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3.xml" ContentType="application/vnd.openxmlformats-officedocument.spreadsheetml.table+xml"/>
  <Override PartName="/xl/pivotTables/pivotTable10.xml" ContentType="application/vnd.openxmlformats-officedocument.spreadsheetml.pivot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tables/table6.xml" ContentType="application/vnd.openxmlformats-officedocument.spreadsheetml.table+xml"/>
  <Override PartName="/xl/pivotTables/pivotTable11.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adhwanifoundation-my.sharepoint.com/personal/meenakshi_singh_wadhwanifoundation_org/Documents/04. Advisors/2026/Accelerate/"/>
    </mc:Choice>
  </mc:AlternateContent>
  <xr:revisionPtr revIDLastSave="2187" documentId="120_S{BB6F2964-B804-5057-AC19-E724F8F910CA}" xr6:coauthVersionLast="47" xr6:coauthVersionMax="47" xr10:uidLastSave="{9DABBB93-A99D-4CAC-9031-5E3D470283AC}"/>
  <bookViews>
    <workbookView xWindow="-108" yWindow="-108" windowWidth="23256" windowHeight="12456" tabRatio="793" activeTab="6" xr2:uid="{0C7AB3DB-C097-4688-A112-7E2072E2109F}"/>
  </bookViews>
  <sheets>
    <sheet name="Jigar venture Analysis" sheetId="22" r:id="rId1"/>
    <sheet name="Pivot" sheetId="27" r:id="rId2"/>
    <sheet name="Mentors Utilized" sheetId="32" r:id="rId3"/>
    <sheet name="Ventures" sheetId="1" r:id="rId4"/>
    <sheet name="Venture Feedback Remarks" sheetId="21" state="hidden" r:id="rId5"/>
    <sheet name="Sheet5" sheetId="35" r:id="rId6"/>
    <sheet name="Feedback from Founders" sheetId="23" r:id="rId7"/>
    <sheet name="Shortlisted Mentors" sheetId="7" r:id="rId8"/>
    <sheet name="Feedback from Mentor" sheetId="24" r:id="rId9"/>
    <sheet name="Sheet2" sheetId="26" r:id="rId10"/>
    <sheet name="Panelist" sheetId="20" r:id="rId11"/>
    <sheet name="VP Calls" sheetId="19" r:id="rId12"/>
    <sheet name="Trainings" sheetId="31" r:id="rId13"/>
    <sheet name="Hub Managers" sheetId="25" r:id="rId14"/>
    <sheet name="Mentor Feedbacks by HMs" sheetId="13" r:id="rId15"/>
    <sheet name="From Sanskriti" sheetId="8" r:id="rId16"/>
    <sheet name="Sheet1" sheetId="17" r:id="rId17"/>
    <sheet name="Incidences" sheetId="11" r:id="rId18"/>
    <sheet name="Lookup Values" sheetId="14" r:id="rId19"/>
  </sheets>
  <definedNames>
    <definedName name="_xlnm._FilterDatabase" localSheetId="8" hidden="1">'Feedback from Mentor'!$A$1:$AB$1</definedName>
    <definedName name="_xlnm._FilterDatabase" localSheetId="0" hidden="1">'Jigar venture Analysis'!$A$1:$G$11</definedName>
    <definedName name="_xlnm._FilterDatabase" localSheetId="4" hidden="1">'Venture Feedback Remarks'!$A$1:$H$34</definedName>
    <definedName name="_xlcn.WorksheetConnection_AccelerateMentorConnectTracker2026.xlsxFeedbackFrmFounders1" hidden="1">FeedbackFrmFounders[]</definedName>
    <definedName name="_xlcn.WorksheetConnection_AccelerateMentorConnectTracker2026.xlsxMentor_Connect1" hidden="1">Mentor_Connect</definedName>
    <definedName name="_xlcn.WorksheetConnection_AccelerateMentorConnectTracker2026.xlsxPanel_Sessions1" hidden="1">Panel_Sessions[]</definedName>
    <definedName name="_xlcn.WorksheetConnection_AccelerateMentorConnectTracker2026.xlsxTable51" hidden="1">Table5[]</definedName>
    <definedName name="_xlcn.WorksheetConnection_AccelerateMentorConnectTracker2026.xlsxVP_Calls1" hidden="1">VP_Calls[]</definedName>
    <definedName name="_xlcn.WorksheetConnection_FeedbackfromMentorA1AB91" hidden="1">'Feedback from Mentor'!$A$1:$AB$12</definedName>
  </definedNames>
  <calcPr calcId="191028"/>
  <pivotCaches>
    <pivotCache cacheId="61" r:id="rId20"/>
    <pivotCache cacheId="62" r:id="rId21"/>
    <pivotCache cacheId="63" r:id="rId22"/>
    <pivotCache cacheId="64" r:id="rId23"/>
    <pivotCache cacheId="65" r:id="rId24"/>
    <pivotCache cacheId="66" r:id="rId25"/>
    <pivotCache cacheId="67" r:id="rId26"/>
    <pivotCache cacheId="68" r:id="rId27"/>
    <pivotCache cacheId="69" r:id="rId28"/>
    <pivotCache cacheId="70" r:id="rId29"/>
    <pivotCache cacheId="71" r:id="rId30"/>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Feedback from Mentor!$A$1:$AB$9"/>
          <x15:modelTable id="VP_Calls" name="VP_Calls" connection="WorksheetConnection_Accelerate Mentor Connect Tracker 2026.xlsx!VP_Calls"/>
          <x15:modelTable id="Table5" name="Table5" connection="WorksheetConnection_Accelerate Mentor Connect Tracker 2026.xlsx!Table5"/>
          <x15:modelTable id="Panel_Sessions" name="Panel_Sessions" connection="WorksheetConnection_Accelerate Mentor Connect Tracker 2026.xlsx!Panel_Sessions"/>
          <x15:modelTable id="Mentor_Connect" name="Mentor_Connect" connection="WorksheetConnection_Accelerate Mentor Connect Tracker 2026.xlsx!Mentor_Connect"/>
          <x15:modelTable id="FeedbackFrmFounders" name="FeedbackFrmFounders" connection="WorksheetConnection_Accelerate Mentor Connect Tracker 2026.xlsx!FeedbackFrmFounders"/>
        </x15:modelTables>
        <x15:extLst>
          <ext xmlns:x16="http://schemas.microsoft.com/office/spreadsheetml/2014/11/main" uri="{9835A34E-60A6-4A7C-AAB8-D5F71C897F49}">
            <x16:modelTimeGroupings>
              <x16:modelTimeGrouping tableName="Mentor_Connect" columnName="Meeting Date" columnId="Meeting Date">
                <x16:calculatedTimeColumn columnName="Meeting Date (Year)" columnId="Meeting Date (Year)" contentType="years" isSelected="1"/>
                <x16:calculatedTimeColumn columnName="Meeting Date (Quarter)" columnId="Meeting Date (Quarter)" contentType="quarters" isSelected="1"/>
                <x16:calculatedTimeColumn columnName="Meeting Date (Month Index)" columnId="Meeting Date (Month Index)" contentType="monthsindex" isSelected="1"/>
                <x16:calculatedTimeColumn columnName="Meeting Date (Month)" columnId="Meeting Date (Month)" contentType="months" isSelected="1"/>
                <x16:calculatedTimeColumn columnName="Meeting Date (Day Index)" columnId="Meeting Date (Day Index)" contentType="daysindex" isSelected="1"/>
                <x16:calculatedTimeColumn columnName="Meeting Date (Day)" columnId="Meeting Date (Day)" contentType="days" isSelected="1"/>
              </x16:modelTimeGrouping>
              <x16:modelTimeGrouping tableName="Panel_Sessions" columnName="Start of Week" columnId="Start of Week">
                <x16:calculatedTimeColumn columnName="Start of Week (Year)" columnId="Start of Week (Year)" contentType="years" isSelected="1"/>
                <x16:calculatedTimeColumn columnName="Start of Week (Quarter)" columnId="Start of Week (Quarter)" contentType="quarters" isSelected="0"/>
                <x16:calculatedTimeColumn columnName="Start of Week (Month Index)" columnId="Start of Week (Month Index)" contentType="monthsindex" isSelected="1"/>
                <x16:calculatedTimeColumn columnName="Start of Week (Month)" columnId="Start of Week (Month)" contentType="months" isSelected="1"/>
              </x16:modelTimeGrouping>
              <x16:modelTimeGrouping tableName="VP_Calls" columnName="Start of Week" columnId="Start of Week">
                <x16:calculatedTimeColumn columnName="Start of Week (Month Index)" columnId="Start of Week (Month Index)" contentType="monthsindex" isSelected="1"/>
                <x16:calculatedTimeColumn columnName="Start of Week (Month)" columnId="Start of Week (Month)" contentType="months" isSelected="1"/>
              </x16:modelTimeGrouping>
              <x16:modelTimeGrouping tableName="Table5" columnName="Start of Week" columnId="Start of Week">
                <x16:calculatedTimeColumn columnName="Start of Week (Year)" columnId="Start of Week (Year)" contentType="years" isSelected="1"/>
                <x16:calculatedTimeColumn columnName="Start of Week (Quarter)" columnId="Start of Week (Quarter)" contentType="quarters" isSelected="0"/>
                <x16:calculatedTimeColumn columnName="Start of Week (Month Index)" columnId="Start of Week (Month Index)" contentType="monthsindex" isSelected="1"/>
                <x16:calculatedTimeColumn columnName="Start of Week (Month)" columnId="Start of Week (Month)" contentType="months" isSelected="1"/>
              </x16:modelTimeGrouping>
              <x16:modelTimeGrouping tableName="FeedbackFrmFounders" columnName="Round" columnId="Round">
                <x16:calculatedTimeColumn columnName="Round (Year)" columnId="Round (Year)" contentType="years" isSelected="1"/>
                <x16:calculatedTimeColumn columnName="Round (Quarter)" columnId="Round (Quarter)" contentType="quarters" isSelected="0"/>
                <x16:calculatedTimeColumn columnName="Round (Month Index)" columnId="Round (Month Index)" contentType="monthsindex" isSelected="1"/>
                <x16:calculatedTimeColumn columnName="Round (Month)" columnId="Roun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0" i="27" l="1"/>
  <c r="AG29" i="27"/>
  <c r="AG28" i="27"/>
  <c r="AH26" i="27"/>
  <c r="AD31" i="27"/>
  <c r="AD30" i="27"/>
  <c r="AD28" i="27"/>
  <c r="AC30" i="27"/>
  <c r="AC29" i="27"/>
  <c r="AC28" i="27"/>
  <c r="AD26" i="27"/>
  <c r="AH28" i="27" l="1"/>
  <c r="AH30" i="27"/>
  <c r="AH31" i="27" l="1"/>
  <c r="AB2" i="23" l="1"/>
  <c r="AB3" i="23"/>
  <c r="AB4" i="23"/>
  <c r="AB5" i="23"/>
  <c r="AB6" i="23"/>
  <c r="AB7" i="23"/>
  <c r="AB8" i="23"/>
  <c r="AB9" i="23"/>
  <c r="AB10" i="23"/>
  <c r="AB11" i="23"/>
  <c r="AB12" i="23"/>
  <c r="AB13" i="23"/>
  <c r="AB14" i="23"/>
  <c r="AB15" i="23"/>
  <c r="AB16" i="23"/>
  <c r="AB17" i="23"/>
  <c r="AB18" i="23"/>
  <c r="AB19" i="23"/>
  <c r="AB20" i="23"/>
  <c r="AB21" i="23"/>
  <c r="AB22" i="23"/>
  <c r="AB23" i="23"/>
  <c r="AB24" i="23"/>
  <c r="AB25" i="23"/>
  <c r="AB26" i="23"/>
  <c r="AB27" i="23"/>
  <c r="AB28" i="23"/>
  <c r="AB29" i="23"/>
  <c r="AB30" i="23"/>
  <c r="AB31" i="23"/>
  <c r="AB32" i="23"/>
  <c r="AB33" i="23"/>
  <c r="AB34" i="23"/>
  <c r="AB35" i="23"/>
  <c r="AB36" i="23"/>
  <c r="AB37" i="23"/>
  <c r="AB38" i="23"/>
  <c r="AB39" i="23"/>
  <c r="AB40" i="23"/>
  <c r="AB41" i="23"/>
  <c r="AB42" i="23"/>
  <c r="AB43" i="23"/>
  <c r="AB44" i="23"/>
  <c r="AB45" i="23"/>
  <c r="AB46" i="23"/>
  <c r="AB47" i="23"/>
  <c r="AB48" i="23"/>
  <c r="AB49" i="23"/>
  <c r="AB50" i="23"/>
  <c r="AB51" i="23"/>
  <c r="AB52" i="23"/>
  <c r="AB53" i="23"/>
  <c r="AB54" i="23"/>
  <c r="AB55" i="23"/>
  <c r="AB56" i="23"/>
  <c r="AB57" i="23"/>
  <c r="AB58" i="23"/>
  <c r="AB59" i="23"/>
  <c r="AB60" i="23"/>
  <c r="AB61" i="23"/>
  <c r="AB62" i="23"/>
  <c r="AB63" i="23"/>
  <c r="AB64" i="23"/>
  <c r="AB65" i="23"/>
  <c r="AB66" i="23"/>
  <c r="AB67" i="23"/>
  <c r="AB68" i="23"/>
  <c r="AB69" i="23"/>
  <c r="AB70" i="23"/>
  <c r="AB71" i="23"/>
  <c r="AB72" i="23"/>
  <c r="AB73" i="23"/>
  <c r="AB74" i="23"/>
  <c r="AB75" i="23"/>
  <c r="AB76" i="23"/>
  <c r="AB77" i="23"/>
  <c r="AB78" i="23"/>
  <c r="AB79" i="23"/>
  <c r="AB80" i="23"/>
  <c r="AB81" i="23"/>
  <c r="AB82" i="23"/>
  <c r="AB83" i="23"/>
  <c r="AB84" i="23"/>
  <c r="AB85" i="23"/>
  <c r="AB86" i="23"/>
  <c r="AB87" i="23"/>
  <c r="AB88" i="23"/>
  <c r="AB89" i="23"/>
  <c r="AB90" i="23"/>
  <c r="AB91" i="23"/>
  <c r="AB92" i="23"/>
  <c r="AB93" i="23"/>
  <c r="AB94" i="23"/>
  <c r="AB95" i="23"/>
  <c r="AB96" i="23"/>
  <c r="AB97" i="23"/>
  <c r="AB98" i="23"/>
  <c r="AB99" i="23"/>
  <c r="AB100" i="23"/>
  <c r="AB101" i="23"/>
  <c r="AB102" i="23"/>
  <c r="AB103" i="23"/>
  <c r="AB104" i="23"/>
  <c r="AA2" i="23"/>
  <c r="AA3" i="23"/>
  <c r="AA4" i="23"/>
  <c r="AA5" i="23"/>
  <c r="AA6" i="23"/>
  <c r="AA7" i="23"/>
  <c r="AA8" i="23"/>
  <c r="AA9" i="23"/>
  <c r="AA10" i="23"/>
  <c r="AA11" i="23"/>
  <c r="AA12" i="23"/>
  <c r="AA13" i="23"/>
  <c r="AA14"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AA46" i="23"/>
  <c r="AA47" i="23"/>
  <c r="AA48" i="23"/>
  <c r="AA49" i="23"/>
  <c r="AA50" i="23"/>
  <c r="AA51" i="23"/>
  <c r="AA52" i="23"/>
  <c r="AA53" i="23"/>
  <c r="AA54" i="23"/>
  <c r="AA55" i="23"/>
  <c r="AA56" i="23"/>
  <c r="AA57" i="23"/>
  <c r="AA58" i="23"/>
  <c r="AA59" i="23"/>
  <c r="AA60" i="23"/>
  <c r="AA61" i="23"/>
  <c r="AA62" i="23"/>
  <c r="AA63" i="23"/>
  <c r="AA64" i="23"/>
  <c r="AA65" i="23"/>
  <c r="AA66" i="23"/>
  <c r="AA67" i="23"/>
  <c r="AA68" i="23"/>
  <c r="AA69" i="23"/>
  <c r="AA70" i="23"/>
  <c r="AA71" i="23"/>
  <c r="AA72" i="23"/>
  <c r="AA73" i="23"/>
  <c r="AA74" i="23"/>
  <c r="AA75" i="23"/>
  <c r="AA76" i="23"/>
  <c r="AA77" i="23"/>
  <c r="AA78" i="23"/>
  <c r="AA79" i="23"/>
  <c r="AA80" i="23"/>
  <c r="AA81" i="23"/>
  <c r="AA82" i="23"/>
  <c r="AA83" i="23"/>
  <c r="AA84" i="23"/>
  <c r="AA85" i="23"/>
  <c r="AA86" i="23"/>
  <c r="AA87" i="23"/>
  <c r="AA88" i="23"/>
  <c r="AA89" i="23"/>
  <c r="AA90" i="23"/>
  <c r="AA91" i="23"/>
  <c r="AA92" i="23"/>
  <c r="AA93" i="23"/>
  <c r="AA94" i="23"/>
  <c r="AA95" i="23"/>
  <c r="AA96" i="23"/>
  <c r="AA97" i="23"/>
  <c r="AA98" i="23"/>
  <c r="AA99" i="23"/>
  <c r="AA100" i="23"/>
  <c r="AA101" i="23"/>
  <c r="AA102" i="23"/>
  <c r="AA103" i="23"/>
  <c r="AA104" i="23"/>
  <c r="Y2" i="23" l="1"/>
  <c r="Z2" i="23" s="1"/>
  <c r="AA2" i="24"/>
  <c r="AB2" i="24" s="1"/>
  <c r="AA4" i="24"/>
  <c r="AB4" i="24" s="1"/>
  <c r="AA3" i="24"/>
  <c r="AB3" i="24" s="1"/>
  <c r="F2" i="32" l="1"/>
  <c r="F3" i="32"/>
  <c r="F4" i="32"/>
  <c r="F5" i="32"/>
  <c r="F6" i="32"/>
  <c r="F7" i="32"/>
  <c r="F8" i="32"/>
  <c r="F9" i="32"/>
  <c r="F10" i="32"/>
  <c r="F11" i="32"/>
  <c r="F12" i="32"/>
  <c r="F13" i="32"/>
  <c r="F14" i="32"/>
  <c r="F15" i="32"/>
  <c r="F16" i="32"/>
  <c r="F17" i="32"/>
  <c r="F18" i="32"/>
  <c r="F19" i="32"/>
  <c r="F20" i="32"/>
  <c r="F21" i="32"/>
  <c r="F22" i="32"/>
  <c r="F23" i="32"/>
  <c r="F24" i="32"/>
  <c r="F25" i="32"/>
  <c r="F26" i="32"/>
  <c r="F27" i="32"/>
  <c r="F28" i="32"/>
  <c r="F29" i="32"/>
  <c r="F30" i="32"/>
  <c r="F31" i="32"/>
  <c r="F32" i="32"/>
  <c r="F33" i="32"/>
  <c r="F34" i="32"/>
  <c r="F35" i="32"/>
  <c r="F36" i="32"/>
  <c r="F37" i="32"/>
  <c r="F38" i="32"/>
  <c r="F39" i="32"/>
  <c r="F40" i="32"/>
  <c r="F41" i="32"/>
  <c r="F42" i="32"/>
  <c r="F43" i="32"/>
  <c r="F44" i="32"/>
  <c r="F45" i="32"/>
  <c r="F46" i="32"/>
  <c r="F47" i="32"/>
  <c r="F48" i="32"/>
  <c r="F49" i="32"/>
  <c r="F50" i="32"/>
  <c r="F51" i="32"/>
  <c r="F52" i="32"/>
  <c r="F53" i="32"/>
  <c r="F54" i="32"/>
  <c r="F55" i="32"/>
  <c r="F56" i="32"/>
  <c r="F57" i="32"/>
  <c r="F58" i="32"/>
  <c r="F59" i="32"/>
  <c r="F60" i="32"/>
  <c r="F61" i="32"/>
  <c r="F62" i="32"/>
  <c r="F63" i="32"/>
  <c r="F64" i="32"/>
  <c r="F65" i="32"/>
  <c r="F66" i="32"/>
  <c r="F67" i="32"/>
  <c r="F68" i="32"/>
  <c r="F69" i="32"/>
  <c r="F70" i="32"/>
  <c r="F71" i="32"/>
  <c r="F72" i="32"/>
  <c r="F73" i="32"/>
  <c r="F74" i="32"/>
  <c r="F75" i="32"/>
  <c r="F76" i="32"/>
  <c r="F77" i="32"/>
  <c r="F78" i="32"/>
  <c r="F79" i="32"/>
  <c r="F80" i="32"/>
  <c r="F81" i="32"/>
  <c r="F82" i="32"/>
  <c r="F83" i="32"/>
  <c r="F84" i="32"/>
  <c r="F85" i="32"/>
  <c r="F86" i="32"/>
  <c r="F87" i="32"/>
  <c r="F88" i="32"/>
  <c r="F89" i="32"/>
  <c r="F90" i="32"/>
  <c r="F91" i="32"/>
  <c r="F92" i="32"/>
  <c r="F93" i="32"/>
  <c r="F94" i="32"/>
  <c r="F95" i="32"/>
  <c r="F96" i="32"/>
  <c r="F97" i="32"/>
  <c r="F98" i="32"/>
  <c r="F99" i="32"/>
  <c r="F100" i="32"/>
  <c r="F101" i="32"/>
  <c r="F102" i="32"/>
  <c r="F103" i="32"/>
  <c r="F104" i="32"/>
  <c r="F105" i="32"/>
  <c r="F106" i="32"/>
  <c r="F107" i="32"/>
  <c r="F108" i="32"/>
  <c r="F109" i="32"/>
  <c r="F110" i="32"/>
  <c r="F111" i="32"/>
  <c r="F112" i="32"/>
  <c r="F113" i="32"/>
  <c r="F114" i="32"/>
  <c r="F115" i="32"/>
  <c r="F116" i="32"/>
  <c r="F117" i="32"/>
  <c r="F118" i="32"/>
  <c r="F119" i="32"/>
  <c r="F120" i="32"/>
  <c r="F121" i="32"/>
  <c r="F122" i="32"/>
  <c r="F123" i="32"/>
  <c r="F124" i="32"/>
  <c r="F125" i="32"/>
  <c r="F126" i="32"/>
  <c r="F127" i="32"/>
  <c r="F128" i="32"/>
  <c r="F129" i="32"/>
  <c r="F130" i="32"/>
  <c r="F131" i="32"/>
  <c r="F132" i="32"/>
  <c r="F133" i="32"/>
  <c r="F134" i="32"/>
  <c r="F135" i="32"/>
  <c r="F136" i="32"/>
  <c r="F137" i="32"/>
  <c r="F138" i="32"/>
  <c r="F139" i="32"/>
  <c r="F140" i="32"/>
  <c r="F141" i="32"/>
  <c r="F142" i="32"/>
  <c r="F143" i="32"/>
  <c r="F144" i="32"/>
  <c r="F145" i="32"/>
  <c r="F146" i="32"/>
  <c r="F147" i="32"/>
  <c r="F148" i="32"/>
  <c r="F149" i="32"/>
  <c r="F150" i="32"/>
  <c r="F151" i="32"/>
  <c r="F152" i="32"/>
  <c r="F153" i="32"/>
  <c r="F154" i="32"/>
  <c r="F155" i="32"/>
  <c r="F156" i="32"/>
  <c r="F157" i="32"/>
  <c r="F158" i="32"/>
  <c r="F159" i="32"/>
  <c r="F160" i="32"/>
  <c r="F161" i="32"/>
  <c r="F162" i="32"/>
  <c r="F163" i="32"/>
  <c r="F164" i="32"/>
  <c r="F165" i="32"/>
  <c r="F166" i="32"/>
  <c r="F167" i="32"/>
  <c r="F168" i="32"/>
  <c r="F169" i="32"/>
  <c r="F170" i="32"/>
  <c r="F171" i="32"/>
  <c r="F172" i="32"/>
  <c r="F173" i="32"/>
  <c r="F174" i="32"/>
  <c r="F175" i="32"/>
  <c r="F176" i="32"/>
  <c r="F177" i="32"/>
  <c r="F178" i="32"/>
  <c r="F179" i="32"/>
  <c r="F180" i="32"/>
  <c r="F181" i="32"/>
  <c r="F182" i="32"/>
  <c r="F183" i="32"/>
  <c r="F184" i="32"/>
  <c r="F185" i="32"/>
  <c r="F186" i="32"/>
  <c r="F187" i="32"/>
  <c r="F188" i="32"/>
  <c r="F189" i="32"/>
  <c r="F190" i="32"/>
  <c r="F191" i="32"/>
  <c r="F192" i="32"/>
  <c r="F193" i="32"/>
  <c r="F194" i="32"/>
  <c r="F195" i="32"/>
  <c r="F196" i="32"/>
  <c r="F197" i="32"/>
  <c r="F198" i="32"/>
  <c r="F199" i="32"/>
  <c r="F200" i="32"/>
  <c r="F201" i="32"/>
  <c r="F202" i="32"/>
  <c r="F203" i="32"/>
  <c r="F204" i="32"/>
  <c r="F205" i="32"/>
  <c r="F206" i="32"/>
  <c r="F207" i="32"/>
  <c r="F208" i="32"/>
  <c r="F209" i="32"/>
  <c r="F210" i="32"/>
  <c r="F211" i="32"/>
  <c r="F212" i="32"/>
  <c r="F213" i="32"/>
  <c r="F214" i="32"/>
  <c r="F215" i="32"/>
  <c r="F216" i="32"/>
  <c r="F217" i="32"/>
  <c r="F218" i="32"/>
  <c r="F219" i="32"/>
  <c r="F220" i="32"/>
  <c r="F221" i="32"/>
  <c r="F222" i="32"/>
  <c r="F223" i="32"/>
  <c r="F224" i="32"/>
  <c r="F225" i="32"/>
  <c r="F226" i="32"/>
  <c r="F227" i="32"/>
  <c r="F228" i="32"/>
  <c r="F229" i="32"/>
  <c r="F230" i="32"/>
  <c r="F231" i="32"/>
  <c r="F232" i="32"/>
  <c r="F233" i="32"/>
  <c r="F234" i="32"/>
  <c r="F235" i="32"/>
  <c r="F236" i="32"/>
  <c r="F237" i="32"/>
  <c r="F238" i="32"/>
  <c r="F239" i="32"/>
  <c r="F240" i="32"/>
  <c r="F241" i="32"/>
  <c r="F242" i="32"/>
  <c r="F243" i="32"/>
  <c r="F244" i="32"/>
  <c r="F245" i="32"/>
  <c r="F246" i="32"/>
  <c r="F247" i="32"/>
  <c r="F248" i="32"/>
  <c r="F249" i="32"/>
  <c r="F250" i="32"/>
  <c r="F251" i="32"/>
  <c r="F252" i="32"/>
  <c r="F253" i="32"/>
  <c r="F254" i="32"/>
  <c r="F255" i="32"/>
  <c r="F256" i="32"/>
  <c r="F257" i="32"/>
  <c r="F258" i="32"/>
  <c r="F259" i="32"/>
  <c r="F260" i="32"/>
  <c r="F261" i="32"/>
  <c r="F262" i="32"/>
  <c r="F263" i="32"/>
  <c r="F264" i="32"/>
  <c r="F265" i="32"/>
  <c r="F266" i="32"/>
  <c r="F267" i="32"/>
  <c r="F268" i="32"/>
  <c r="F269" i="32"/>
  <c r="F270" i="32"/>
  <c r="F271" i="32"/>
  <c r="F272" i="32"/>
  <c r="F273" i="32"/>
  <c r="F274" i="32"/>
  <c r="F275" i="32"/>
  <c r="F276" i="32"/>
  <c r="F277" i="32"/>
  <c r="F278" i="32"/>
  <c r="F279" i="32"/>
  <c r="F280" i="32"/>
  <c r="F281" i="32"/>
  <c r="F282" i="32"/>
  <c r="F283" i="32"/>
  <c r="F284" i="32"/>
  <c r="F285" i="32"/>
  <c r="F286" i="32"/>
  <c r="F287" i="32"/>
  <c r="F288" i="32"/>
  <c r="F289" i="32"/>
  <c r="F290" i="32"/>
  <c r="F291" i="32"/>
  <c r="F292" i="32"/>
  <c r="F293" i="32"/>
  <c r="F294" i="32"/>
  <c r="F295" i="32"/>
  <c r="F296" i="32"/>
  <c r="Y3" i="23" l="1"/>
  <c r="Z3" i="23" s="1"/>
  <c r="Y4" i="23"/>
  <c r="Z4" i="23" s="1"/>
  <c r="Y5" i="23"/>
  <c r="Z5" i="23" s="1"/>
  <c r="Y6" i="23"/>
  <c r="Z6" i="23" s="1"/>
  <c r="Y7" i="23"/>
  <c r="Z7" i="23" s="1"/>
  <c r="Y8" i="23"/>
  <c r="Z8" i="23" s="1"/>
  <c r="Y9" i="23"/>
  <c r="Z9" i="23" s="1"/>
  <c r="Y10" i="23"/>
  <c r="Z10" i="23" s="1"/>
  <c r="Y11" i="23"/>
  <c r="Z11" i="23" s="1"/>
  <c r="Y12" i="23"/>
  <c r="Z12" i="23" s="1"/>
  <c r="Y13" i="23"/>
  <c r="Z13" i="23" s="1"/>
  <c r="Y14" i="23"/>
  <c r="Z14" i="23" s="1"/>
  <c r="Y15" i="23"/>
  <c r="Z15" i="23" s="1"/>
  <c r="Y16" i="23"/>
  <c r="Z16" i="23" s="1"/>
  <c r="Y17" i="23"/>
  <c r="Z17" i="23" s="1"/>
  <c r="Y18" i="23"/>
  <c r="Z18" i="23" s="1"/>
  <c r="Y19" i="23"/>
  <c r="Z19" i="23" s="1"/>
  <c r="Y20" i="23"/>
  <c r="Z20" i="23" s="1"/>
  <c r="Y21" i="23"/>
  <c r="Z21" i="23" s="1"/>
  <c r="Y22" i="23"/>
  <c r="Z22" i="23" s="1"/>
  <c r="Y23" i="23"/>
  <c r="Z23" i="23" s="1"/>
  <c r="Y24" i="23"/>
  <c r="Z24" i="23" s="1"/>
  <c r="Y25" i="23"/>
  <c r="Z25" i="23" s="1"/>
  <c r="Y26" i="23"/>
  <c r="Z26" i="23" s="1"/>
  <c r="Y27" i="23"/>
  <c r="Z27" i="23" s="1"/>
  <c r="Y28" i="23"/>
  <c r="Z28" i="23" s="1"/>
  <c r="Y29" i="23"/>
  <c r="Z29" i="23" s="1"/>
  <c r="Y30" i="23"/>
  <c r="Z30" i="23" s="1"/>
  <c r="Y31" i="23"/>
  <c r="Z31" i="23" s="1"/>
  <c r="Y32" i="23"/>
  <c r="Z32" i="23" s="1"/>
  <c r="Y33" i="23"/>
  <c r="Z33" i="23" s="1"/>
  <c r="Y34" i="23"/>
  <c r="Z34" i="23" s="1"/>
  <c r="Y35" i="23"/>
  <c r="Z35" i="23" s="1"/>
  <c r="Y36" i="23"/>
  <c r="Z36" i="23" s="1"/>
  <c r="Y37" i="23"/>
  <c r="Z37" i="23" s="1"/>
  <c r="Y38" i="23"/>
  <c r="Z38" i="23" s="1"/>
  <c r="Y39" i="23"/>
  <c r="Z39" i="23" s="1"/>
  <c r="Y40" i="23"/>
  <c r="Z40" i="23" s="1"/>
  <c r="Y41" i="23"/>
  <c r="Z41" i="23" s="1"/>
  <c r="Y42" i="23"/>
  <c r="Z42" i="23" s="1"/>
  <c r="Y43" i="23"/>
  <c r="Z43" i="23" s="1"/>
  <c r="Y44" i="23"/>
  <c r="Z44" i="23" s="1"/>
  <c r="Y45" i="23"/>
  <c r="Z45" i="23" s="1"/>
  <c r="Y46" i="23"/>
  <c r="Z46" i="23" s="1"/>
  <c r="Y47" i="23"/>
  <c r="Z47" i="23" s="1"/>
  <c r="Y48" i="23"/>
  <c r="Z48" i="23" s="1"/>
  <c r="Y49" i="23"/>
  <c r="Z49" i="23" s="1"/>
  <c r="Y50" i="23"/>
  <c r="Z50" i="23" s="1"/>
  <c r="Y51" i="23"/>
  <c r="Z51" i="23" s="1"/>
  <c r="Y52" i="23"/>
  <c r="Z52" i="23" s="1"/>
  <c r="Y53" i="23"/>
  <c r="Z53" i="23" s="1"/>
  <c r="Y54" i="23"/>
  <c r="Z54" i="23" s="1"/>
  <c r="Y55" i="23"/>
  <c r="Z55" i="23" s="1"/>
  <c r="Y56" i="23"/>
  <c r="Z56" i="23" s="1"/>
  <c r="Y57" i="23"/>
  <c r="Z57" i="23" s="1"/>
  <c r="Y58" i="23"/>
  <c r="Z58" i="23" s="1"/>
  <c r="Y59" i="23"/>
  <c r="Z59" i="23" s="1"/>
  <c r="Y60" i="23"/>
  <c r="Z60" i="23" s="1"/>
  <c r="Y61" i="23"/>
  <c r="Z61" i="23" s="1"/>
  <c r="Y62" i="23"/>
  <c r="Z62" i="23" s="1"/>
  <c r="Y63" i="23"/>
  <c r="Z63" i="23" s="1"/>
  <c r="Y64" i="23"/>
  <c r="Z64" i="23" s="1"/>
  <c r="Y65" i="23"/>
  <c r="Z65" i="23" s="1"/>
  <c r="Y66" i="23"/>
  <c r="Z66" i="23" s="1"/>
  <c r="Y67" i="23"/>
  <c r="Z67" i="23" s="1"/>
  <c r="Y68" i="23"/>
  <c r="Z68" i="23" s="1"/>
  <c r="Y69" i="23"/>
  <c r="Z69" i="23" s="1"/>
  <c r="Y70" i="23"/>
  <c r="Z70" i="23" s="1"/>
  <c r="Y71" i="23"/>
  <c r="Z71" i="23" s="1"/>
  <c r="Y72" i="23"/>
  <c r="Z72" i="23" s="1"/>
  <c r="Y73" i="23"/>
  <c r="Z73" i="23" s="1"/>
  <c r="Y74" i="23"/>
  <c r="Z74" i="23" s="1"/>
  <c r="Y75" i="23"/>
  <c r="Z75" i="23" s="1"/>
  <c r="Y76" i="23"/>
  <c r="Z76" i="23" s="1"/>
  <c r="Y77" i="23"/>
  <c r="Z77" i="23" s="1"/>
  <c r="Y78" i="23"/>
  <c r="Z78" i="23" s="1"/>
  <c r="Y79" i="23"/>
  <c r="Z79" i="23" s="1"/>
  <c r="Y80" i="23"/>
  <c r="Z80" i="23" s="1"/>
  <c r="Y81" i="23"/>
  <c r="Z81" i="23" s="1"/>
  <c r="Y82" i="23"/>
  <c r="Z82" i="23" s="1"/>
  <c r="Y83" i="23"/>
  <c r="Z83" i="23" s="1"/>
  <c r="Y84" i="23"/>
  <c r="Z84" i="23" s="1"/>
  <c r="Y85" i="23"/>
  <c r="Z85" i="23" s="1"/>
  <c r="Y86" i="23"/>
  <c r="Z86" i="23" s="1"/>
  <c r="Y87" i="23"/>
  <c r="Z87" i="23" s="1"/>
  <c r="Y88" i="23"/>
  <c r="Z88" i="23" s="1"/>
  <c r="Y89" i="23"/>
  <c r="Z89" i="23" s="1"/>
  <c r="Y90" i="23"/>
  <c r="Z90" i="23" s="1"/>
  <c r="Y91" i="23"/>
  <c r="Z91" i="23" s="1"/>
  <c r="Y92" i="23"/>
  <c r="Z92" i="23" s="1"/>
  <c r="Y93" i="23"/>
  <c r="Z93" i="23" s="1"/>
  <c r="Y94" i="23"/>
  <c r="Z94" i="23" s="1"/>
  <c r="Y95" i="23"/>
  <c r="Z95" i="23" s="1"/>
  <c r="Y96" i="23"/>
  <c r="Z96" i="23" s="1"/>
  <c r="Y97" i="23"/>
  <c r="Z97" i="23" s="1"/>
  <c r="Y98" i="23"/>
  <c r="Z98" i="23" s="1"/>
  <c r="Y99" i="23"/>
  <c r="Z99" i="23" s="1"/>
  <c r="Y100" i="23"/>
  <c r="Z100" i="23" s="1"/>
  <c r="Y101" i="23"/>
  <c r="Z101" i="23" s="1"/>
  <c r="Y102" i="23"/>
  <c r="Z102" i="23" s="1"/>
  <c r="Y103" i="23"/>
  <c r="Z103" i="23" s="1"/>
  <c r="Y104" i="23"/>
  <c r="Z104" i="23" s="1"/>
  <c r="E81" i="19"/>
  <c r="E15" i="19"/>
  <c r="E80" i="19"/>
  <c r="E23" i="19"/>
  <c r="E14" i="19"/>
  <c r="E43" i="19"/>
  <c r="D56" i="20"/>
  <c r="D57" i="20"/>
  <c r="D58" i="20"/>
  <c r="D59" i="20"/>
  <c r="D60" i="20"/>
  <c r="D61" i="20"/>
  <c r="D62" i="20"/>
  <c r="D63" i="20"/>
  <c r="D51" i="20"/>
  <c r="D52" i="20"/>
  <c r="D53" i="20"/>
  <c r="D54" i="20"/>
  <c r="D55" i="20"/>
  <c r="D50" i="20"/>
  <c r="D19" i="20"/>
  <c r="D20" i="20"/>
  <c r="D21" i="20"/>
  <c r="D22" i="20"/>
  <c r="D23" i="20"/>
  <c r="D24" i="20"/>
  <c r="D25" i="20"/>
  <c r="D26" i="20"/>
  <c r="D27" i="20"/>
  <c r="D28" i="20"/>
  <c r="D29" i="20"/>
  <c r="D30" i="20"/>
  <c r="D31" i="20"/>
  <c r="D32" i="20"/>
  <c r="D33" i="20"/>
  <c r="D34" i="20"/>
  <c r="D35" i="20"/>
  <c r="D36" i="20"/>
  <c r="D37" i="20"/>
  <c r="D38" i="20"/>
  <c r="D39" i="20"/>
  <c r="D40" i="20"/>
  <c r="D41" i="20"/>
  <c r="D42" i="20"/>
  <c r="D43" i="20"/>
  <c r="D44" i="20"/>
  <c r="D45" i="20"/>
  <c r="D46" i="20"/>
  <c r="D47" i="20"/>
  <c r="D48" i="20"/>
  <c r="D49" i="20"/>
  <c r="D16" i="20"/>
  <c r="D17" i="20"/>
  <c r="D18" i="20"/>
  <c r="B722" i="7" l="1"/>
  <c r="B721" i="7"/>
  <c r="B720" i="7"/>
  <c r="B719" i="7"/>
  <c r="B718" i="7"/>
  <c r="B717" i="7"/>
  <c r="B716" i="7"/>
  <c r="B714" i="7"/>
  <c r="B715" i="7"/>
  <c r="H2" i="31" l="1"/>
  <c r="H3" i="31"/>
  <c r="H4" i="31"/>
  <c r="H5" i="31"/>
  <c r="H6" i="31"/>
  <c r="H7" i="31"/>
  <c r="D2" i="20"/>
  <c r="D3" i="20"/>
  <c r="D4" i="20"/>
  <c r="D5" i="20"/>
  <c r="D6" i="20"/>
  <c r="D7" i="20"/>
  <c r="D8" i="20"/>
  <c r="D9" i="20"/>
  <c r="D10" i="20"/>
  <c r="D11" i="20"/>
  <c r="D12" i="20"/>
  <c r="D13" i="20"/>
  <c r="D14" i="20"/>
  <c r="D15" i="20"/>
  <c r="E46" i="19" l="1"/>
  <c r="E47" i="19"/>
  <c r="E48" i="19"/>
  <c r="E49" i="19"/>
  <c r="E50" i="19"/>
  <c r="E51" i="19"/>
  <c r="E52" i="19"/>
  <c r="E24" i="19"/>
  <c r="E25" i="19"/>
  <c r="E26" i="19"/>
  <c r="E27" i="19"/>
  <c r="E28" i="19"/>
  <c r="E29" i="19"/>
  <c r="E30" i="19"/>
  <c r="E31" i="19"/>
  <c r="E36" i="19"/>
  <c r="E6" i="19"/>
  <c r="E17" i="19"/>
  <c r="E16" i="19"/>
  <c r="E18" i="19"/>
  <c r="E32" i="19"/>
  <c r="E53" i="19"/>
  <c r="E54" i="19"/>
  <c r="E37" i="19"/>
  <c r="E2" i="19"/>
  <c r="E55" i="19"/>
  <c r="E56" i="19"/>
  <c r="E57" i="19"/>
  <c r="E58" i="19"/>
  <c r="E59" i="19"/>
  <c r="E60" i="19"/>
  <c r="E61" i="19"/>
  <c r="E62" i="19"/>
  <c r="E63" i="19"/>
  <c r="E38" i="19"/>
  <c r="E5" i="19"/>
  <c r="E19" i="19"/>
  <c r="E7" i="19"/>
  <c r="E8" i="19"/>
  <c r="E64" i="19"/>
  <c r="E44" i="19"/>
  <c r="E9" i="19"/>
  <c r="E20" i="19"/>
  <c r="E33" i="19"/>
  <c r="E34" i="19"/>
  <c r="E82" i="19"/>
  <c r="E65" i="19"/>
  <c r="E66" i="19"/>
  <c r="E67" i="19"/>
  <c r="E68" i="19"/>
  <c r="E69" i="19"/>
  <c r="E70" i="19"/>
  <c r="E71" i="19"/>
  <c r="E72" i="19"/>
  <c r="E73" i="19"/>
  <c r="E74" i="19"/>
  <c r="E75" i="19"/>
  <c r="E76" i="19"/>
  <c r="E35" i="19"/>
  <c r="E83" i="19"/>
  <c r="E45" i="19"/>
  <c r="E3" i="19"/>
  <c r="E39" i="19"/>
  <c r="E84" i="19"/>
  <c r="E21" i="19"/>
  <c r="E22" i="19"/>
  <c r="E85" i="19"/>
  <c r="E12" i="19"/>
  <c r="E10" i="19"/>
  <c r="E4" i="19"/>
  <c r="E40" i="19"/>
  <c r="E77" i="19"/>
  <c r="E78" i="19"/>
  <c r="E79" i="19"/>
  <c r="E13" i="19"/>
  <c r="E11" i="19"/>
  <c r="E86" i="19"/>
  <c r="E41" i="19"/>
  <c r="E42" i="19"/>
  <c r="AA5" i="24"/>
  <c r="AB5" i="24" s="1"/>
  <c r="AA6" i="24"/>
  <c r="AB6" i="24" s="1"/>
  <c r="AA7" i="24"/>
  <c r="AB7" i="24" s="1"/>
  <c r="AA8" i="24"/>
  <c r="AB8" i="24" s="1"/>
  <c r="AA9" i="24"/>
  <c r="AB9" i="24" s="1"/>
  <c r="AA10" i="24"/>
  <c r="AB10" i="24" s="1"/>
  <c r="AA11" i="24"/>
  <c r="AB11" i="24" s="1"/>
  <c r="AA12" i="24"/>
  <c r="AB12" i="24" s="1"/>
  <c r="AA13" i="24"/>
  <c r="AB13" i="24" s="1"/>
  <c r="AA14" i="24"/>
  <c r="AB14" i="24" s="1"/>
  <c r="AA15" i="24"/>
  <c r="AB15" i="24" s="1"/>
  <c r="AA16" i="24"/>
  <c r="AB16" i="24" s="1"/>
  <c r="AA17" i="24"/>
  <c r="AB17" i="24" s="1"/>
  <c r="AA18" i="24"/>
  <c r="AB18" i="24" s="1"/>
  <c r="AA19" i="24"/>
  <c r="AB19" i="24" s="1"/>
  <c r="AA20" i="24"/>
  <c r="AB20" i="24" s="1"/>
  <c r="AA21" i="24"/>
  <c r="AB21" i="24" s="1"/>
  <c r="AA22" i="24"/>
  <c r="AB22" i="24" s="1"/>
  <c r="AA23" i="24"/>
  <c r="AB23" i="24" s="1"/>
  <c r="AA24" i="24"/>
  <c r="AB24" i="24" s="1"/>
  <c r="AA25" i="24"/>
  <c r="AB25" i="24" s="1"/>
  <c r="AA26" i="24"/>
  <c r="AB26" i="24" s="1"/>
  <c r="AA27" i="24"/>
  <c r="AB27" i="24" s="1"/>
  <c r="AA28" i="24"/>
  <c r="AB28" i="24" s="1"/>
  <c r="AA29" i="24"/>
  <c r="AB29" i="24" s="1"/>
  <c r="AA30" i="24"/>
  <c r="AB30" i="24" s="1"/>
  <c r="AA31" i="24"/>
  <c r="AB31" i="24" s="1"/>
  <c r="AA32" i="24"/>
  <c r="AB32" i="24" s="1"/>
  <c r="B713" i="7"/>
  <c r="B707" i="7" l="1"/>
  <c r="B709" i="7"/>
  <c r="B708" i="7"/>
  <c r="B216" i="7" l="1"/>
  <c r="B215" i="7"/>
  <c r="B214" i="7"/>
  <c r="B213" i="7"/>
  <c r="P5" i="21"/>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10" i="7"/>
  <c r="B711" i="7"/>
  <c r="B712" i="7"/>
  <c r="C29" i="21" l="1"/>
  <c r="C2" i="21" l="1"/>
  <c r="C3" i="21"/>
  <c r="C4" i="21"/>
  <c r="C14" i="21"/>
  <c r="C6" i="21"/>
  <c r="C17" i="21"/>
  <c r="C11" i="21"/>
  <c r="C15" i="21"/>
  <c r="C31" i="21"/>
  <c r="C20" i="21"/>
  <c r="C23" i="21"/>
  <c r="C27" i="21"/>
  <c r="C32" i="21"/>
  <c r="C13" i="21"/>
  <c r="C16" i="21"/>
  <c r="C9" i="21"/>
  <c r="C24" i="21"/>
  <c r="C33" i="21"/>
  <c r="C34" i="21"/>
  <c r="C5" i="21"/>
  <c r="C22" i="21"/>
  <c r="C19" i="21"/>
  <c r="C25" i="21"/>
  <c r="C7" i="21"/>
  <c r="C30" i="21"/>
  <c r="C28" i="21"/>
  <c r="C8" i="21"/>
  <c r="C12" i="21"/>
  <c r="C26" i="21"/>
  <c r="C10" i="21"/>
  <c r="C21"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tc={172327D3-1673-4E05-8BB0-1BC07AE739A0}</author>
    <author>tc={D40F300C-240D-4897-A83A-3576A989123C}</author>
    <author>tc={EA41BF62-94CC-424D-BA2E-E3B4AC4D19B0}</author>
    <author>tc={1FE17DDD-78DD-45C2-843C-5CBED674A7D5}</author>
    <author>tc={C5522CA7-4CA9-48AB-AC42-C08332CEC399}</author>
    <author>tc={D4CF8280-1168-46FB-9A29-E01FD394EABB}</author>
  </authors>
  <commentList>
    <comment ref="A29" authorId="0" shapeId="0" xr:uid="{172327D3-1673-4E05-8BB0-1BC07AE739A0}">
      <text>
        <t>[Threaded comment]
Your version of Excel allows you to read this threaded comment; however, any edits to it will get removed if the file is opened in a newer version of Excel. Learn more: https://go.microsoft.com/fwlink/?linkid=870924
Comment:
    @Meenakshi Singh taking this venture</t>
      </text>
    </comment>
    <comment ref="A34" authorId="1" shapeId="0" xr:uid="{D40F300C-240D-4897-A83A-3576A989123C}">
      <text>
        <t>[Threaded comment]
Your version of Excel allows you to read this threaded comment; however, any edits to it will get removed if the file is opened in a newer version of Excel. Learn more: https://go.microsoft.com/fwlink/?linkid=870924
Comment:
    @Meenakshi Singh suggested the mentors</t>
      </text>
    </comment>
    <comment ref="A53" authorId="2" shapeId="0" xr:uid="{EA41BF62-94CC-424D-BA2E-E3B4AC4D19B0}">
      <text>
        <t>[Threaded comment]
Your version of Excel allows you to read this threaded comment; however, any edits to it will get removed if the file is opened in a newer version of Excel. Learn more: https://go.microsoft.com/fwlink/?linkid=870924
Comment:
    @Meenakshi Singh working on thi</t>
      </text>
    </comment>
    <comment ref="A60" authorId="3" shapeId="0" xr:uid="{1FE17DDD-78DD-45C2-843C-5CBED674A7D5}">
      <text>
        <t>[Threaded comment]
Your version of Excel allows you to read this threaded comment; however, any edits to it will get removed if the file is opened in a newer version of Excel. Learn more: https://go.microsoft.com/fwlink/?linkid=870924
Comment:
    @Meenakshi Singh working on thi
Reply:
    @Meenakshi Singh suggested the mentors</t>
      </text>
    </comment>
    <comment ref="A120" authorId="4" shapeId="0" xr:uid="{C5522CA7-4CA9-48AB-AC42-C08332CEC399}">
      <text>
        <t>[Threaded comment]
Your version of Excel allows you to read this threaded comment; however, any edits to it will get removed if the file is opened in a newer version of Excel. Learn more: https://go.microsoft.com/fwlink/?linkid=870924
Comment:
    @Meenakshi Singh working on this</t>
      </text>
    </comment>
    <comment ref="A136" authorId="5" shapeId="0" xr:uid="{D4CF8280-1168-46FB-9A29-E01FD394EABB}">
      <text>
        <t>[Threaded comment]
Your version of Excel allows you to read this threaded comment; however, any edits to it will get removed if the file is opened in a newer version of Excel. Learn more: https://go.microsoft.com/fwlink/?linkid=870924
Comment:
    @Meenakshi Singh taking this venture
Reply:
    @Meenakshi Singh suggested the mentors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Meenakshi Singh</author>
  </authors>
  <commentList>
    <comment ref="U16" authorId="0" shapeId="0" xr:uid="{EA675401-1494-4CCD-B3CD-86427BD2E5E0}">
      <text>
        <r>
          <rPr>
            <b/>
            <sz val="9"/>
            <color indexed="81"/>
            <rFont val="Tahoma"/>
            <family val="2"/>
          </rPr>
          <t>Meenakshi Singh:</t>
        </r>
        <r>
          <rPr>
            <sz val="9"/>
            <color indexed="81"/>
            <rFont val="Tahoma"/>
            <family val="2"/>
          </rPr>
          <t xml:space="preserve">
</t>
        </r>
        <r>
          <rPr>
            <b/>
            <i/>
            <sz val="9"/>
            <color indexed="81"/>
            <rFont val="Tahoma"/>
            <family val="2"/>
          </rPr>
          <t>NoteLM Outpu</t>
        </r>
        <r>
          <rPr>
            <sz val="9"/>
            <color indexed="81"/>
            <rFont val="Tahoma"/>
            <family val="2"/>
          </rPr>
          <t xml:space="preserve">t
The founder explicitly asked for help scaling his B2B division and expanding his network to secure more enterprise projects. In response, the expert provided strategic B2C advice, suggesting the founder showcase repairs on YouTube, open a "refurbishing mall," and expand beyond electronics into furniture and clothing waste. This advice was heavily misaligned with the founder’s goals, as he firmly rejected the idea of expanding outside the electronics industry. A clear expectation mismatch is visible: the founder actively sought direct business leads and network introductions from a session meant for strategic guidance, while the expert provided guidance that ignored the founder's strict B2B and electronics focus. Consequently, the overall quality of the interaction was poor due to these conflicting agendas. The recommended next internal action is to improve expectation setting with the founder regarding the non-sales nature of these advisory calls, and to rematch him with a strategic expert focused strictly on B2B electronics scaling.
Mentor rejected the sustainability and furniture expansion ideas because **his current business focus is strictly and solely on the electronics sector**. He explained to the expert that **electronics is a "vast industry by itself,"** making it unnecessary to dilute their focus by branching out into unrelated categories like furniture or clothing at this time. 
He did note, however, that **he might consider such expansions in the future only if the company reaches a plateau** and is no longer able to scale further within the electronics market.
</t>
        </r>
        <r>
          <rPr>
            <b/>
            <sz val="9"/>
            <color indexed="81"/>
            <rFont val="Tahoma"/>
            <family val="2"/>
          </rPr>
          <t>Check with Mentor also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tc={1712C772-4F65-44A9-BCB3-124726414F46}</author>
    <author>tc={D6F8BD81-FAEB-47EF-93E9-4478ACB9C8C4}</author>
    <author>tc={5ACA6580-59E4-42AD-B5A3-915B7D051499}</author>
    <author>tc={0EC59B77-8B72-4FA2-B793-B15EEF1771BB}</author>
    <author>tc={94AB2B4C-3C94-469C-89FA-6A01151764F8}</author>
    <author>tc={AC3FA6D7-58DB-4EE2-A582-76E8441E6423}</author>
    <author>tc={07DD151E-9B20-4AF4-B029-AC40915D6687}</author>
    <author>tc={F9B9377C-1672-4AA2-8D0D-DC4F2C20D74D}</author>
    <author>tc={4B475F26-9D62-4AFC-827E-B4C151DF62E6}</author>
    <author>tc={DE94D574-5B03-46B9-BD24-5D81E5FF3921}</author>
    <author>tc={7413B1FF-0345-4808-BE3F-F437657A8374}</author>
  </authors>
  <commentList>
    <comment ref="D199" authorId="0" shapeId="0" xr:uid="{1712C772-4F65-44A9-BCB3-124726414F4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@Meenakshi Singh please help me with this one
Reply:
    Hi @Vaibhav, Check below mentors once if they match
Avinash Mandelia
Tanmay Mukherji
Reply:
    @Meenakshi Singh Okay will check and update accordingly
</t>
      </text>
    </comment>
    <comment ref="E279" authorId="1" shapeId="0" xr:uid="{D6F8BD81-FAEB-47EF-93E9-4478ACB9C8C4}">
      <text>
        <t xml:space="preserve">[Threaded comment]
Your version of Excel allows you to read this threaded comment; however, any edits to it will get removed if the file is opened in a newer version of Excel. Learn more: https://go.microsoft.com/fwlink/?linkid=870924
Comment:
     @Meenakshi Singh please check
</t>
      </text>
    </comment>
    <comment ref="E280" authorId="2" shapeId="0" xr:uid="{5ACA6580-59E4-42AD-B5A3-915B7D051499}">
      <text>
        <t>[Threaded comment]
Your version of Excel allows you to read this threaded comment; however, any edits to it will get removed if the file is opened in a newer version of Excel. Learn more: https://go.microsoft.com/fwlink/?linkid=870924
Comment:
     @Meenakshi Singh please check</t>
      </text>
    </comment>
    <comment ref="D319" authorId="3" shapeId="0" xr:uid="{0EC59B77-8B72-4FA2-B793-B15EEF1771BB}">
      <text>
        <t xml:space="preserve">[Threaded comment]
Your version of Excel allows you to read this threaded comment; however, any edits to it will get removed if the file is opened in a newer version of Excel. Learn more: https://go.microsoft.com/fwlink/?linkid=870924
Comment:
     @Meenakshi Singh please me with this
</t>
      </text>
    </comment>
    <comment ref="E334" authorId="4" shapeId="0" xr:uid="{94AB2B4C-3C94-469C-89FA-6A01151764F8}">
      <text>
        <t>[Threaded comment]
Your version of Excel allows you to read this threaded comment; however, any edits to it will get removed if the file is opened in a newer version of Excel. Learn more: https://go.microsoft.com/fwlink/?linkid=870924
Comment:
    @Meenakshi Singh SUggested mentor. Please check</t>
      </text>
    </comment>
    <comment ref="D387" authorId="5" shapeId="0" xr:uid="{AC3FA6D7-58DB-4EE2-A582-76E8441E6423}">
      <text>
        <t>[Threaded comment]
Your version of Excel allows you to read this threaded comment; however, any edits to it will get removed if the file is opened in a newer version of Excel. Learn more: https://go.microsoft.com/fwlink/?linkid=870924
Comment:
    @Meenakshi Singh suggested mentors</t>
      </text>
    </comment>
    <comment ref="A707" authorId="6" shapeId="0" xr:uid="{07DD151E-9B20-4AF4-B029-AC40915D66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@Meenakshi Singh suggested new mentors please check.</t>
      </text>
    </comment>
    <comment ref="A713" authorId="7" shapeId="0" xr:uid="{F9B9377C-1672-4AA2-8D0D-DC4F2C20D74D}">
      <text>
        <t>[Threaded comment]
Your version of Excel allows you to read this threaded comment; however, any edits to it will get removed if the file is opened in a newer version of Excel. Learn more: https://go.microsoft.com/fwlink/?linkid=870924
Comment:
    Hi @Meenakshi, suggesting mentor for ask 5
Reply:
     @Meenakshi, suggested mentors. Please check.</t>
      </text>
    </comment>
    <comment ref="A714" authorId="8" shapeId="0" xr:uid="{4B475F26-9D62-4AFC-827E-B4C151DF62E6}">
      <text>
        <t>[Threaded comment]
Your version of Excel allows you to read this threaded comment; however, any edits to it will get removed if the file is opened in a newer version of Excel. Learn more: https://go.microsoft.com/fwlink/?linkid=870924
Comment:
    Hi @Meenakshi, suggesting mentor for ask 5</t>
      </text>
    </comment>
    <comment ref="A715" authorId="9" shapeId="0" xr:uid="{DE94D574-5B03-46B9-BD24-5D81E5FF3921}">
      <text>
        <t>[Threaded comment]
Your version of Excel allows you to read this threaded comment; however, any edits to it will get removed if the file is opened in a newer version of Excel. Learn more: https://go.microsoft.com/fwlink/?linkid=870924
Comment:
    Hi @Meenakshi, suggesting mentor for ask 5</t>
      </text>
    </comment>
    <comment ref="A716" authorId="10" shapeId="0" xr:uid="{7413B1FF-0345-4808-BE3F-F437657A8374}">
      <text>
        <t>[Threaded comment]
Your version of Excel allows you to read this threaded comment; however, any edits to it will get removed if the file is opened in a newer version of Excel. Learn more: https://go.microsoft.com/fwlink/?linkid=870924
Comment:
    Hi @Meenakshi, suggested mentor for pending ask. Can you please check and confirm.</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8DB261-3D48-429F-BDAC-B8A29AD7FD2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2C11B0F-0F00-42CB-AF09-80228FEEFEBF}" name="WorksheetConnection_Accelerate Mentor Connect Tracker 2026.xlsx!FeedbackFrmFounders" type="102" refreshedVersion="8" minRefreshableVersion="5">
    <extLst>
      <ext xmlns:x15="http://schemas.microsoft.com/office/spreadsheetml/2010/11/main" uri="{DE250136-89BD-433C-8126-D09CA5730AF9}">
        <x15:connection id="FeedbackFrmFounders" autoDelete="1">
          <x15:rangePr sourceName="_xlcn.WorksheetConnection_AccelerateMentorConnectTracker2026.xlsxFeedbackFrmFounders1"/>
        </x15:connection>
      </ext>
    </extLst>
  </connection>
  <connection id="3" xr16:uid="{CA838BB6-2453-4D71-AC61-9280043E5124}" name="WorksheetConnection_Accelerate Mentor Connect Tracker 2026.xlsx!Mentor_Connect" type="102" refreshedVersion="8" minRefreshableVersion="5">
    <extLst>
      <ext xmlns:x15="http://schemas.microsoft.com/office/spreadsheetml/2010/11/main" uri="{DE250136-89BD-433C-8126-D09CA5730AF9}">
        <x15:connection id="Mentor_Connect" autoDelete="1">
          <x15:rangePr sourceName="_xlcn.WorksheetConnection_AccelerateMentorConnectTracker2026.xlsxMentor_Connect1"/>
        </x15:connection>
      </ext>
    </extLst>
  </connection>
  <connection id="4" xr16:uid="{0D706AFC-E9C0-4EE5-992A-C92524DCC79B}" name="WorksheetConnection_Accelerate Mentor Connect Tracker 2026.xlsx!Panel_Sessions" type="102" refreshedVersion="8" minRefreshableVersion="5">
    <extLst>
      <ext xmlns:x15="http://schemas.microsoft.com/office/spreadsheetml/2010/11/main" uri="{DE250136-89BD-433C-8126-D09CA5730AF9}">
        <x15:connection id="Panel_Sessions" autoDelete="1">
          <x15:rangePr sourceName="_xlcn.WorksheetConnection_AccelerateMentorConnectTracker2026.xlsxPanel_Sessions1"/>
        </x15:connection>
      </ext>
    </extLst>
  </connection>
  <connection id="5" xr16:uid="{1F1FB14E-3E03-4078-B1CA-5B761D35A3EC}" name="WorksheetConnection_Accelerate Mentor Connect Tracker 2026.xlsx!Table5" type="102" refreshedVersion="8" minRefreshableVersion="5">
    <extLst>
      <ext xmlns:x15="http://schemas.microsoft.com/office/spreadsheetml/2010/11/main" uri="{DE250136-89BD-433C-8126-D09CA5730AF9}">
        <x15:connection id="Table5" autoDelete="1">
          <x15:rangePr sourceName="_xlcn.WorksheetConnection_AccelerateMentorConnectTracker2026.xlsxTable51"/>
        </x15:connection>
      </ext>
    </extLst>
  </connection>
  <connection id="6" xr16:uid="{BC73CB36-62AD-4A8A-A2FB-0F2874189A6F}" name="WorksheetConnection_Accelerate Mentor Connect Tracker 2026.xlsx!VP_Calls" type="102" refreshedVersion="8" minRefreshableVersion="5">
    <extLst>
      <ext xmlns:x15="http://schemas.microsoft.com/office/spreadsheetml/2010/11/main" uri="{DE250136-89BD-433C-8126-D09CA5730AF9}">
        <x15:connection id="VP_Calls" autoDelete="1">
          <x15:rangePr sourceName="_xlcn.WorksheetConnection_AccelerateMentorConnectTracker2026.xlsxVP_Calls1"/>
        </x15:connection>
      </ext>
    </extLst>
  </connection>
  <connection id="7" xr16:uid="{5B987BE1-6691-4B85-80B6-828E7D157394}" name="WorksheetConnection_Feedback from Mentor!$A$1:$AB$9" type="102" refreshedVersion="8" minRefreshableVersion="5">
    <extLst>
      <ext xmlns:x15="http://schemas.microsoft.com/office/spreadsheetml/2010/11/main" uri="{DE250136-89BD-433C-8126-D09CA5730AF9}">
        <x15:connection id="Range" autoDelete="1">
          <x15:rangePr sourceName="_xlcn.WorksheetConnection_FeedbackfromMentorA1AB9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Mentor_Connect].[Meeting Status].&amp;[Connected]}"/>
    <s v="{[VP_Calls].[VP1/VP2/VP3].&amp;[VP2]}"/>
    <s v="{[Mentor_Connect].[Meeting Transcripts].&amp;[Not Found],[Mentor_Connect].[Meeting Transcripts].&amp;[Offline Meeting],[Mentor_Connect].[Meeting Transcripts].&amp;[Expert Connect _ Aeronero x Wadhwani Accelerate.docx],[Mentor_Connect].[Meeting Transcripts].&amp;[Expert Connect 1 _ Zeus Engitech x Wadhwani Accelerate.docx],[Mentor_Connect].[Meeting Transcripts].&amp;[https://wadhwanifoundation-my.sharepoint.com/:w:/g/personal/vaibhav_mattas_wadhwanifoundation_org/IQA21axCT4BuT53ZRJBq7fIQAULqLeSuayjGupRVbkTq2gU?e=dH00dN],[Mentor_Connect].[Meeting Transcripts].&amp;[https://wadhwanifoundation-my.sharepoint.com/:w:/g/personal/vaibhav_mattas_wadhwanifoundation_org/IQA8q0a2umRXSYtHH65dCslMAZFmW7F0ieIBcZsgNZsoZ8w?e=Wyxati],[Mentor_Connect].[Meeting Transcripts].&amp;[https://wadhwanifoundation-my.sharepoint.com/:w:/g/personal/vaibhav_mattas_wadhwanifoundation_org/IQAFiuBZ0s2CQ4NRvWc3J6ouAezgtNbSdGSCU7JC69cyidk?e=We71lS],[Mentor_Connect].[Meeting Transcripts].&amp;[https://wadhwanifoundation-my.sharepoint.com/:w:/g/personal/vaibhav_mattas_wadhwanifoundation_org/IQB4gc9ZVvqaS5Ye_6Er3i0jATCCn7T4dVPUbe-MzjC4Dog?e=LTCCVs],[Mentor_Connect].[Meeting Transcripts].&amp;[https://wadhwanifoundation-my.sharepoint.com/:w:/g/personal/vaibhav_mattas_wadhwanifoundation_org/IQBYnPLfDgFwSLBLCK_gBiVVAct0v6UqaHEZ_PyNrE-vdvc?e=3z6EXq],[Mentor_Connect].[Meeting Transcripts].&amp;[https://wadhwanifoundation-my.sharepoint.com/:w:/g/personal/vaibhav_mattas_wadhwanifoundation_org/IQBjZAUeRpm6QLC0ETkbPTzHAcvqd21Ztix4FAOR0ZH50ww?e=4qv4sB],[Mentor_Connect].[Meeting Transcripts].&amp;[https://wadhwanifoundation-my.sharepoint.com/:w:/g/personal/vaibhav_mattas_wadhwanifoundation_org/IQC-OQRDVWiPRoTL-BR7zbPBAShChc69B8qbd0o7xxTLfSU?e=ah7GpW],[Mentor_Connect].[Meeting Transcripts].&amp;[https://wadhwanifoundation-my.sharepoint.com/:w:/g/personal/vaibhav_mattas_wadhwanifoundation_org/IQCK7Dv-ySflS5bOQP6Fu0YBAYMpENl5x6ApB7uEPR37XZM?e=tLUAkS],[Mentor_Connect].[Meeting Transcripts].&amp;[https://wadhwanifoundation-my.sharepoint.com/:w:/g/personal/vaibhav_mattas_wadhwanifoundation_org/IQCNSHuVQxqXQ4ib9CjJDUiVAdzp8ovnzI2B3Hlui60IlDw?e=xJJ3gH],[Mentor_Connect].[Meeting Transcripts].&amp;[https://wadhwanifoundation-my.sharepoint.com/:w:/g/personal/vaibhav_mattas_wadhwanifoundation_org/IQCSNidf6nk-RrCyNURYxD5gAWu9_f86W-HjRKuHLTqEkJU?e=R72fNJ],[Mentor_Connect].[Meeting Transcripts].&amp;[https://wadhwanifoundation-my.sharepoint.com/:w:/g/personal/vaibhav_mattas_wadhwanifoundation_org/IQCWIk9nRFWTRZsdfAkC6Xm0ARhvPxIHhVXK_52OmpMAgLI?e=uWYb8u],[Mentor_Connect].[Meeting Transcripts].&amp;[https://wadhwanifoundation-my.sharepoint.com/:w:/g/personal/vaibhav_mattas_wadhwanifoundation_org/IQCbYVyFQPRNR7lAI24Frxv7AaQg2-Nzo9YU3Qc8KIdKI_A?e=O1W5ob],[Mentor_Connect].[Meeting Transcripts].&amp;[https://wadhwanifoundation-my.sharepoint.com/:w:/g/personal/vaibhav_mattas_wadhwanifoundation_org/IQCfztZ49gOcTLuWke47QP2GAZFsjJ11KQYHrQGHusEdyQk?e=CBcDp8],[Mentor_Connect].[Meeting Transcripts].&amp;[https://wadhwanifoundation-my.sharepoint.com/:w:/g/personal/vaibhav_mattas_wadhwanifoundation_org/IQCnxR8g4IfHTqFSx0yVnPn7AVQQCm1eqqNKhxR4y9DS2x0?e=ZAhRgE],[Mentor_Connect].[Meeting Transcripts].&amp;[https://wadhwanifoundation-my.sharepoint.com/:w:/g/personal/vaibhav_mattas_wadhwanifoundation_org/IQCsCsO8Rp6MQ5_uwgTrNMeIAcpLmzBputvJhh6AxeXlkI4?e=jOY8H7],[Mentor_Connect].[Meeting Transcripts].&amp;[https://wadhwanifoundation-my.sharepoint.com/:w:/g/personal/vaibhav_mattas_wadhwanifoundation_org/IQCxv7Y8A4YQRphCPbvGhnQ3AUqkZ1exp5jFzbB0uxk_890?e=pIzd0I],[Mentor_Connect].[Meeting Transcripts].&amp;[https://wadhwanifoundation-my.sharepoint.com/:w:/g/personal/vaibhav_mattas_wadhwanifoundation_org/IQD7zjlUER1AQYhPbvL1vaANAWlVV1Wy-45CY9yOn8zZ0vA?e=RPJWvK],[Mentor_Connect].[Meeting Transcripts].&amp;[https://wadhwanifoundation-my.sharepoint.com/:w:/g/personal/vaibhav_mattas_wadhwanifoundation_org/IQDA2xaLk3HbSJ9qMZ-RMyIHAeWuXmXe2B6NkjV21kYyAbc?e=4I4wL2],[Mentor_Connect].[Meeting Transcripts].&amp;[https://wadhwanifoundation-my.sharepoint.com/:w:/g/personal/vaibhav_mattas_wadhwanifoundation_org/IQDAu6De93-lRIC3_UgSXl2rAb_L2Kx7uoXthF-JPoZBBEo?e=6IFuji],[Mentor_Connect].[Meeting Transcripts].&amp;[https://wadhwanifoundation-my.sharepoint.com/:w:/g/personal/vaibhav_mattas_wadhwanifoundation_org/IQDDFveok_7IQrg7QsPNM6yFAWYXmXrP51GcnjBhZbaO-RM?e=8hSxvt],[Mentor_Connect].[Meeting Transcripts].&amp;[https://wadhwanifoundation-my.sharepoint.com/:w:/g/personal/vaibhav_mattas_wadhwanifoundation_org/IQDZZrCN9AEYR4t_Dm_aR6x-ASh2HhdYaKwRUWoTGR9aVUo?e=SNN3Kp],[Mentor_Connect].[Meeting Transcripts].&amp;[https://wadhwanifoundation-my.sharepoint.com/:w:/g/personal/vaibhav_mattas_wadhwanifoundation_org/IQDfQD_C5Jc8Q608-tGyN5T-AXjNRK4_-4kkml9LmKSN8Uc?e=MB96sJ],[Mentor_Connect].[Meeting Transcripts].&amp;[https://wadhwanifoundation-my.sharepoint.com/:w:/g/personal/vaibhav_mattas_wadhwanifoundation_org/IQDuZN6Lev1ETpJdUloSwWmlATTMWjKqpJQhOU3gO59-vBs?e=Th7YTf],[Mentor_Connect].[Meeting Transcripts].&amp;[https://wadhwanifoundation-my.sharepoint.com/:w:/g/personal/vaibhav_mattas_wadhwanifoundation_org/IQDyT9oN_e8HTqJi4421fccAAcb8tz7wde-JNlVjIZApkAc?e=I6QnFw],[Mentor_Connect].[Meeting Transcripts].&amp;[https://wadhwanifoundation-my.sharepoint.com/personal/vaibhav_mattas_wadhwanifoundation_org/_layouts/15/Doc.aspx?sourcedoc=%7B3F2D156A-1EF4-435B-A249-B954083699EA%7D&amp;file=Expert%20Connect%201%20_%20Alpino%20x%20Wadhwani%20Accelerate.docx&amp;action=default&amp;mobileredirect=true&amp;DefaultItemOpen=1],[Mentor_Connect].[Meeting Transcripts].&amp;[https://wadhwanifoundation-my.sharepoint.com/personal/vaibhav_mattas_wadhwanifoundation_org/_layouts/15/Doc.aspx?sourcedoc=%7B8F3985D4-D876-4198-BA41-DB54902C7BD8%7D&amp;file=Expert%20Connect%202%20_%20REAGRI%20x%20Wadhwani%20Accelerate.docx&amp;action=default&amp;mobileredirect=true&amp;DefaultItemOpen=1],[Mentor_Connect].[Meeting Transcripts].&amp;[https://wadhwanifoundation-my.sharepoint.com/personal/vaibhav_mattas_wadhwanifoundation_org/_layouts/15/Doc.aspx?sourcedoc=%7BB5AC8EEA-41C3-411F-8232-02A913E8289B%7D&amp;file=Expert%20Connect%201%20_%20REAGRI%20x%20Wadhwani%20Accelerate.docx&amp;action=default&amp;mobileredirect=true&amp;DefaultItemOpen=1],[Mentor_Connect].[Meeting Transcripts].&amp;[https://wadhwanifoundation-my.sharepoint.com/personal/vaibhav_mattas_wadhwanifoundation_org/_layouts/15/Doc.aspx?sourcedoc=%7B965A8195-49E4-47EC-93D9-CCCEE29A9892%7D&amp;file=Expert%20Connect%202%20_%20Airmeds%20x%20Wadhwani%20Accelerate.docx&amp;action=default&amp;mobileredirect=true&amp;DefaultItemOpen=1],[Mentor_Connect].[Meeting Transcripts].&amp;[https://wadhwanifoundation-my.sharepoint.com/personal/vaibhav_mattas_wadhwanifoundation_org/_layouts/15/Doc.aspx?sourcedoc=%7BAAE36574-79A5-4554-8AE7-FDDAC4D4B0F8%7D&amp;file=Expert%20Connect%203%20_%20Manufyx%20x%20Wadhwani%20Accelerate.docx&amp;action=default&amp;mobileredirect=true&amp;DefaultItemOpen=1],[Mentor_Connect].[Meeting Transcripts].&amp;[https://wadhwanifoundation-my.sharepoint.com/personal/vaibhav_mattas_wadhwanifoundation_org/_layouts/15/Doc.aspx?sourcedoc=%7BE7991494-6037-4784-9CB0-1BAD523742E5%7D&amp;file=Expert%20Connect%202%20_%20Manufyx%20x%20Wadhwani%20Accelerate.docx&amp;action=default&amp;mobileredirect=true&amp;DefaultItemOpen=1],[Mentor_Connect].[Meeting Transcripts].&amp;[https://wadhwanifoundation-my.sharepoint.com/personal/vaibhav_mattas_wadhwanifoundation_org/_layouts/15/Doc.aspx?sourcedoc=%7BF9ADAE59-ADF6-483B-B40B-65AFEF07CB4A%7D&amp;file=Expert%20Connect%201%20_%20Airmeds%20x%20Wadhwani%20Accelerate.docx&amp;action=default&amp;mobileredirect=true&amp;DefaultItemOpen=1],[Mentor_Connect].[Meeting Transcripts].&amp;[https://wadhwanifoundation-my.sharepoint.com/personal/vaibhav_mattas_wadhwanifoundation_org/_layouts/15/Doc.aspx?sourcedoc=%7B06DC80ED-ED44-4F08-9D50-427152A30A0A%7D&amp;file=Expert%20Connect%201%20_%20Terrablu%20x%20Wadhwani%20Accelerate.docx&amp;action=default&amp;mobileredirect=true&amp;DefaultItemOpen=1],[Mentor_Connect].[Meeting Transcripts].&amp;[https://wadhwanifoundation-my.sharepoint.com/personal/vaibhav_mattas_wadhwanifoundation_org/_layouts/15/Doc.aspx?sourcedoc=%7B3CB09A81-5B66-46A0-A872-3B69827CCC78%7D&amp;file=Expert%20Connect%20_%20Green%20Pods%20x%20Wadhwani%20Accelerate.docx&amp;action=default&amp;mobileredirect=true&amp;DefaultItemOpen=1],[Mentor_Connect].[Meeting Transcripts].&amp;[https://wadhwanifoundation-my.sharepoint.com/personal/vaibhav_mattas_wadhwanifoundation_org/_layouts/15/Doc.aspx?sourcedoc=%7B55B6A256-6C5E-4380-8E56-3531CA56B8E5%7D&amp;file=Expert%20Connect%20_%20Uravu%20Labs%20x%20Wadhwani%20Accelerate.docx&amp;action=default&amp;mobileredirect=true&amp;DefaultItemOpen=1],[Mentor_Connect].[Meeting Transcripts].&amp;[https://wadhwanifoundation-my.sharepoint.com/personal/vaibhav_mattas_wadhwanifoundation_org/_layouts/15/Doc.aspx?sourcedoc=%7BA1C74437-E250-4932-8F0C-07DF7799C82F%7D&amp;file=Expert%20Connect%203%20_%20Qarmatek%20x%20Wadhwani%20Accelerate.docx&amp;action=default&amp;mobileredirect=true&amp;DefaultItemOpen=1],[Mentor_Connect].[Meeting Transcripts].&amp;[https://wadhwanifoundation-my.sharepoint.com/personal/vaibhav_mattas_wadhwanifoundation_org/_layouts/15/Doc.aspx?sourcedoc=%7BBF764CCC-E601-4FCA-B1E6-A45FFE6CA586%7D&amp;file=Expert%20Connect%201%20_%20Qarmatek%20x%20Wadhwani%20Accelerate.docx&amp;action=default&amp;mobileredirect=true&amp;DefaultItemOpen=1],[Mentor_Connect].[Meeting Transcripts].&amp;[https://wadhwanifoundation-my.sharepoint.com/personal/vaibhav_mattas_wadhwanifoundation_org/_layouts/15/Doc.aspx?sourcedoc=%7BF6C57712-8E13-40CF-82FA-AF421142A75E%7D&amp;file=Expert%20Connect%202%20_%20Qarmatek%20x%20Wadhwani%20Accelerate.docx&amp;action=default&amp;mobileredirect=true&amp;DefaultItemOpen=1],[Mentor_Connect].[Meeting Transcripts].&amp;[https://wadhwanifoundation-my.sharepoint.com/personal/vaibhav_mattas_wadhwanifoundation_org/_layouts/15/Doc.aspx?sourcedoc=%7B12F654CD-BB18-466D-9989-8504E5CA3B89%7D&amp;file=Expert%20Connect%202%20_%20StemBotix%20x%20Wadhwani%20Accelerate.docx&amp;action=default&amp;mobileredirect=true&amp;DefaultItemOpen=1],[Mentor_Connect].[Meeting Transcripts].&amp;[https://wadhwanifoundation-my.sharepoint.com/personal/vaibhav_mattas_wadhwanifoundation_org/_layouts/15/Doc.aspx?sourcedoc=%7B1335BA6A-9B6B-4182-8E5A-3CAA73A707E8%7D&amp;file=Expert%20Connect%201%20_%20Ask%20Eva%20x%20Wadhwani%20Accelerate.docx&amp;action=default&amp;mobileredirect=true&amp;DefaultItemOpen=1],[Mentor_Connect].[Meeting Transcripts].&amp;[https://wadhwanifoundation-my.sharepoint.com/personal/vaibhav_mattas_wadhwanifoundation_org/_layouts/15/Doc.aspx?sourcedoc=%7B464DE85B-03A0-4ABE-B4D7-8179EB5F48A6%7D&amp;file=Expert%20Connect%202%20_%20Dhobi%20G%20x%20Wadhwani%20Accelerate.docx&amp;action=default&amp;mobileredirect=true&amp;DefaultItemOpen=1],[Mentor_Connect].[Meeting Transcripts].&amp;[https://wadhwanifoundation-my.sharepoint.com/personal/vaibhav_mattas_wadhwanifoundation_org/_layouts/15/Doc.aspx?sourcedoc=%7B69BCFBE6-E8A1-4CF3-8134-7D899FB1E56E%7D&amp;file=Expert%20Connect%202%20_%20LeanKloud%20x%20Wadhwani%20Accelerate.docx&amp;action=default&amp;mobileredirect=true&amp;DefaultItemOpen=1],[Mentor_Connect].[Meeting Transcripts].&amp;[https://wadhwanifoundation-my.sharepoint.com/personal/vaibhav_mattas_wadhwanifoundation_org/_layouts/15/Doc.aspx?sourcedoc=%7B74A8B764-374D-44A6-85A1-6FE1F44C0AEE%7D&amp;file=Expert%20Connect%201%20_%20Stembotix%20x%20Wadhwani%20Accelerate.docx&amp;action=default&amp;mobileredirect=true&amp;DefaultItemOpen=1],[Mentor_Connect].[Meeting Transcripts].&amp;[https://wadhwanifoundation-my.sharepoint.com/personal/vaibhav_mattas_wadhwanifoundation_org/_layouts/15/Doc.aspx?sourcedoc=%7BDFC35B22-1044-40A6-BD39-55146A571F01%7D&amp;file=Expert%20Connect%201%20_%20Gyrodrive%20x%20Wadhwani%20Accelerate.docx&amp;action=default&amp;mobileredirect=true&amp;DefaultItemOpen=1],[Mentor_Connect].[Meeting Transcripts].&amp;[https://wadhwanifoundation-my.sharepoint.com/personal/vaibhav_mattas_wadhwanifoundation_org/_layouts/15/Doc.aspx?sourcedoc=%7BEA411141-DED8-46C4-9FF4-65AEBBF4FB33%7D&amp;file=Expert%20Connect%201%20_%20Frontierz%20x%20Wadhwani%20Accelerate.docx&amp;action=default&amp;mobileredirect=true&amp;DefaultItemOpen=1],[Mentor_Connect].[Meeting Transcripts].&amp;[https://wadhwanifoundation-my.sharepoint.com/personal/vaibhav_mattas_wadhwanifoundation_org/_layouts/15/Doc.aspx?sourcedoc=%7B227132A5-D4B9-497B-8730-C28423B9A0FC%7D&amp;file=Expert%20Connect%201%20_%20Vaultastic%20x%20Wadhwani%20Accelerate.docx&amp;action=default&amp;mobileredirect=true&amp;DefaultItemOpen=1],[Mentor_Connect].[Meeting Transcripts].&amp;[https://wadhwanifoundation-my.sharepoint.com/personal/vaibhav_mattas_wadhwanifoundation_org/_layouts/15/Doc.aspx?sourcedoc=%7B275C080B-6C9B-4711-8130-6C4FD072F70C%7D&amp;file=Expert%20Connect%202%20_%20Vaultastic%20x%20Wadhwani%20Accelerate.docx&amp;action=default&amp;mobileredirect=true&amp;DefaultItemOpen=1],[Mentor_Connect].[Meeting Transcripts].&amp;[https://wadhwanifoundation-my.sharepoint.com/personal/vaibhav_mattas_wadhwanifoundation_org/_layouts/15/Doc.aspx?sourcedoc=%7B7767E729-A0AA-4ED9-80F0-F956E2752B2E%7D&amp;file=Expert%20Connect%203%20_%20Vaultastic%20x%20Wadhwani%20Accelerate.docx&amp;action=default&amp;mobileredirect=true&amp;DefaultItemOpen=1],[Mentor_Connect].[Meeting Transcripts].&amp;[https://wadhwanifoundation-my.sharepoint.com/personal/vaibhav_mattas_wadhwanifoundation_org/_layouts/15/Doc.aspx?sourcedoc=%7B9B813AB0-A1D2-40F8-8753-49F285F365BC%7D&amp;file=Expert%20Connect%201%20_%20Servercake%20x%20Wadhwani%20Accelerate.docx&amp;action=default&amp;mobileredirect=true&amp;DefaultItemOpen=1],[Mentor_Connect].[Meeting Transcripts].&amp;[https://wadhwanifoundation-my.sharepoint.com/personal/vaibhav_mattas_wadhwanifoundation_org/_layouts/15/Doc.aspx?sourcedoc=%7B51C508BF-A047-4C92-A12B-8DDB9BA6C3A0%7D&amp;file=Expert%20Connect%202%20_%20Leap%20Info%20x%20Wadhwani%20Accelerate.docx&amp;action=default&amp;mobileredirect=true&amp;DefaultItemOpen=1],[Mentor_Connect].[Meeting Transcripts].&amp;[https://wadhwanifoundation-my.sharepoint.com/personal/vaibhav_mattas_wadhwanifoundation_org/_layouts/15/Doc.aspx?sourcedoc=%7BD090E6D8-2847-453C-BA87-3C2D6296B42F%7D&amp;file=Expert%20Connect%201%20_%20Botminds.ai%20x%20Wadhwani%20Accelerate.docx&amp;action=default&amp;mobileredirect=true&amp;DefaultItemOpen=1],[Mentor_Connect].[Meeting Transcripts].&amp;[https://wadhwanifoundation-my.sharepoint.com/personal/vaibhav_mattas_wadhwanifoundation_org/_layouts/15/Doc.aspx?sourcedoc=%7BE520159F-A1FD-4863-A7AD-BF8EAB0A1153%7D&amp;file=Expert%20Connect%201%20_%20Leap%20Info%20x%20Wadhwani%20Accelerate.docx&amp;action=default&amp;mobileredirect=true&amp;DefaultItemOpen=1],[Mentor_Connect].[Meeting Transcripts].&amp;[https://wadhwanifoundation-my.sharepoint.com/personal/vaibhav_mattas_wadhwanifoundation_org/_layouts/15/Doc.aspx?sourcedoc=%7B1137ED2F-4F5E-42F1-A3F7-0DFB2058E41D%7D&amp;file=Expert%20Connect%202%20_%20Vastra%20App%20x%20Wadhwani%20Accelerate.docx&amp;action=default&amp;mobileredirect=true&amp;DefaultItemOpen=1],[Mentor_Connect].[Meeting Transcripts].&amp;[https://wadhwanifoundation-my.sharepoint.com/personal/vaibhav_mattas_wadhwanifoundation_org/_layouts/15/Doc.aspx?sourcedoc=%7B3A5A261A-8162-4DF1-86A5-61CBD6B297B0%7D&amp;file=Expert%20Connect%202%20_%20Raw%20Pharma%20x%20Wadhwani%20Accelerate.docx&amp;action=default&amp;mobileredirect=true&amp;DefaultItemOpen=1],[Mentor_Connect].[Meeting Transcripts].&amp;[https://wadhwanifoundation-my.sharepoint.com/personal/vaibhav_mattas_wadhwanifoundation_org/_layouts/15/Doc.aspx?sourcedoc=%7BE0F85605-7132-41FB-A586-15472321A6FB%7D&amp;file=Expert%20Connect%201%20_%20Vastra%20App%20x%20Wadhwani%20Accelerate.docx&amp;action=default&amp;mobileredirect=true&amp;DefaultItemOpen=1],[Mentor_Connect].[Meeting Transcripts].&amp;[https://wadhwanifoundation-my.sharepoint.com/personal/vaibhav_mattas_wadhwanifoundation_org/_layouts/15/Doc.aspx?sourcedoc=%7BEAC985A3-3EB2-4DE1-9445-2F5FCB700CF4%7D&amp;file=Expert%20Connect%203%20_%20Raw%20Pharma%20x%20Wadhwani%20Accelerate.docx&amp;action=default&amp;mobileredirect=true&amp;DefaultItemOpen=1],[Mentor_Connect].[Meeting Transcripts].&amp;[https://wadhwanifoundation-my.sharepoint.com/personal/vaibhav_mattas_wadhwanifoundation_org/_layouts/15/Doc.aspx?sourcedoc=%7B855DF62C-5226-4C3E-94D7-858B557126ED%7D&amp;file=Expert%20Connect%201%20_%20Velaan%20Mart%20x%20Wadhwani%20Accelerate.docx&amp;action=default&amp;mobileredirect=true&amp;DefaultItemOpen=1],[Mentor_Connect].[Meeting Transcripts].&amp;[https://wadhwanifoundation-my.sharepoint.com/personal/vaibhav_mattas_wadhwanifoundation_org/_layouts/15/Doc.aspx?sourcedoc=%7B478FC1BF-DC0A-46EE-B68B-22ED2BAE5F8D%7D&amp;file=Expert%20Connect%202%20_%20Tikitoro%20x%20Wadhwani%20Accelerate%20(1).docx&amp;action=default&amp;mobileredirect=true&amp;DefaultItemOpen=1],[Mentor_Connect].[Meeting Transcripts].&amp;[https://wadhwanifoundation-my.sharepoint.com/personal/vaibhav_mattas_wadhwanifoundation_org/_layouts/15/Doc.aspx?sourcedoc=%7B68A2DC3B-0E0A-4E5E-B0ED-A758D5A1BD3E%7D&amp;file=Expert%20Connect%203%20_%20Tikitoro%20x%20Wadhwani%20Accelerate%20(1).docx&amp;action=default&amp;mobileredirect=true&amp;DefaultItemOpen=1],[Mentor_Connect].[Meeting Transcripts].&amp;[https://wadhwanifoundation-my.sharepoint.com/personal/vaibhav_mattas_wadhwanifoundation_org/_layouts/15/Doc.aspx?sourcedoc=%7B793A2BE1-5139-46E1-8FFF-1C23AC996FAF%7D&amp;file=Expert%20Connect%201%20_%20Padcare%20Labs%20x%20Wadhwani%20Accelerate.docx&amp;action=default&amp;mobileredirect=true&amp;DefaultItemOpen=1],[Mentor_Connect].[Meeting Transcripts].&amp;[https://wadhwanifoundation-my.sharepoint.com/personal/vaibhav_mattas_wadhwanifoundation_org/_layouts/15/Doc.aspx?sourcedoc=%7B7FACB423-C9EE-4C28-A77B-D738FED4347D%7D&amp;file=Expert%20Connect%204%20_%20Tikitoro%20x%20Wadhwani%20Accelerate%20(1).docx&amp;action=default&amp;mobileredirect=true&amp;DefaultItemOpen=1],[Mentor_Connect].[Meeting Transcripts].&amp;[https://wadhwanifoundation-my.sharepoint.com/personal/vaibhav_mattas_wadhwanifoundation_org/_layouts/15/Doc.aspx?sourcedoc=%7BDE756B6E-801C-4015-9596-594C05599706%7D&amp;file=Expert%20Connect%201%20_%20Tikitoro%20x%20Wadhwani%20Accelerate%20(1).docx&amp;action=default&amp;mobileredirect=true&amp;DefaultItemOpen=1],[Mentor_Connect].[Meeting Transcripts].&amp;[https://wadhwanifoundation-my.sharepoint.com/personal/vaibhav_mattas_wadhwanifoundation_org/_layouts/15/Doc.aspx?sourcedoc=%7BE48FCC17-0BE3-4191-9D14-952F3CC18861%7D&amp;file=Expert%20Connect%204%20_%20Qarmatek%20x%20Wadhwani%20Accelerate%20(1).docx&amp;action=default&amp;mobileredirect=true&amp;DefaultItemOpen=1],[Mentor_Connect].[Meeting Transcripts].&amp;[https://wadhwanifoundation-my.sharepoint.com/personal/vaibhav_mattas_wadhwanifoundation_org/_layouts/15/Doc.aspx?sourcedoc=%7BD87A12DB-83E1-433D-9C42-CB35B5E10116%7D&amp;file=Expert%20Connect%203%20_%20Stembotix%20x%20Wadhwani%20Accelerate%20(1).docx&amp;action=default&amp;mobileredirect=true&amp;DefaultItemOpen=1],[Mentor_Connect].[Meeting Transcripts].&amp;[https://wadhwanifoundation-my.sharepoint.com/personal/vaibhav_mattas_wadhwanifoundation_org/_layouts/15/Doc.aspx?sourcedoc=%7BA2B4FFE4-B0CB-4616-BB01-36BF2FA18E33%7D&amp;file=Expert%20Connect%201%20_%20NutriRasoi%20x%20Wadhwani%20Accelerate%20(1).docx&amp;action=default&amp;mobileredirect=true&amp;DefaultItemOpen=1],[Mentor_Connect].[Meeting Transcripts].&amp;[https://wadhwanifoundation-my.sharepoint.com/personal/vaibhav_mattas_wadhwanifoundation_org/_layouts/15/Doc.aspx?sourcedoc=%7BB0E1E151-19FE-4BFF-9272-27EB663F8C4F%7D&amp;file=Expert%20Connect%201%20_%20Bebe%20Burp%20x%20Wadhwani%20Accelerate%20(1).docx&amp;action=default&amp;mobileredirect=true&amp;DefaultItemOpen=1],[Mentor_Connect].[Meeting Transcripts].&amp;[https://wadhwanifoundation-my.sharepoint.com/personal/vaibhav_mattas_wadhwanifoundation_org/_layouts/15/Doc.aspx?sourcedoc=%7BB5FD5442-0B6F-4ACE-BB5B-70569F161B5B%7D&amp;file=Expert%20Connect%203%20_%20Bebe%20Burp%20x%20Wadhwani%20Accelerate%20(1).docx&amp;action=default&amp;mobileredirect=true&amp;DefaultItemOpen=1],[Mentor_Connect].[Meeting Transcripts].&amp;[https://wadhwanifoundation-my.sharepoint.com/personal/vaibhav_mattas_wadhwanifoundation_org/_layouts/15/Doc.aspx?sourcedoc=%7BDC63F2CE-F96F-437E-9A35-18B61FAEFD13%7D&amp;file=Expert%20Connect%201%20_%20Sarumam%20Pharmacy%20x%20Wadhwani%20Accelerate.docx&amp;action=default&amp;mobileredirect=true&amp;DefaultItemOpen=1],[Mentor_Connect].[Meeting Transcripts].&amp;[https://wadhwanifoundation-my.sharepoint.com/personal/vaibhav_mattas_wadhwanifoundation_org/_layouts/15/Doc.aspx?sourcedoc=%7BB9A87112-E4E6-44FA-81C0-DCD5FEEB7F90%7D&amp;file=Expert%20Connect%201%20_%20Hreedan%20Lifestyle%20x%20Wadhwani%20Accelerate.docx&amp;action=default&amp;mobileredirect=true&amp;DefaultItemOpen=1],[Mentor_Connect].[Meeting Transcripts].&amp;[https://wadhwanifoundation-my.sharepoint.com/personal/vaibhav_mattas_wadhwanifoundation_org/_layouts/15/Doc.aspx?sourcedoc=%7B3EB033BE-FD2A-487A-A40C-1688B7F3885B%7D&amp;file=Expert%20Connect%201%20_%20Atreya%20Innovations%20x%20Wadhwani%20Accelerate.docx&amp;action=default&amp;mobileredirect=true&amp;DefaultItemOpen=1],[Mentor_Connect].[Meeting Transcripts].&amp;[https://wadhwanifoundation-my.sharepoint.com/personal/vaibhav_mattas_wadhwanifoundation_org/_layouts/15/Doc.aspx?sourcedoc=%7B77A14642-69C9-4034-B7A9-5F11BE139CA2%7D&amp;file=Expert%20Connect%201%20_%20MyHarvest%C2%A0Farms%20x%20Wadhwani%20Accelerate.docx&amp;action=default&amp;mobileredirect=true&amp;DefaultItemOpen=1],[Mentor_Connect].[Meeting Transcripts].&amp;[https://wadhwanifoundation-my.sharepoint.com/personal/vaibhav_mattas_wadhwanifoundation_org/_layouts/15/Doc.aspx?sourcedoc=%7BD6161283-CA3E-4A20-B503-CBE867467E02%7D&amp;file=Expert%20Connect%203%20_%20Atreya%20Innovations%20x%20Wadhwani%20Accelerate.docx&amp;action=default&amp;mobileredirect=true&amp;DefaultItemOpen=1],[Mentor_Connect].[Meeting Transcripts].&amp;[https://wadhwanifoundation-my.sharepoint.com/personal/vaibhav_mattas_wadhwanifoundation_org/_layouts/15/Doc.aspx?sourcedoc=%7BDCB64393-076B-4A7E-81C2-ED289A419878%7D&amp;file=Expert%20Connect%202%20_%20Bebe%C2%A0Burp%20x%20Wadhwani%20Accelerate%20(1).docx&amp;action=default&amp;mobileredirect=true&amp;DefaultItemOpen=1],[Mentor_Connect].[Meeting Transcripts].&amp;[https://wadhwanifoundation-my.sharepoint.com/personal/vaibhav_mattas_wadhwanifoundation_org/_layouts/15/Doc.aspx?sourcedoc=%7BB4ABD0DA-4096-4E54-B0F5-D29C4C6B11CB%7D&amp;file=Expert%20Connect%201%20_%20Rupiya%20Finnovations%20x%20Wadhwani%20Accelerate.docx&amp;action=default&amp;mobileredirect=true&amp;DefaultItemOpen=1],[Mentor_Connect].[Meeting Transcripts].&amp;[https://wadhwanifoundation-my.sharepoint.com/personal/vaibhav_mattas_wadhwanifoundation_org/_layouts/15/Doc.aspx?sourcedoc=%7BDEC524CB-A9F1-4086-84CD-E65D483BE100%7D&amp;file=Expert%20Connect%201%20_%20Agriown%C2%A0Farmtech%20x%20Wadhwani%20Accelerate.docx&amp;action=default&amp;mobileredirect=true&amp;DefaultItemOpen=1],[Mentor_Connect].[Meeting Transcripts].&amp;[https://wadhwanifoundation-my.sharepoint.com/personal/vaibhav_mattas_wadhwanifoundation_org/_layouts/15/Doc.aspx?sourcedoc=%7BDA3353B6-5E40-4730-ACE4-686DD5BA9B82%7D&amp;file=Expert%20Connect%202%20_%20Aeronero%C2%A0Solutions%20x%20Wadhwani%20Accelerate%20(1).docx&amp;action=default&amp;mobileredirect=true&amp;DefaultItemOpen=1],[Mentor_Connect].[Meeting Transcripts].&amp;[https://wadhwanifoundation-my.sharepoint.com/personal/vaibhav_mattas_wadhwanifoundation_org/_layouts/15/Doc.aspx?sourcedoc=%7B506C227A-E66F-4F21-8276-BC3E778CA860%7D&amp;file=Expert%20Connect%201%20_%20Exposit%20Immersive%20Solution%20x%20Wadhwani%20Accelerate.docx&amp;action=default&amp;mobileredirect=true&amp;DefaultItemOpen=1],[Mentor_Connect].[Meeting Transcripts].&amp;[https://wadhwanifoundation-my.sharepoint.com/personal/vaibhav_mattas_wadhwanifoundation_org/_layouts/15/Doc.aspx?sourcedoc=%7BECCC3279-322F-4F62-95EB-376408D83B42%7D&amp;file=Expert%20Connect%204%20_%20Eximburg%20International%20x%20Wadhwani%20Accelerate%20(2).docx&amp;action=default&amp;mobileredirect=true&amp;DefaultItemOpen=1],[Mentor_Connect].[Meeting Transcripts].&amp;[https://wadhwanifoundation-my.sharepoint.com/:v:/g/personal/accelerate_wadhwanifoundation_org/IQBNBRCNJGTYR7rzES-8W-zRAV_JjiRyV8XmJ3Rkg5OotwY?e=2mLVdz&amp;nav=eyJyZWZlcnJhbEluZm8iOnsicmVmZXJyYWxBcHAiOiJTdHJlYW1XZWJBcHAiLCJyZWZlcnJhbFZpZXciOiJTaGFyZURpYWxvZy1MaW5rIiwicmVmZXJyYWxBcHBQbGF0Zm9ybSI6IldlYiIsInJlZmVycmFsTW9kZSI6InZpZXcifX0%3D]}"/>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<sst xmlns="http://schemas.openxmlformats.org/spreadsheetml/2006/main" count="10498" uniqueCount="3407">
  <si>
    <t>Startup Name</t>
  </si>
  <si>
    <t>Month</t>
  </si>
  <si>
    <t>Ask</t>
  </si>
  <si>
    <t>Mentor Suggested</t>
  </si>
  <si>
    <t>Preferred Mentors</t>
  </si>
  <si>
    <t>Meeting Held With</t>
  </si>
  <si>
    <t>Remarks</t>
  </si>
  <si>
    <t>NG Earsafe</t>
  </si>
  <si>
    <t>Not Updated</t>
  </si>
  <si>
    <t>"1. Prem Sanjay Vuthandam - https://www.linkedin.com/in/prem-sanjay-vuthandam/
Founder of Zeos Global
2. Gopal Kalra - https://www.linkedin.com/in/gopal-kalra-3a301794/
Ex founder Lemon mobiles, Graviti smartphone accessories. "</t>
  </si>
  <si>
    <t>Prem Sanjay Vuthandam</t>
  </si>
  <si>
    <t>Out of these two only prem was shortlisted</t>
  </si>
  <si>
    <t>PowerTree</t>
  </si>
  <si>
    <t>For restructuring guidance:</t>
  </si>
  <si>
    <t>Sriram Chidambaram</t>
  </si>
  <si>
    <t>Done</t>
  </si>
  <si>
    <t>Satya kiran Gannarapu</t>
  </si>
  <si>
    <t>Ask wasn't mentioned for this meeting. Also mentor is not from our network and and even do not have his linkedin to get connected with him</t>
  </si>
  <si>
    <t>Nayaz JU Launchpad</t>
  </si>
  <si>
    <t>Cleantech/ESG GTM mentors:</t>
  </si>
  <si>
    <t>1. Sharad Saxena - https://www.linkedin.com/in/sharad-saxena-aa53125/ 
2. Dr. Rahul Walawalkar - https://www.linkedin.com/in/walawalkar</t>
  </si>
  <si>
    <t>Dr. Rahul Walawalkar</t>
  </si>
  <si>
    <t>Dr. rahul is preferred one but we don't have any status of meeting held with him</t>
  </si>
  <si>
    <t>VideoSDK</t>
  </si>
  <si>
    <t>BFSI sales/GTM mentor</t>
  </si>
  <si>
    <t xml:space="preserve">1. Siddharth Pandey - https://www.linkedin.com/in/pandeysid
2. Dr. Sudin Baraokar - https://www.linkedin.com/in/sudinbaraokar </t>
  </si>
  <si>
    <t>Dr. Sudin Baraokar</t>
  </si>
  <si>
    <t>Dr. Sudin Baraokar
Siddharth Pandey</t>
  </si>
  <si>
    <t>The preferred mentor was Dr. Sudhin, but as per our records, meetings were conducted with both Dr. Sudhin and Siddharth Pandey.</t>
  </si>
  <si>
    <t>Mithun Kumar Mahendra</t>
  </si>
  <si>
    <t>Alpino</t>
  </si>
  <si>
    <t>Support to raise a ₹15–20 Cr blended capital round (equity + debt) with clear working capital optimization and investor readiness. Hands-on support for offline GTM expansion including modern trade onboarding, distributor scaling, and institutional sales pilots. Strategic help in securing co-manufacturing partners and strengthening agri-supply chains to double capacity while maintaining quality and margins.</t>
  </si>
  <si>
    <t>1. Prashant Mandke - https://www.linkedin.com/in/prashantmandke/
2. Pradeep Gidwani - https://www.linkedin.com/in/pradeepgidwani/
3. B. Gopalakrishnan - https://www.linkedin.com/in/bgk/</t>
  </si>
  <si>
    <t xml:space="preserve">1. Pradeep Gidwani 
2. Prashant Mandke </t>
  </si>
  <si>
    <t>Prashant Mandke</t>
  </si>
  <si>
    <t>Jajal</t>
  </si>
  <si>
    <t xml:space="preserve">Venture dropped </t>
  </si>
  <si>
    <t>Univia</t>
  </si>
  <si>
    <t>1. Vaibhav Samant - https://www.linkedin.com/in/vaibhavsamant/
2. Prashant Mandke - https://www.linkedin.com/in/prashantmandke/
Sanjiv Rangrass - https://www.linkedin.com/in/sanjiv-rangrass-7aa2a712</t>
  </si>
  <si>
    <t>Panellist Sessions</t>
  </si>
  <si>
    <t>VP 1 Sessions</t>
  </si>
  <si>
    <t>Ventures provided requirements for Expert Session/Mentorship</t>
  </si>
  <si>
    <t>No. of Meetings Conducted</t>
  </si>
  <si>
    <t>Active Experts (No. of Unique Mentors who met with Ventures)</t>
  </si>
  <si>
    <t>No. of Meeting Recordings &amp; Transcripts</t>
  </si>
  <si>
    <t>No. of Expert Session Feedback Received</t>
  </si>
  <si>
    <t>No. of Mentor Workbench Feedback Received</t>
  </si>
  <si>
    <t>Meeting Status</t>
  </si>
  <si>
    <t>Connected</t>
  </si>
  <si>
    <t>VP1/VP2/VP3</t>
  </si>
  <si>
    <t>VP2</t>
  </si>
  <si>
    <t>Row Labels</t>
  </si>
  <si>
    <t>Unique Mentors</t>
  </si>
  <si>
    <t>Sum of Hrs Utilized</t>
  </si>
  <si>
    <t>Count of Venture Name</t>
  </si>
  <si>
    <t>Meeting Transcripts</t>
  </si>
  <si>
    <t>(Multiple Items)</t>
  </si>
  <si>
    <t>Total</t>
  </si>
  <si>
    <t>Unique Ventures</t>
  </si>
  <si>
    <t>Unqiue Ventures</t>
  </si>
  <si>
    <t>2025</t>
  </si>
  <si>
    <t>02-Feb-2026</t>
  </si>
  <si>
    <t>Aug</t>
  </si>
  <si>
    <t>Count of Meeting Recordings</t>
  </si>
  <si>
    <t>Dec</t>
  </si>
  <si>
    <t>Count of Mentor Name</t>
  </si>
  <si>
    <t>Feb</t>
  </si>
  <si>
    <t>05-Jan-2026</t>
  </si>
  <si>
    <t>Sep</t>
  </si>
  <si>
    <t>2026</t>
  </si>
  <si>
    <t>Qarmatek</t>
  </si>
  <si>
    <t>Mar</t>
  </si>
  <si>
    <t>06-Apr-2026</t>
  </si>
  <si>
    <t>02-Mar-2026</t>
  </si>
  <si>
    <t>Oct</t>
  </si>
  <si>
    <t>Jan</t>
  </si>
  <si>
    <t>Grand Total</t>
  </si>
  <si>
    <t>Vaultastic</t>
  </si>
  <si>
    <t>Apr</t>
  </si>
  <si>
    <t>09-Feb-2026</t>
  </si>
  <si>
    <t>Nov</t>
  </si>
  <si>
    <t>Atreya Innovations</t>
  </si>
  <si>
    <t>09-Mar-2026</t>
  </si>
  <si>
    <t>Tailor Smart</t>
  </si>
  <si>
    <t>12-Jan-2026</t>
  </si>
  <si>
    <t>Tikitoro</t>
  </si>
  <si>
    <t>16-Feb-2026</t>
  </si>
  <si>
    <t>Stembotix</t>
  </si>
  <si>
    <t>16-Mar-2026</t>
  </si>
  <si>
    <t>Raptee Energy Pvt Ltd</t>
  </si>
  <si>
    <t>19-Jan-2026</t>
  </si>
  <si>
    <t>23-Feb-2026</t>
  </si>
  <si>
    <t>Manufyx</t>
  </si>
  <si>
    <t>26-Jan-2026</t>
  </si>
  <si>
    <t>Raw Pharma</t>
  </si>
  <si>
    <t>30-Mar-2026</t>
  </si>
  <si>
    <t>Bebe Burp</t>
  </si>
  <si>
    <t>23-Mar-2026</t>
  </si>
  <si>
    <t>Jeevtronics</t>
  </si>
  <si>
    <t>Nuutjobs</t>
  </si>
  <si>
    <t>Nutrirasoi Foods Private Limited</t>
  </si>
  <si>
    <t>REAGRI - NANOBEE BIOINNOVATIONS</t>
  </si>
  <si>
    <t>amPICQ</t>
  </si>
  <si>
    <t>Bipolar Factory</t>
  </si>
  <si>
    <t>Dhobi G</t>
  </si>
  <si>
    <t>Indian Drivers</t>
  </si>
  <si>
    <t>Eximburg International</t>
  </si>
  <si>
    <t>Rupiya Finnovations Pvt Ltd</t>
  </si>
  <si>
    <t>FTB Organic (Dhombe Patil Foods)</t>
  </si>
  <si>
    <t>Vastra App</t>
  </si>
  <si>
    <t>Airmeds</t>
  </si>
  <si>
    <t>Cultyvate- Farms2Fork Technologies Pvt Ltd</t>
  </si>
  <si>
    <t>Gyrodrive</t>
  </si>
  <si>
    <t>Leankloud</t>
  </si>
  <si>
    <t>Leap Info</t>
  </si>
  <si>
    <t>Aeronero Solutions Private Limited</t>
  </si>
  <si>
    <t>Uravu Labs</t>
  </si>
  <si>
    <t>Startoon Labs</t>
  </si>
  <si>
    <t>Rises.io</t>
  </si>
  <si>
    <t>Agriown Farmtech</t>
  </si>
  <si>
    <t>Terrablu</t>
  </si>
  <si>
    <t>Elite Decor Pvt. Ltd</t>
  </si>
  <si>
    <t>Velaan Mart Pvt Ltd</t>
  </si>
  <si>
    <t>Zeus Engitech Private Limited</t>
  </si>
  <si>
    <t>Sarumam Pharmacy</t>
  </si>
  <si>
    <t>Mangopoint</t>
  </si>
  <si>
    <t>Hreedan Lifestyle</t>
  </si>
  <si>
    <t>Eventbeep</t>
  </si>
  <si>
    <t>Torchit</t>
  </si>
  <si>
    <t>MiCoB Pvt Ltd</t>
  </si>
  <si>
    <t>Myharvest Farms</t>
  </si>
  <si>
    <t>Keepsake Automation Pvt Ltd</t>
  </si>
  <si>
    <t>Hogist technologies Pvt Ltd</t>
  </si>
  <si>
    <t>Ask Eva</t>
  </si>
  <si>
    <t>Servercake</t>
  </si>
  <si>
    <t>Exposit Immersive Solution Pvt Ltd</t>
  </si>
  <si>
    <t>Stem Tech</t>
  </si>
  <si>
    <t>Padcare Labs</t>
  </si>
  <si>
    <t>Culture x</t>
  </si>
  <si>
    <t>Foodnest</t>
  </si>
  <si>
    <t>InSyPay</t>
  </si>
  <si>
    <t>Prime UAV</t>
  </si>
  <si>
    <t>Frontierz</t>
  </si>
  <si>
    <t>Urdhvam</t>
  </si>
  <si>
    <t>Botminds.ai</t>
  </si>
  <si>
    <t>JidokaTechnologies</t>
  </si>
  <si>
    <t>Green Pods</t>
  </si>
  <si>
    <t>JustAct</t>
  </si>
  <si>
    <t>Bull AgriTech</t>
  </si>
  <si>
    <t>Redicine Medsol</t>
  </si>
  <si>
    <t>Linkmiles</t>
  </si>
  <si>
    <t>Mentor Name</t>
  </si>
  <si>
    <t>Meeting Date</t>
  </si>
  <si>
    <t xml:space="preserve">Activity </t>
  </si>
  <si>
    <t>Hrs Utilized</t>
  </si>
  <si>
    <t>Start of Week</t>
  </si>
  <si>
    <t>Mentor Connect</t>
  </si>
  <si>
    <t>Siddharth Pandey</t>
  </si>
  <si>
    <t>Ashish Mittal</t>
  </si>
  <si>
    <t>Gokulraj GK</t>
  </si>
  <si>
    <t>Manu Kumar</t>
  </si>
  <si>
    <t>Arnab Chatterjee</t>
  </si>
  <si>
    <t>Dheeresh Manrai</t>
  </si>
  <si>
    <t>Ramkumar Subramaniam</t>
  </si>
  <si>
    <t>B Gopalakrishnan</t>
  </si>
  <si>
    <t>Kalmesh Joshi</t>
  </si>
  <si>
    <t>Crispino Santamaria</t>
  </si>
  <si>
    <t>Krishna Dorai</t>
  </si>
  <si>
    <t>Vinay Goel</t>
  </si>
  <si>
    <t>Raj Gulia</t>
  </si>
  <si>
    <t>Vignesh Narayanan</t>
  </si>
  <si>
    <t>Jignesh Jain</t>
  </si>
  <si>
    <t>Sanjay Sharma</t>
  </si>
  <si>
    <t>Jayen Kotecha</t>
  </si>
  <si>
    <t>Anant Sood</t>
  </si>
  <si>
    <t>Kumaresh Tirukonda</t>
  </si>
  <si>
    <t>Deepak Srinivasan</t>
  </si>
  <si>
    <t xml:space="preserve">Arun Sharma </t>
  </si>
  <si>
    <t>Amiya Srivastava</t>
  </si>
  <si>
    <t>Mohit Monga</t>
  </si>
  <si>
    <t>Vaibhav Tewari</t>
  </si>
  <si>
    <t>Garima Mitra</t>
  </si>
  <si>
    <t>Sandeep Gupta</t>
  </si>
  <si>
    <t>Gopal Kalra</t>
  </si>
  <si>
    <t>Dr. Jagadeesh Gandla</t>
  </si>
  <si>
    <t>Mukul Bagga</t>
  </si>
  <si>
    <t>Rupaal Singh</t>
  </si>
  <si>
    <t>Vinod Keni</t>
  </si>
  <si>
    <t>Ankit Majumdar</t>
  </si>
  <si>
    <t>Amit Saluja</t>
  </si>
  <si>
    <t>Pradeep Malu</t>
  </si>
  <si>
    <t>Suhasini Barman</t>
  </si>
  <si>
    <t>Srinivas Yanamandra</t>
  </si>
  <si>
    <t>Pradeep Rathi</t>
  </si>
  <si>
    <t>Kavya Dehulia</t>
  </si>
  <si>
    <t>Abhay Jajoo</t>
  </si>
  <si>
    <t>Nirmallya Roy Chowdhury</t>
  </si>
  <si>
    <t>Mahesh Natranjan</t>
  </si>
  <si>
    <t>Amarpreet Kaur</t>
  </si>
  <si>
    <t>Abhishek Dakhole</t>
  </si>
  <si>
    <t>Ajay Rungta</t>
  </si>
  <si>
    <t>Bharat Moossaddee</t>
  </si>
  <si>
    <t>Ashesh D. Shah</t>
  </si>
  <si>
    <t>Sriram</t>
  </si>
  <si>
    <t xml:space="preserve">Siddhartha Kathpalia </t>
  </si>
  <si>
    <t>Mohanakrishnan P</t>
  </si>
  <si>
    <t>Umesh Uttamchandani</t>
  </si>
  <si>
    <t>Dr. Naman Agarwal</t>
  </si>
  <si>
    <t>Shridhar N Upadhye</t>
  </si>
  <si>
    <t>Gaurav Bansal</t>
  </si>
  <si>
    <t>Bharat Hudadalli</t>
  </si>
  <si>
    <t xml:space="preserve">Sivesh Kumar	</t>
  </si>
  <si>
    <t>Kushagra Gupta</t>
  </si>
  <si>
    <t>Shailendrasinh Rajput</t>
  </si>
  <si>
    <t>Panellist Calls</t>
  </si>
  <si>
    <t xml:space="preserve">Sunil Telkar </t>
  </si>
  <si>
    <t xml:space="preserve">Sanjay Kulkarni </t>
  </si>
  <si>
    <t>Sandesh Mestry</t>
  </si>
  <si>
    <t>Venkat PS</t>
  </si>
  <si>
    <t>Dhruv (Catalabs)</t>
  </si>
  <si>
    <t>Sanjay Kulkarni</t>
  </si>
  <si>
    <t>Sunil Telkar</t>
  </si>
  <si>
    <t>Vikram Alva</t>
  </si>
  <si>
    <t>Anirudh -AIMA</t>
  </si>
  <si>
    <t xml:space="preserve">Sandesh Mestry </t>
  </si>
  <si>
    <t>Pradeep Ghare</t>
  </si>
  <si>
    <t xml:space="preserve">Jatin Kataria </t>
  </si>
  <si>
    <t>Catalabs (Arjun)</t>
  </si>
  <si>
    <t>AIMA</t>
  </si>
  <si>
    <t>VP1</t>
  </si>
  <si>
    <t>AIMA - Anirudh</t>
  </si>
  <si>
    <t>Dilip Pandya</t>
  </si>
  <si>
    <t>SRF (Karthik)</t>
  </si>
  <si>
    <t>Strategy Garage</t>
  </si>
  <si>
    <t>Sunil telkar</t>
  </si>
  <si>
    <t>Thinking Spree (Vani)</t>
  </si>
  <si>
    <t>Karthik (SRF)</t>
  </si>
  <si>
    <t>Venture Name</t>
  </si>
  <si>
    <t>Program</t>
  </si>
  <si>
    <t>Hub</t>
  </si>
  <si>
    <t>Hub Manager</t>
  </si>
  <si>
    <t>Domain</t>
  </si>
  <si>
    <t>Website</t>
  </si>
  <si>
    <t>Brief</t>
  </si>
  <si>
    <t>Sector</t>
  </si>
  <si>
    <t>Stage</t>
  </si>
  <si>
    <t>Pitch Deck</t>
  </si>
  <si>
    <t>Founder Name</t>
  </si>
  <si>
    <t>Email ID</t>
  </si>
  <si>
    <t>Phone No.</t>
  </si>
  <si>
    <t>Venture Stage</t>
  </si>
  <si>
    <t>Transferred On</t>
  </si>
  <si>
    <t>Accelerate Prime</t>
  </si>
  <si>
    <t>Pune</t>
  </si>
  <si>
    <t>Kedar</t>
  </si>
  <si>
    <t>Quantum Technology</t>
  </si>
  <si>
    <t>https://ampicq.com/</t>
  </si>
  <si>
    <t>Photonic Integrated Circuits (PICs) for QKD (transmitter on InP, receiver on SiN)</t>
  </si>
  <si>
    <t>Early Revenue</t>
  </si>
  <si>
    <t>amPICQ Pvt. Ltd. (Pitch).pdf
Fortytwo42 Technology Innovations Private Limited (Pitch).pdf</t>
  </si>
  <si>
    <t>Rahul</t>
  </si>
  <si>
    <t>prometheus@ampicq.in
rahul@ampicq.in</t>
  </si>
  <si>
    <t>prometheus: 9903061386</t>
  </si>
  <si>
    <t>Transferred</t>
  </si>
  <si>
    <t>Apaha</t>
  </si>
  <si>
    <t>https://apah.org.in/</t>
  </si>
  <si>
    <t>civil engineering and construction-management training institute focused on practical, job-oriented skill development. They bridge the skill gap for engineers through industry-ready programs, site training, and placement support.</t>
  </si>
  <si>
    <t>Education</t>
  </si>
  <si>
    <t>Revenue Making</t>
  </si>
  <si>
    <t>Hemant Patil</t>
  </si>
  <si>
    <t>hemant.apah@gmail.com</t>
  </si>
  <si>
    <t>+91 89997 66130</t>
  </si>
  <si>
    <t>Chennai</t>
  </si>
  <si>
    <t>Ramya</t>
  </si>
  <si>
    <t>https://askeva.in/</t>
  </si>
  <si>
    <t>AskEVA offers WhatsApp API-powered chatbot solutions that automate customer support, sales, and marketing workflows for businesses of all sizes. Their customizable bots and official WhatsApp Business API integrations help companies generate leads, segment audiences, and achieve faster, more reliable client engagement.</t>
  </si>
  <si>
    <t>IT/ITes</t>
  </si>
  <si>
    <t>CEO</t>
  </si>
  <si>
    <t>ACPL PITCHDECK .pdf</t>
  </si>
  <si>
    <t>https://www.atreyainnovations.com/</t>
  </si>
  <si>
    <t>Atreya Innovations is a healthcare technology startup working towards holistic wellness, which goes far beyond calories, proteins, fibers, and fats. Each of us is built differently, and we respond differently to diet and exercise.</t>
  </si>
  <si>
    <t>Ayurveda Medtech Product</t>
  </si>
  <si>
    <t xml:space="preserve">Scale </t>
  </si>
  <si>
    <t>Atreya Pitch Note.pdf</t>
  </si>
  <si>
    <t>Aniruddha</t>
  </si>
  <si>
    <t>aniruddha@atreyainnovations.com</t>
  </si>
  <si>
    <t>Ayu Devices Pvt. Ltd.</t>
  </si>
  <si>
    <t>Thane, Maharashtra</t>
  </si>
  <si>
    <t>https://ayusynk.ai/</t>
  </si>
  <si>
    <t>"AyuSynk is a AI enabled bluetooth stethoscope that enhances sounds, helps in identifying abnormalities with AI analysis.
 It is an add on to existing conventional stethoscope for which patent is granted in 60+ countries."</t>
  </si>
  <si>
    <t>Healthcare &amp; Wellness</t>
  </si>
  <si>
    <t>Early Growth</t>
  </si>
  <si>
    <t>Ayu Devices.pdf</t>
  </si>
  <si>
    <t>AI &amp; Data Analytics</t>
  </si>
  <si>
    <t>https://www.bipolarfactory.com/about-us</t>
  </si>
  <si>
    <t>Bipolar Factory’s OlyRetail uses AI and existing CCTV footage to help retailers gain privacy-compliant, actionable insights into in-store customer behavior for better personalization, layout optimization, and targeted marketing.</t>
  </si>
  <si>
    <t>https://drive.google.com/file/d/1mrYIbNBb-wg6RtAtxhpRxOpAEtZYmJ_C/view?usp=drive_link</t>
  </si>
  <si>
    <t>Dr Vivek Manoharan</t>
  </si>
  <si>
    <t>vivek@bipolarfactory.com</t>
  </si>
  <si>
    <t>9790655873; +65 90555994 (WhatsApp)</t>
  </si>
  <si>
    <t>Discontinued</t>
  </si>
  <si>
    <t>Biziverse</t>
  </si>
  <si>
    <t>Ahmedabad</t>
  </si>
  <si>
    <t>Shruti Modi</t>
  </si>
  <si>
    <t>https://biziverse.com/</t>
  </si>
  <si>
    <t>Biziverse is a Gandhinagar-based startup offering cloud-based ERP &amp; CRM software tailored for Indian MSMEs, enabling them to manage leads, quotations, billing, inventory, manufacturing and orders on a unified platform.</t>
  </si>
  <si>
    <t>Enterprise Tech</t>
  </si>
  <si>
    <t>ChimerTech</t>
  </si>
  <si>
    <t>https://www.chimertech.com/</t>
  </si>
  <si>
    <t>ChimerTech provides innovative solutions for mastitis management in cattle. They focus on improving udder health, increasing milk yield, and offering breeding solutions. Their services cater to veterinary needs, aiming to optimize cattle health and productivity in the dairy industry.</t>
  </si>
  <si>
    <t>Deeptech</t>
  </si>
  <si>
    <t>Ragul Paramasivam</t>
  </si>
  <si>
    <t>ragul.paramasivam@chimertech.com</t>
  </si>
  <si>
    <t>81109 69442</t>
  </si>
  <si>
    <t>Cloudbankin</t>
  </si>
  <si>
    <t>https://cloudbankin.com/</t>
  </si>
  <si>
    <t>Provider of API-enabled platform offering loan management solutions for banks and lenders. It allows its users to manage and offer loan products to their customers by enabling the users in digital onboarding processing, eKYC and verification, loan origination, credit assessment, loan disbursal, credit monitoring, loan servicing, NPA management, and more. It also offers credit bureau integration for accessing customer credit scores and reporting.</t>
  </si>
  <si>
    <t>FinTech</t>
  </si>
  <si>
    <t>Mainah Rajah</t>
  </si>
  <si>
    <t>rajah@cloudbankin.com</t>
  </si>
  <si>
    <t>+91-9080996606</t>
  </si>
  <si>
    <t>Cosmo Ecosystem Care</t>
  </si>
  <si>
    <t>Influencer Marketing Tech</t>
  </si>
  <si>
    <t>https://culturex.ai/</t>
  </si>
  <si>
    <t>CultureX offers a data-driven SaaS platform enabling agencies to run influencer marketing at scale, backed by deep analytics and automation. Trusted by major brands and agency partners, it powers over 10,000 creator transactions and licenses its tech to regional partners.</t>
  </si>
  <si>
    <t>Growth stage</t>
  </si>
  <si>
    <t>Vinay</t>
  </si>
  <si>
    <t>vinay@culturex.in</t>
  </si>
  <si>
    <t>Akshat (Founders Office) -7041611648</t>
  </si>
  <si>
    <t>DailyGurus</t>
  </si>
  <si>
    <t>https://dailygurus.com/</t>
  </si>
  <si>
    <t>Platform connecting consumers with fresh produce directly sourced from farmers. It leverages blockchain-based traceability providing customers with transparent and reliable access to fresh fruits, vegetables, and dairy products.</t>
  </si>
  <si>
    <t>Rajesh</t>
  </si>
  <si>
    <t>rajesh@dailygurus.com</t>
  </si>
  <si>
    <t>Dalnex</t>
  </si>
  <si>
    <t>https://dalnex.com/</t>
  </si>
  <si>
    <t>At Dalnex, we pioneer world-class Industry 4.0 solutions and transform the way you manage your Factory!
We upgrade MANUFACTURING INDUSTRIES like Plastic, Automobile, Heavy Engineering, Textiles, and OEMs by completely DIGITIZING FACTORY SHOP FLOORS.
Our in-house IoT Gateway and FactOS platform, gives - Owners, CEOs, Supervisors, Managers, and Operators remote access to Factory Operations, Traceability, and Machinery Insights at their fingertips.</t>
  </si>
  <si>
    <t>Scale</t>
  </si>
  <si>
    <t>Dhruv</t>
  </si>
  <si>
    <t>dhruv@dalnex.com</t>
  </si>
  <si>
    <t>https://dhobig.com/</t>
  </si>
  <si>
    <t>Dhobi G offers a laundry and dry-cleaning service with doorstep pickup. They emphasize speed and convenience, claiming to offer the fastest service. The service appears to be targeted towards simplifying the laundry process for customers through easy booking and professional fabric care.</t>
  </si>
  <si>
    <t>RetailTech</t>
  </si>
  <si>
    <t>Dhobi G Pitch Deck - July 2025 (1)_compressed - Daksh Sabharwal Dhobi G.pdf</t>
  </si>
  <si>
    <t>EV India</t>
  </si>
  <si>
    <t>https://evindia.online/</t>
  </si>
  <si>
    <t>Online marketplace for electric vehicles in India, providing listings, comparisons, and insights for scooters, bikes, and cars</t>
  </si>
  <si>
    <t>Marketplace</t>
  </si>
  <si>
    <t>Growth</t>
  </si>
  <si>
    <t>Consumer Internet, Community, CareerTech</t>
  </si>
  <si>
    <t>https://www.eventbeep.com/</t>
  </si>
  <si>
    <t>ventBeep is a space to get inspired, ask questions, chat, pitch ideas, gain recognition, and receive support from people with shared interests &amp; values. Make friends and grow together. https://youtu.be/6N-VhaC7slU. A gamified Linkedin for college students. Democratizing quality learning ecosystem for tier 2 &amp; 3 college students. Democratizing education for India's Tier 2 &amp; 3 colleges through a digital-first learning ecosystem. College Education systems are still stuck in classrooms, with outdated curricula and rote learning Students. A huge gap in the ecosystem opportunities of a Tier 1 institute vs a Tier II institute. EventBeep is building an inclusive community exclusively for students to explore and achieve their full potential Solution.</t>
  </si>
  <si>
    <t>https://drive.google.com/file/d/1te5_splLIsKnhTSAs7XOhCqLpDmFPBoT/view?usp=drive_link</t>
  </si>
  <si>
    <t>Rakhi Pal</t>
  </si>
  <si>
    <t>rakhi@eventbeep.com
saurabh@eventbeep.com</t>
  </si>
  <si>
    <t>Rakhi - 8237849912
Saurabh - 8668596170</t>
  </si>
  <si>
    <t>Evify</t>
  </si>
  <si>
    <t>https://www.evify.co.in/</t>
  </si>
  <si>
    <t>Evify operates a tech‑enabled electric vehicle fleet offering last-mile delivery solutions for e-commerce and FMCG firms, with operational presence across Surat and Ahmedabad. The startup recently raised $1.3M to expand its fleet from 400 to 4,000 EVs by March 2025 and improve its full-stack logistics tech platform.</t>
  </si>
  <si>
    <t>Green Logistics</t>
  </si>
  <si>
    <t>Pragya Mittal</t>
  </si>
  <si>
    <t>Pragya@evify.co.in, dev@evify.co.in</t>
  </si>
  <si>
    <t>https://www.expositarvr.com</t>
  </si>
  <si>
    <t>Exposit Immersive Solutions, leading the development of AR/VR, simulation, and AI-powered tools to modernize training, safety, and immersive experiences. 
LinkedIn
 He positions his work at the intersection of digital innovation, 3D/AR/VR, and immersive tech to solve real-world industry problems.</t>
  </si>
  <si>
    <t>AR/VR</t>
  </si>
  <si>
    <t>https://foodnest.co.in/</t>
  </si>
  <si>
    <t>Food Nest is one stop solution for manufacturing Healthy Products that are sustainable and affordable</t>
  </si>
  <si>
    <t>Manufactring</t>
  </si>
  <si>
    <t>Food Nest Pitch deck -StartUpkiUdaan.pdf</t>
  </si>
  <si>
    <t>Fortytwo42</t>
  </si>
  <si>
    <t>https://www.fortytwolabs.com/</t>
  </si>
  <si>
    <t>Quantum-safe cryptographic platform (I-AM, COMM42, LOCK42, AUTH42)</t>
  </si>
  <si>
    <t>www.fontierz.com</t>
  </si>
  <si>
    <t>Fontierz is an innovative company that leverages the expertise of a portfolio of industry-leading professionals who have joined forces to create an ecosystem that addresses unmet needs in various fields such as Medical Devices, Robotics, Mobility, Drones, Industrial Automation, Agritech Tools, Aerospace-Defence, and Skill Building. By combining the collective knowledge and experience of these, Fontierz aims to provide cutting-edge solutions that meet the highest standards of quality and excellence.</t>
  </si>
  <si>
    <t>MedTech</t>
  </si>
  <si>
    <t>GoWatr</t>
  </si>
  <si>
    <t>https://www.gowatr.com/</t>
  </si>
  <si>
    <t>Provider of smart water management solutions for residential, commercial, and industrial sectors. These solutions encompass IoT-enabled systems for water resource management, including automation of water tanks and pumps, rainwater harvesting, and underground water level monitoring. The company also offers smart water meters for individual consumption tracking and leak detection, along with industrial process monitoring systems for treatment plants. Customizable dashboards provide real-time data and analysis, supporting water conservation and sustainability initiatives. The offerings include water quality and flow monitoring systems for various applications.</t>
  </si>
  <si>
    <t>https://greenpodlabs.com/</t>
  </si>
  <si>
    <t>Provider of post-harvest solutions for food waste management</t>
  </si>
  <si>
    <t>Waste Management</t>
  </si>
  <si>
    <t>GreenPod Labs_Product Deck.pdf</t>
  </si>
  <si>
    <t>Deepak</t>
  </si>
  <si>
    <t>deepak@greenpodlabs.com</t>
  </si>
  <si>
    <t>+91 9840069712</t>
  </si>
  <si>
    <t>Grow your farms</t>
  </si>
  <si>
    <t>https://growyourfarms.com/</t>
  </si>
  <si>
    <t>Grow Your Farms is a tech-enabled AgTech startup that provides end-to-end farming solutions  from precision guidance, high-quality agri-inputs, and crop advisory to market linkages ,helping farmers improve productivity, profitability, and transition into successful agri-entrepreneurs.</t>
  </si>
  <si>
    <t>AgriTech</t>
  </si>
  <si>
    <t>Aruneswar</t>
  </si>
  <si>
    <t>arun@growyourfarms.com; varadharajan@growyourfarms.com</t>
  </si>
  <si>
    <t>https://gyroindia.com/</t>
  </si>
  <si>
    <t>Leading industrial machinery manufacturing company dedicated to providing cutting-edge solutions that drive progress and efficiency across various industries. With Over 5 years of experience in the manufacturing industry, we have established ourselves as a leading motor design and development company.</t>
  </si>
  <si>
    <t>Manufacturing</t>
  </si>
  <si>
    <t>https://www.hogist.com/</t>
  </si>
  <si>
    <t>Hogist Technologies Pvt Ltd is focused on revolutionizing the food tech industry by developing an online platform for customers. The provided search results suggest that Hogist aims to provide various online operations within the food tech space, but specific details about these operations are not available from the given snippet. Further information would be needed to understand the platform's features and target market.</t>
  </si>
  <si>
    <t>Foodtech</t>
  </si>
  <si>
    <t>https://drive.google.com/open?id=13cKMF3chkh7nsHWUEJyf8d_Rv9QldREI</t>
  </si>
  <si>
    <t>HoneyVeda</t>
  </si>
  <si>
    <t>www.honeyveda.in</t>
  </si>
  <si>
    <t xml:space="preserve">HoneyVeda’s ethical beekeeping by Hardik Joshi has won hearts everywhere. His team provides you pure and raw in its most natural form: From beehive to bottle.
</t>
  </si>
  <si>
    <t>Health &amp; Wellness</t>
  </si>
  <si>
    <t>https://wadhwanifoundation-my.sharepoint.com/:b:/g/personal/jigar_jiwani_wadhwanifoundation_org/EQ9uRMi8oOJHjz6gO8xWdUkB5Y-3SZKRVctDSYuMlGoZbw?e=jMohBi</t>
  </si>
  <si>
    <t xml:space="preserve">Hreedan Lifestyle </t>
  </si>
  <si>
    <t>https://www.hreedanlifestyle.com/</t>
  </si>
  <si>
    <t>Hreedan Lifestyle is a distinguished custom merchandise company based in Pune, established in 2016. The company serves as a comprehensive merchandising destination, curating bespoke, premium-quality customized products. With a strong track record across the education, corporate, sports, hospitality, and industrial sectors, Hreedan Lifestyle is recognized for its commitment to craftsmanship, quality, and excellence.</t>
  </si>
  <si>
    <t>Custom Merchandise</t>
  </si>
  <si>
    <t>https://wadhwanifoundation.sharepoint.com/:b:/s/WadhwaniAccelerate/EdUtjHCL6vRAk8t-FzoLDE4Bjk7xf3Y-SKL6hivW0B_bnQ?e=avdLLS</t>
  </si>
  <si>
    <t>Indiesemic Private Limited</t>
  </si>
  <si>
    <t xml:space="preserve">
www.indiesemic.com</t>
  </si>
  <si>
    <t xml:space="preserve">IndieSemiC specializes in semiconductor and embedded systems, with a focus on design and development of ASIC chipsets and RF modules. Our technology expertise spans BLE, WiFi, LoRa, GPS, Zigbee, and more.
With a diverse clientele across Europe, the USA, and India, we are dedicated to delivering tailored solutions that drive technological advancements. At IndieSemiC, we strive to push the boundaries of the semiconductor industry while supporting our customers' growth and success on a global scale.
</t>
  </si>
  <si>
    <t>Semi Conductor</t>
  </si>
  <si>
    <t>https://wadhwanifoundation-my.sharepoint.com/:b:/g/personal/jigar_jiwani_wadhwanifoundation_org/ETDBvWsFhv9JliNgdqN6Bo0B9g7sHAJeAcmYfBna3ShhnQ?e=MFVlPU</t>
  </si>
  <si>
    <t>https://www.insyspay.com/</t>
  </si>
  <si>
    <t>InSysPay offers a comprehensive HR &amp; payroll management platform aimed at SMEs and enterprises, covering attendance, payroll processing, recruitment-to-retirement workflows, and mobile-enabled employee self-service</t>
  </si>
  <si>
    <t>HR Tech</t>
  </si>
  <si>
    <t>Medtech</t>
  </si>
  <si>
    <t>https://www.jeevtronics.com/</t>
  </si>
  <si>
    <t>Jeevtronics is a medtech company that designs and manufactures affordable, dual-powered (hand-cranked and battery) defibrillators for use in low-resource and off-grid settings. Their flagship product, the SanMitra 1000 HCP, is built to save lives in areas with unreliable electricity.</t>
  </si>
  <si>
    <t>Growth Stage</t>
  </si>
  <si>
    <t>Jeevtronics_pitch deck_IRP_31-12-2024 - Ashish Gawade (1).pdf</t>
  </si>
  <si>
    <t>Ashsih Gawade</t>
  </si>
  <si>
    <t>agawade@jeevtronics.com</t>
  </si>
  <si>
    <t>+91 98508 19688</t>
  </si>
  <si>
    <t>Kisan Gas</t>
  </si>
  <si>
    <t>https://kisangas.com/</t>
  </si>
  <si>
    <t>Kisangas is a product developed by Cleanergy Tech Solution Pvt Ltd. Cleanergy Tech Solutions was founded in 2016. Our aim is to provide sustainable organic waste management solutions</t>
  </si>
  <si>
    <t>Agritech</t>
  </si>
  <si>
    <t>Salil</t>
  </si>
  <si>
    <t>salil@cleanergy.co.in</t>
  </si>
  <si>
    <t>https://leankloud.com/</t>
  </si>
  <si>
    <t>Cloud optimization platform</t>
  </si>
  <si>
    <t>SaaS</t>
  </si>
  <si>
    <t>Vasanth</t>
  </si>
  <si>
    <t>vasanth@leankloud.com</t>
  </si>
  <si>
    <t>Mealpe</t>
  </si>
  <si>
    <t>https://mealpe.app/</t>
  </si>
  <si>
    <t>Mealpe is a food-tech startup offering a platform that connects home chefs, cloud kitchens, and restaurants with customers, enabling personalized meal planning, ordering, and delivery. It aims to empower local food entrepreneurs while providing healthy, affordable meal options.</t>
  </si>
  <si>
    <t>Satya Mehta</t>
  </si>
  <si>
    <t>Satya@roompe.co.in</t>
  </si>
  <si>
    <t>Millets Now</t>
  </si>
  <si>
    <t>https://milletsnow.com/</t>
  </si>
  <si>
    <t>Millets Now is fully dedicated towards the Food and Agriculture. Creating sustainable food value chain in Nutrition (millets) &amp; committed to enhance the nutritional value in daily diet by including millet based Cookies, Ladoo, Puff, Vermicelli, Flakes, Nutribar, Sprouted flour, Natural millet grain etc.</t>
  </si>
  <si>
    <t>Food processing</t>
  </si>
  <si>
    <t>https://wadhwanifoundation.sharepoint.com/:b:/s/WadhwaniAccelerate/ESGVOBM_DaFHopgt6x-_ZxgBakCSUV49GCJnR1lE_il7VQ?e=heE2eP</t>
  </si>
  <si>
    <t>Mountire</t>
  </si>
  <si>
    <t>https://myharvestfarms.com/</t>
  </si>
  <si>
    <t>myHarvest is an online platform focused on providing safe, chemical-free food directly from farms to consumers. It appears to be run by young people involved in natural farming practices, aiming to support farmers and offer healthier food choices. This model emphasizes direct sourcing, potentially ensuring freshness and traceability of the products.</t>
  </si>
  <si>
    <t>My Harvest PD.pdf</t>
  </si>
  <si>
    <t>Nebeskie Labs</t>
  </si>
  <si>
    <t>https://www.vyndo.in/</t>
  </si>
  <si>
    <t xml:space="preserve">Nutrirasoi Foods Private Limited, operating under the brand name Nurasoi, is an Ahmedabad-based food startup founded in May 2023 by dietitian Komal Patel and entrepreneur Chandan Maloo. Our products are affordable, millet-based snacks such as bhakris, khakras, extruded products marketed under 'Vyndo-the energy snack' brand. These snacks are crafted from millets, are gluten and palm oil free, aiming to provide nutritious options without compromising on taste or affordability. </t>
  </si>
  <si>
    <t>Food/Beverage</t>
  </si>
  <si>
    <t>https://wadhwanifoundation-my.sharepoint.com/:b:/g/personal/jigar_jiwani_wadhwanifoundation_org/EV2vZgloe3NCrFXC0vagT4IB-uT4UJ3K9nmxWkgaX7OC_g?e=Xe6sFN</t>
  </si>
  <si>
    <t>Pradip Patel</t>
  </si>
  <si>
    <t>pradip@primeuav.com</t>
  </si>
  <si>
    <t>Purandar Highlands</t>
  </si>
  <si>
    <t>https://purandarhighlands.in/</t>
  </si>
  <si>
    <t>Purandar Highlands is a pioneering Farmer Producer Company based in Purandar, Pune, known for its GI-tagged figs and innovative agri-products like India’s first fig juice. Formed by a collective of progressive farmers, it champions sustainable micro-horticulture and value-added processing. With a strong export footprint, it’s redefining India’s fruit farming narrative.</t>
  </si>
  <si>
    <t>Food Tech</t>
  </si>
  <si>
    <t>Early growth</t>
  </si>
  <si>
    <t>Purandar Highands - UPJA - PUSA KRISHI Revised 28 Jul v 1.0 2.pptx</t>
  </si>
  <si>
    <t>QpiAI</t>
  </si>
  <si>
    <t>Bengaluru</t>
  </si>
  <si>
    <t>Quantam Technology</t>
  </si>
  <si>
    <r>
      <rPr>
        <u/>
        <sz val="11"/>
        <color rgb="FF1155CC"/>
        <rFont val="Aptos Display"/>
        <family val="2"/>
        <scheme val="major"/>
      </rPr>
      <t>https://qpiai.tech/</t>
    </r>
  </si>
  <si>
    <t>AI + quantum platforms (AutoML, optimization, 64-qubit processor, QCaaS)</t>
  </si>
  <si>
    <t>Have Launched Product</t>
  </si>
  <si>
    <r>
      <rPr>
        <u/>
        <sz val="11"/>
        <color rgb="FF1155CC"/>
        <rFont val="Aptos Display"/>
        <family val="2"/>
        <scheme val="major"/>
      </rPr>
      <t>QPIAI INDIA PVT LTD (Pitch).pdf</t>
    </r>
  </si>
  <si>
    <t>Rare &amp; Pure Specialities Pvt. Ltd. (Brand: B&amp;B Organics)</t>
  </si>
  <si>
    <t>https://bnborganics.com/</t>
  </si>
  <si>
    <t>BNB Organics is a social enterprise based in Tamil Nadu that offers traditional and certified organic food products like rice, millets, and natural groceries, supporting small and women farmers while promoting healthy lifestyles through chemical-free, nutrient-rich foods. The company stands out for reviving rare traditional foods and operates both in India and internationally, with a commitment to sustainable sourcing and farmer livelihoods</t>
  </si>
  <si>
    <t>B&amp;B Organics PD.pdf</t>
  </si>
  <si>
    <t>https://rawpharmabiz.com/?srsltid=AfmBOopCbN3d0CVikkZ1qTVSXa-o2LL1yZSeLND7-G6btv8sUc6ZhEd_</t>
  </si>
  <si>
    <t>Raw Pharma Biz is a B2B marketplace platform connecting buyers and sellers of pharmaceutical raw materials, APIs, excipients, and related products in India, facilitating sourcing, trading, and supply chain efficiency for the pharma industry.</t>
  </si>
  <si>
    <t>Pharma</t>
  </si>
  <si>
    <t>RAWPHARMA BIZ pitch.pdf</t>
  </si>
  <si>
    <t>Rushil Barot</t>
  </si>
  <si>
    <t>Info@rawpharmabiz.com</t>
  </si>
  <si>
    <t>98795 22397</t>
  </si>
  <si>
    <t>https://www.redicinemedsol.com/</t>
  </si>
  <si>
    <t>Provider of ReMed+, an IoT-based smart pillbox with audio-visual reminders, dosage tracking, and a mobile app for medication adherence. Integrates with healthcare providers for real-time monitoring.</t>
  </si>
  <si>
    <t>Healthtech, Medtech, IoT</t>
  </si>
  <si>
    <t>Redicine_Medsol_deck.pdf</t>
  </si>
  <si>
    <t>Kush Prajapati</t>
  </si>
  <si>
    <t>Kush@redicinemedsol.com</t>
  </si>
  <si>
    <t>https://rises.io/rises-ai/#page-content</t>
  </si>
  <si>
    <t>Provider of AI-driven enterprise solutions for healthcare (diagnostics, clinician support) and FinTech (fraud detection, algo trading), offering data science and consulting services globally.</t>
  </si>
  <si>
    <t>Healthcare</t>
  </si>
  <si>
    <t>rises-AI-Pitchdeck-2025.pdf</t>
  </si>
  <si>
    <t>Ajit Deshpande</t>
  </si>
  <si>
    <t>ajit.deshpande@rises.io</t>
  </si>
  <si>
    <t>https://www.servercake.in/</t>
  </si>
  <si>
    <t>ServerCake is an Indian SSD web hosting company offering affordable shared, VPS, and dedicated hosting, free domain, SSL, migrations, and premium anti-spam for businesses and individuals. Their unique value includes 99.99% uptime, rapid customer support, and cutting-edge features like Cloudflare Railgun and advanced security at no extra cost.</t>
  </si>
  <si>
    <t>2025_09_13 - ServerCake Pitch Deck - figma export-02.pdf</t>
  </si>
  <si>
    <t>Sprint6 Smart Restroom Solutions</t>
  </si>
  <si>
    <t>https://www.sprint6.com/</t>
  </si>
  <si>
    <t>Sprint6 Smart Restroom Solutions  a startup offering modern, IoT-enabled, hygienic restroom construction, automation and remodeling services for buildings and public spaces.</t>
  </si>
  <si>
    <t>Cleantech</t>
  </si>
  <si>
    <t>Kaliappan</t>
  </si>
  <si>
    <t>kali@sprint6.com</t>
  </si>
  <si>
    <t>Hyderabad</t>
  </si>
  <si>
    <t>https://startoonlabs.com/</t>
  </si>
  <si>
    <t>Joint pain, a prevalent issue affecting 25% of the global population, often leads to chronic conditions and costly surgeries. The current diagnostic tools lack real-time tracking, personalized recovery insights, and in-depth clinical understanding, leaving patients and healthcare providers with limited actionable data.</t>
  </si>
  <si>
    <t>https://drive.google.com/file/d/11SWwR0YCVqI9NTZ7GcK5k1zkXuQAAN7p/view?usp=drive_link</t>
  </si>
  <si>
    <t>Suresh Susurla</t>
  </si>
  <si>
    <t>suresh@startoonlabs.com
mythreyi@startoonlabs.com</t>
  </si>
  <si>
    <t>https://evascalpcooling.co.in/</t>
  </si>
  <si>
    <t>Stemtech Medical Devices is a healthcare innovation company developing advanced medical technologies focused on regenerative medicine and cell therapy support. Their solutions aim to enhance recovery, tissue repair, and overall patient outcomes through cutting-edge device engineering.</t>
  </si>
  <si>
    <t>Stemtech_Feb2024_Leap_Final (1).pdf</t>
  </si>
  <si>
    <t>Subrai</t>
  </si>
  <si>
    <t>subrai@stemtech.in</t>
  </si>
  <si>
    <t>Stroom</t>
  </si>
  <si>
    <t>https://www.stroom.in/</t>
  </si>
  <si>
    <t>Stroom is a Ahmedabad-based health snack brand founded in 2022 that offers high-protein, center-filled bars designed to combine taste and nutrition.</t>
  </si>
  <si>
    <t>Nutrition &amp; Wellness</t>
  </si>
  <si>
    <t>Swipe Loans</t>
  </si>
  <si>
    <t>https://swipeloan.in/</t>
  </si>
  <si>
    <t>Specialize in providing hassle-free personal loans to individuals across diverse financial situations.</t>
  </si>
  <si>
    <t>Fintech</t>
  </si>
  <si>
    <t>http://www.tailorsmart.in/</t>
  </si>
  <si>
    <t>Tailorsmart.in is a home service platform that seamlessly connects local tailors and designers to both B2B and B2C customers—serving men and women alike.</t>
  </si>
  <si>
    <t>Software</t>
  </si>
  <si>
    <t>Pritam Onsker</t>
  </si>
  <si>
    <t>pritam@tailorsmart.in</t>
  </si>
  <si>
    <t>Tamilpreneur</t>
  </si>
  <si>
    <t>https://www.tamilpreneur.in/</t>
  </si>
  <si>
    <t>Tamilpreneur is an online community for Tamil-speaking entrepreneurs. It provides a platform to learn, build, scale, and network. The community has over 1,200 members and has been active since 2019, aiming to assist entrepreneurs from the idea stage to achieving unicorn status. It offers resources and a supportive environment for Tamil entrepreneurs and investors.</t>
  </si>
  <si>
    <t>CommunityTech</t>
  </si>
  <si>
    <t>Tight The Nut</t>
  </si>
  <si>
    <t>https://www.tightthenut.com/</t>
  </si>
  <si>
    <t>Tight The Nut is digital first automotive aftermarket brand building garage management solution for Un-organised Automotive Garages and helping them get spares within 30 minutes at doorstep. We help them grow by 30% within 6 months.</t>
  </si>
  <si>
    <t>Consumer SAAS</t>
  </si>
  <si>
    <t>Urban Naps</t>
  </si>
  <si>
    <t>https://urbannaps.com/</t>
  </si>
  <si>
    <t>Develops smart nap pods with features like zero-gravity recline, ventilation, and massage for corporate offices, airports, and wellness spaces</t>
  </si>
  <si>
    <t>Urban Naps Pitch Deck.pdf</t>
  </si>
  <si>
    <t>https://vastraapp.com/</t>
  </si>
  <si>
    <t>VastraApp is a mobile-first SaaS ERP solution built for India’s textile and garment manufacturers, automating production, inventory, sales orders and dispatch while delivering real-time insights. Based in Ahmedabad, the platform empowers small- and medium-scale textile businesses to digitize and scale operations across multiple locations</t>
  </si>
  <si>
    <t>Vikash Rajpurohit</t>
  </si>
  <si>
    <t>vikash.rajpurohit@vastraapp.com</t>
  </si>
  <si>
    <t>https://www.velaanmart.com/</t>
  </si>
  <si>
    <t>Velaan Mart is an AgriTech startup that connects farmers directly with buyers such as colleges, restaurants, and food businesses, using technology to create a transparent and efficient farm-to-fork supply chain.</t>
  </si>
  <si>
    <t>https://drive.google.com/open?id=1TV3xWrtI2r8JRRWlaWNp5b19RBCRKQug</t>
  </si>
  <si>
    <t xml:space="preserve">Volar Alta </t>
  </si>
  <si>
    <t>https://www.volaralta.com/</t>
  </si>
  <si>
    <t>Revolutionizing industrial inspections, Volar Alta leverages AI-powered drones to deliver safety, and efficiency for heavy and process industries.</t>
  </si>
  <si>
    <t>Drone - Industry 4.0</t>
  </si>
  <si>
    <t xml:space="preserve">Airwill Home Collections Pvt Ltd </t>
  </si>
  <si>
    <t>Accelerate Core</t>
  </si>
  <si>
    <t>Balasubramanian S</t>
  </si>
  <si>
    <t>Active</t>
  </si>
  <si>
    <t xml:space="preserve">Amsol industries private limited </t>
  </si>
  <si>
    <t>Hardeepsinh Jhala</t>
  </si>
  <si>
    <t xml:space="preserve">We AMSOL INDUSTRIES are provides Multi disciplinary Manufacturing solution and services with focus of Comples supply chain solution , We are experts in product development of engineering components and assemblies in material like metal , Plastic and rubber. 
AMSOL - Advanced Manufacturing solution </t>
  </si>
  <si>
    <t>ARGE(ABSOLUTE RG EQUIPMENT PVT LTD)</t>
  </si>
  <si>
    <t>Accelerate Select</t>
  </si>
  <si>
    <t>Ankit Makwana</t>
  </si>
  <si>
    <t>1.WE MFG COOKING EQUIPMENT &amp; NEUTRAL ELEMENTS FOR QSR,RESTURANTS,HOTELS,HOSPITALS,TEMPLES,SCHOOLS,FLIGHT KITCHENS,CANTEENS,CLOUD KITCHEN,INSTITUTIONS,FOOD PROCESSING PLANTS(RTE); 2.TURNKEY KITCHEN PROJECTS;    3.PVT LABEL MFG; 4.CONTRACT MGF OF SS SHEET METAL &amp; 5.AMC-SERVICE FOR KITCHENS.</t>
  </si>
  <si>
    <t>BONUS PLASTICS PVT LTD</t>
  </si>
  <si>
    <t>Established in 1988, we manufacture and export Industrial Yarns, Narrow Woven Fabrics (webbings), Braided Ropes, Sewing Thread etc under our strong brand name "BONUS"
Application of our product : Geo Textiles Fabrics Mfg, Stitching of Woven Sacks, Filter Fabrics Mfg, Luggage, Helmets, etc
Nearly 20% of our sales is through Export and balance through PAN India actual users and traders</t>
  </si>
  <si>
    <t>CleanX Agro Solutions</t>
  </si>
  <si>
    <t>We are in to Manufacturing and Installations of Grain cleaning, processing and sorting plants on turnkey basis like spices processing, dal mills, rice mills etc…</t>
  </si>
  <si>
    <t>Crowntech Surface Finishings Pvt Ltd</t>
  </si>
  <si>
    <t>Electro Deposition coating, Powder coating, Shotblasting and painting of parts</t>
  </si>
  <si>
    <t>Dezire Fabtech LLP</t>
  </si>
  <si>
    <t>Satabdi Pratikshya</t>
  </si>
  <si>
    <t>DEZIRE FABTECH LLP is in the business of designing and manufacturing precision sheet metal and fabricated components, and assemblies in light fabrication &amp; heavy fabrication.</t>
  </si>
  <si>
    <t>Story@Home (a brand of ELITE DECOR PVT LTD), based in Vadodara, Gujarat, is a digitally‑native home‑furnishings company focused on bringing quality, style and comfort to Indian homes.  We sell for below categories  Bedrooms: bed sheets, comforters, printed dohars, quilts, mattresses protectors  Windows: blackout curtains, sheer curtains, rod‑pocket and grommet styles Bath &amp; Beyond: towels (bath, hand, kitchen), bath‑mats, anti‑fatigue kitchen rugs Floors &amp; Living: area carpets, doormats, play‑themed kids’ carpets Kids’ Collection: bedsheet sets, curtains, carpets, foam‑dice add‑ons, doormats with fun prints (unicorns, pirates, astronauts) We reach to our customers as below  Direct via www.storyathome.com Marketplaces: Amazon, Flipkart, Myntra, Ajio, Pepperfry</t>
  </si>
  <si>
    <t xml:space="preserve">Elysium Group of Companies </t>
  </si>
  <si>
    <t>Businesses in IT/ITES, ERP Product, Research, Skill Development, Training, &amp; Food Delivery</t>
  </si>
  <si>
    <t>Services</t>
  </si>
  <si>
    <t xml:space="preserve">Galaxy Chains Pvt Ltd </t>
  </si>
  <si>
    <t>Manufacturing of Standard Roller Chains and Customized Conveyor Chains</t>
  </si>
  <si>
    <t>GD Waldner India</t>
  </si>
  <si>
    <t>GD Waldner India, based in Vadodara, offers turnkey laboratory solutions including German-engineered fume hoods, lab furniture, and process systems. It serves pharma, chemical, research, and education sectors with end-to-end design, manufacturing, and maintenance.</t>
  </si>
  <si>
    <t xml:space="preserve">IMPEL ENGINEERS PVT LTD </t>
  </si>
  <si>
    <t xml:space="preserve">We are manufacturers of electrical control panels </t>
  </si>
  <si>
    <t>Kadillac Chemicals Pvt Ltd</t>
  </si>
  <si>
    <t>We are manufacturers of Benzyl Derivatives, namely Benzyl Chloride and Bemzaldehyde</t>
  </si>
  <si>
    <t>Klintek Engineers</t>
  </si>
  <si>
    <t>We are in the business of piston manufacturing and aluminium die casting. Manufacturing pistons for tractors, trucks, 3-wheelers, and supplying aluminium die casting in automotive and power energy sectors.</t>
  </si>
  <si>
    <t>Magnetic and Controls</t>
  </si>
  <si>
    <t>Based in Coimbatore, Magnetic &amp; Controls manufactures power-conditioning equipment such as transformers, servo stabilizers, and voltage regulators.
They serve a wide range of industries including telecom, automotive, textiles, and medical.
The company also has a joint venture in Saudi Arabia and operates ISO-certified facilities.</t>
  </si>
  <si>
    <t>MECHAIR INDUSTRIES</t>
  </si>
  <si>
    <t>We are offering Multi Commodity Multi Temperature Controlled Warehousing Service on rent for different sectors including food, pharma, chemicals etc.</t>
  </si>
  <si>
    <t>Metalic technoforge pvt ltd</t>
  </si>
  <si>
    <t>Metalic TechnoForge Pvt. Ltd (MTF), the Indian company is a technology driven global leader in metal forging, serving several sectors including Automotive, Power, Valve, Oil  Gas, Construction &amp; Mining, Locomotive, Marine and Aerospace. 
MTF has repository of metallurgical knowledge in the region and offer full service supply capability to its geographically dispersed marquee customers from concept to product design, engineering, manufacturing, testing and validation. 
The world’s fastest growing forging company with manufacturing a wide range of high performance, critical and safety components for the automotive and non-automotive sector. MTF’s customer base includes virtually every global automotive OEM and Tier 1 supplier. 
As we expand our expertise across sectors our vision is clear- We’re building India’s Economic backbone, strengthening national capabilities and ensuring a bigger global imprint- for ourselves and our country.</t>
  </si>
  <si>
    <t>MIPA Industries</t>
  </si>
  <si>
    <t>MIPA Industries is known for its quality products such as HDPE Geomembrane Pond Liner, HDPE Tarpaulin, Vermi Bed, Shade net, Mulch Film, DWC Pipe, Weed Control Mat, Grow bag, Drip irrigation pipes, HDPE Pipe, Rain Pipe, Plant Nursery Bags, etc.</t>
  </si>
  <si>
    <t>Navy Blue Energy</t>
  </si>
  <si>
    <t>complete ecosystem for Energy Audits, Water Audits, Carbon Footprint Assessments, Electrical &amp; Safety Audits, and IoT-based Smart Monitoring Systems</t>
  </si>
  <si>
    <t>Organics Sattva</t>
  </si>
  <si>
    <t>Organic Sattva is a premium Indian brand offering natural superfoods like Makhana and dry fruits. Committed to wellness and sustainability, they partner directly with farmers and use eco-friendly practices. Their vision is to become India’s top destination for nutritious, organic living.</t>
  </si>
  <si>
    <t>PADMAVAHINI TRANSFORMERS PRIVATE LIMITED</t>
  </si>
  <si>
    <t>Founded in 1996 in Coimbatore, Padmavahini Transformers started with repair and rewinding services before expanding into manufacturing power and distribution transformers up to 66 kV.
The company operates a 40,000 sq ft facility and produces around 25 transformers per month. They serve sectors like wind energy, healthcare, and export to countries including the UK and Singapore.</t>
  </si>
  <si>
    <t>POWERPACE ENERGY PVT. LTD.</t>
  </si>
  <si>
    <t>Preci-Max Rollers</t>
  </si>
  <si>
    <t>Dropped</t>
  </si>
  <si>
    <t>Cylindrical rollers for bearings</t>
  </si>
  <si>
    <t xml:space="preserve">Precision Equipments Chennai PVT Ltd </t>
  </si>
  <si>
    <t>Precision Equipments, the pioneer in the field of manufacturing &amp; supply of Shell and Tube Heat Exchangers since 1981 was established with a clear vision to provide end to end solutions to their customers in the process industry such as Oil &amp; Gas, Petrochemicals, Fertilizers, Chemical, Power Plants, Energy &amp; Nuclear. The company with an employee strength of 400+ and an annual turn over of 25 Million USD has consistently grown with its rich experience in the process industry.</t>
  </si>
  <si>
    <t>Precision Sintered Products</t>
  </si>
  <si>
    <t>We are manufacturing Sintered Bushes Bearings &amp; Powder Metal Components for Automobile Spares, Tractor Spares, Home Appliances Spares, Industrial Supplies &amp; Hardware Etc. Its Powder Metallurgy Process &amp; Green Technology.  Mainly More than 60% products used in Automobile &amp; remainly in diversified industries.  Please visit : https://www.precisionsintered.com for more information regarding our Products &amp; process.</t>
  </si>
  <si>
    <t>Ramprasad Tubes and Bars Pvt Ltd</t>
  </si>
  <si>
    <t xml:space="preserve">The company is a manufacturer specialising in cold drawn steel products like bright bars, tubes, flats, hexagons, squares and SG Iron Castings. The company also manufactures finished components including holding rods, drive shafts, guide rails, support rollers and creel support. It has earned 55 Crores in revenues in FY25 and has 30 white collared and 150 blue collared employees. </t>
  </si>
  <si>
    <t>Rawmart</t>
  </si>
  <si>
    <t>Rawmart is one-stop solution for raw materials. Simplifying procurement for Indian SMEs. We source directly from prime suppliers, delivering top-quality raw materials at competitive prices.</t>
  </si>
  <si>
    <t>Reckon Diagnostic</t>
  </si>
  <si>
    <t>Wide range of Clinical Chemistry Reagents, Serology Reagents &amp; Test Kits, Urinalysis Reagent Strips, Rapid Diagnostic Test Kits, Immunofluorescence POCT Kits, Immunoturbidimetric Reagents, IVD Instruments - Semi-Automatic &amp; Fully-Automatic Analysers.</t>
  </si>
  <si>
    <t>Recla Internationals Pvt ltd</t>
  </si>
  <si>
    <t>Recla Internationals Pvt. Ltd. is a specialised steel construction company with strong expertise in Pre-Engineered Building (PEB) solutions. Along with it our core strength lies in delivering comprehensive turnkey services — from structural design and precision manufacturing to on-site installation and civil work services.
We primarily focus on industrial infrastructure, including warehouses, data centers, and EPC (Engineering, Procurement, and Construction) projects. We cater to multinational corporations (MNCs) for steel fabrication and installation needs, ensuring quality, efficiency, and on-time delivery across every project.</t>
  </si>
  <si>
    <t>Rio Innovbev</t>
  </si>
  <si>
    <t>At RIO we aspire to be a lighthouse beverage brand for the increasingly savvy and aspirational consumers of India. We are always striving to create high quality, indulgent and unique tasting beverages for all the age groups.</t>
  </si>
  <si>
    <t>Sai-Lee Elektrotekniks</t>
  </si>
  <si>
    <t>SAJ TEST PLANT PVT LTD</t>
  </si>
  <si>
    <t>We are into Manufacturing of Engine, Vehicle and transmission test equipment manufacturing, capital goods manufacturing, including advance digital control system, data acquisition software, turnkey projects and customized special test rigs.</t>
  </si>
  <si>
    <t>Shreenathji Steel</t>
  </si>
  <si>
    <t xml:space="preserve">We deals in Angels, Chanel, beam, Flat , TMT, Round bar , MS pipe, GP pipe , HR sheet , CRC sheet </t>
  </si>
  <si>
    <t>Shubham Aquavitro Pvt. Ltd.</t>
  </si>
  <si>
    <t>We are an leading EPC company mainly engaged into small &amp; Mid size of decentralised Sewage Treatment plant (STP), Effluent treatment plant (ETP), Water treatment plant i.e. RO Plant &amp; water softners, swimming pool design &amp; constructions.</t>
  </si>
  <si>
    <t>Siddhi Group</t>
  </si>
  <si>
    <t>Aluminium Precision tubes and Yarn carriers</t>
  </si>
  <si>
    <t>Southern Alloy Foundries Private Limited</t>
  </si>
  <si>
    <t xml:space="preserve">Terra equipment </t>
  </si>
  <si>
    <t xml:space="preserve">Concrete batching and mixing plants used to produce fresh concrete at site </t>
  </si>
  <si>
    <t>Topline Switchgear Pvt Ltd</t>
  </si>
  <si>
    <t xml:space="preserve">We are manufacturers of: - Transmission Line Tower, - Substation Structures, - Earthing Material
- Switchgear Products (Isolators, Fuses, Disconnectors, Switches) up to 33kV </t>
  </si>
  <si>
    <t>Twin Engineers</t>
  </si>
  <si>
    <t>Vrundavan Dairy LLP</t>
  </si>
  <si>
    <t>Windplus Pvt Ltd</t>
  </si>
  <si>
    <t>Our vision is a world powered by clean, sustainable energy, where empowered communities thrives made possible by Windplus's unwavering dedication to delivering world class EPC and BOP service with integrity, innovation and ecological care.</t>
  </si>
  <si>
    <t>WORLD GOODS MARKETPLAECE PRIVATE LIMITED</t>
  </si>
  <si>
    <t>WOGOM (World Goods Marketplace Pvt. Ltd.), based in Ahmedabad, is a fast-growing AI-driven B2B e-commerce marketplace specializing in consumer electronics, mobile devices, IT products, and consumer durables. The platform connects authorized distributors with retailers, offering seamless purchase experiences, flexible digital credit lines, and improved margins and growth opportunities</t>
  </si>
  <si>
    <t xml:space="preserve">We are into manufacturing of Coal handling plants, Salt Washery plants, Fertilizer coating system, Conveyors, Crushers, Bucket elevators, Vibrating screens </t>
  </si>
  <si>
    <t>Delzad Khambata</t>
  </si>
  <si>
    <t>delzad@zeusengitech.com</t>
  </si>
  <si>
    <t>Dutt AdTech Pvt Ltd.</t>
  </si>
  <si>
    <t>Dutt AdTech Pvt Ltd is a technology-driven company providing Real-Time Monitoring and Optimization Solutions for Oil &amp; Gas Wells. We focus on combining custom hardware design, advanced sensor development, and cloud-based software platforms to deliver end-to-end digitalization and automation for well operations.
Core Offerings
Custom Hardware &amp; Sensor Development – Design and manufacture of pressure, temperature, and load measurement devices, with wireless communication capability.
Real-Time Monitoring Solutions – Seamless data acquisition from field instruments and transmission to controllers and cloud dashboards.
AI/ML-Based Optimization – Smart analytics to improve well performance, reduce downtime, and optimize lift system efficiency.
Cloud-Based Monitoring Software – Scalable web platforms to visualize well health, generate alerts, and enable remote decision-making.
Products
SRP Well Monitoring Systems – Installed and operational at ONGC wells, capturing pressure, temperature, and load data and transmitting it wirelessly to controllers.
Gas Lift Well Monitoring Solutions – Real-time data collection and analytics to improve gas utilization and production efficiency.
Plunger Lift Monitoring Systems – Optimizes plunger cycles and ensures smooth well operations with minimal manual intervention.
Our Edge
Proven field deployments in ONGC with more than 2000 devices.
Integrated approach combining sensors, communication, and analytics under one roof.
Designed for reliability and scalability, supporting hundreds of wells simultaneously.</t>
  </si>
  <si>
    <t>Vignesh</t>
  </si>
  <si>
    <t>WaterTech</t>
  </si>
  <si>
    <t>Aeronero Solutions Private Limited, with Durga Das in Chennai, offers atmospheric and air water generators. These devices extract moisture from the air to produce clean, sustainable, alkaline-rich drinking water</t>
  </si>
  <si>
    <t>https://drive.google.com/file/d/1908ajOguTg14cJYCoMKKExwiIL-N7F-5/view?usp=sharing</t>
  </si>
  <si>
    <t>Durga Das</t>
  </si>
  <si>
    <t>dd@aeronero.com</t>
  </si>
  <si>
    <t>Jigar</t>
  </si>
  <si>
    <t>https://www.agriown.com/</t>
  </si>
  <si>
    <t xml:space="preserve">Agriown provides the largest product range and over 100+ brands in our catalogue, you will find everything you are looking for Choose from a wide range of options in every category, exclusively handpicked to help you find the best quality available at the lowest prices. Select a product and your order will be delivered right to your doorstep, anywhere in Gujarat, Maharashtra, and Rajasthan &amp; Madhya Pradesh. You can pay online using your digital payment gateway like Google pay, Paytm, UPI, debit/credit card, or by cash on delivery. </t>
  </si>
  <si>
    <t>https://www.airmedlabs.com/</t>
  </si>
  <si>
    <t>Airmed Labs is a health-tech startup offering high-quality home-sample collections and diagnostics services, providing consumers a seamless way to book tests and manage reports</t>
  </si>
  <si>
    <t>Surat</t>
  </si>
  <si>
    <t>Food Processing</t>
  </si>
  <si>
    <t>https://alpino.store/pages/aavi-jao-2025</t>
  </si>
  <si>
    <r>
      <t>Alpino Health Foods</t>
    </r>
    <r>
      <rPr>
        <sz val="12"/>
        <color theme="1"/>
        <rFont val="Aptos Display"/>
        <family val="2"/>
        <scheme val="major"/>
      </rPr>
      <t> is a leading Indian health food brand, best known for pioneering the peanut butter category in India and offering a wide range of protein-rich, peanut-based products. The company is headquartered in Surat, Gujarat, and operates with a mission to make India a protein-rich nation by popularizing healthy, tasty, and affordable peanut products</t>
    </r>
  </si>
  <si>
    <t>Alpino_Pitch Deck (May'25).pdf</t>
  </si>
  <si>
    <t>Autocracy</t>
  </si>
  <si>
    <t>https://autocracymachinery.com/</t>
  </si>
  <si>
    <t>Machine manufacturing exporting &amp;domestic</t>
  </si>
  <si>
    <t>https://bebeburp.com/?srsltid=AfmBOop_RD-dVvDXoM8RsKHpgvrRKH-6weU8Hw0cor09R7zkPfeOfBez</t>
  </si>
  <si>
    <t>Bebe Burp offers 100% natural, organic baby food — including porridges, snacks, and “grab-and-go” mixes — made with traditional recipes and no preservatives, catering to health-conscious parents.</t>
  </si>
  <si>
    <t>Baby Food</t>
  </si>
  <si>
    <t>Chirag Gupta</t>
  </si>
  <si>
    <t>chirag@bebeburp.com, founders@bebeburp.com</t>
  </si>
  <si>
    <t>Biofics</t>
  </si>
  <si>
    <t>https://www.biofics.co.in/</t>
  </si>
  <si>
    <t>Biofics Pvt. Ltd. is a Surat-based climate-tech startup that transforms organic waste into value by deploying Bio-CNG, biogas, and composting plants at scale.</t>
  </si>
  <si>
    <t>ClimateTech</t>
  </si>
  <si>
    <t>Blueisland Clothing</t>
  </si>
  <si>
    <t>https://blueisland.in/</t>
  </si>
  <si>
    <t>Blueisland Clothing offers stain-proof shirts, formal wear, activewear, and casual shirts. Their stain-proof shirts are designed to protect against water-based stains, catering to consumers seeking practicality and durability in their clothing. They use materials like bamboo linen and pure cotton. The company emphasizes innovation in everyday fashion.</t>
  </si>
  <si>
    <t>Retail manufacturing &amp; Ecommerce</t>
  </si>
  <si>
    <t>Blueisland PD (1).pdf</t>
  </si>
  <si>
    <t>www.botminds.ai</t>
  </si>
  <si>
    <t>Botminds AI is developing an Operating System for Enterprise AI, aiming to be more than just an AI platform or vertical solutions. It suggests a comprehensive approach to AI within the enterprise context, implying a focus on integration and a broad range of applications.</t>
  </si>
  <si>
    <t>BotMinds Series A_PD.pdf</t>
  </si>
  <si>
    <t>https://www.bullagritech.in/</t>
  </si>
  <si>
    <t>Bull Agritech is an agritech-startup that connects farmers directly with agro-commodity processors to streamline the non-perishable crop supply chain, enabling better price discovery, logistics and payment security for farmers.
Entrepreneur
+1
In just ~18 months, it has onboarded thousands of farmers digitally and facilitated croppings worth ₹25–35 Cr, while raising pre-seed funding to build technology and expand collection centers.</t>
  </si>
  <si>
    <t>Divyajeetsinh Chauhan</t>
  </si>
  <si>
    <t>divyajit@bullagritech.in</t>
  </si>
  <si>
    <t>Car Dhobi</t>
  </si>
  <si>
    <t xml:space="preserve">Kedar </t>
  </si>
  <si>
    <t>https://cardhobi.co.in/</t>
  </si>
  <si>
    <t>Car Dhobi is a vehicle care startup offering on-demand, eco-friendly car cleaning and detailing services. It leverages water-saving techniques and doorstep convenience to provide hassle-free car maintenance for urban consumers.</t>
  </si>
  <si>
    <t>D2C - Car Care Products</t>
  </si>
  <si>
    <t>Care Mother</t>
  </si>
  <si>
    <t>https://caremother.in/</t>
  </si>
  <si>
    <t>A digital healthcare platform that enables healthcare providers to deliver pregnancy care through AI-powered tools, facilitating remote monitoring and patient engagement. The platform enables real-time monitoring and management of pregnancy, aiming to transform maternal healthcare outcomes. Its solutions include a wireless, interactive, and smartphone-based fetal monitor (NST/CTG machine) designed for remote monitoring.</t>
  </si>
  <si>
    <t>Digital Health</t>
  </si>
  <si>
    <t xml:space="preserve">Clean Electric </t>
  </si>
  <si>
    <t>https://www.cleanelectric.in/</t>
  </si>
  <si>
    <t>Clean Electric is a battery tech company, designing and manufacturing advanced lithium-ion batteries for EVs and energy storage applications, enabling 12-min rapid charging, long life and unrivaled safety.</t>
  </si>
  <si>
    <t>Cookr</t>
  </si>
  <si>
    <t>App-based platform offering home-cooked meals</t>
  </si>
  <si>
    <t>Praba</t>
  </si>
  <si>
    <t>Pitch deck_Cookr.pdf</t>
  </si>
  <si>
    <t xml:space="preserve">Cultyvate- Farms2Fork Technologies Pvt Ltd </t>
  </si>
  <si>
    <t>https://www.cultyvate.com/</t>
  </si>
  <si>
    <t xml:space="preserve">cultYvate is an agritech startup empowering smallholder farmers with IoT and AI/ML-powered precision agriculture solutions for rice and sugarcane, optimizing water/chemical use, achieving 40% yield increases, and 24% input reductions. </t>
  </si>
  <si>
    <t>Cultyvate_Wadhwani 01 Jul2025.pdf</t>
  </si>
  <si>
    <t>Mallesh</t>
  </si>
  <si>
    <t>mallesh@cultyvate.com</t>
  </si>
  <si>
    <t>Mallesh : 97386 34253</t>
  </si>
  <si>
    <t>Dingg</t>
  </si>
  <si>
    <t>https://dingg.app/</t>
  </si>
  <si>
    <t>DINGG is a developer of software as a service-driven business management platform intended to optimize salons and spa businesses' day-to-day operations.</t>
  </si>
  <si>
    <t>SAAS</t>
  </si>
  <si>
    <t>https://wadhwanifoundation-my.sharepoint.com/:b:/g/personal/rishabh_singh_wadhwanifoundation_org/EXho_4Y4IfNPvZdEQ0wWi9ABLdKp6WgMeSp78ylb1rcO7w?e=zvz0BF</t>
  </si>
  <si>
    <t>Divine Foods</t>
  </si>
  <si>
    <t>https://www.thedivinefoods.com/</t>
  </si>
  <si>
    <t>The Divine Foods is a Tamil Nadu-based D2C food tech brand offering traditional Indian superfoods like turmeric, moringa, millets, and honey, sourced ethically from local farmers. Their products focus on health, sustainability, and affordability, reaching over 25,000 customers in 5 countries.</t>
  </si>
  <si>
    <t>Enercomp</t>
  </si>
  <si>
    <t>www.enercomp.in</t>
  </si>
  <si>
    <t>Enercomp Solutions Pvt Ltd provide drone based economically viable solutions for different sectors to improve efficiency and accuracy.
EnerComp also has a expert team of drone designers. We have already developed VToL drones like Eagle, Sarus, Hans and Kabutar. We have type certified drone Kingfisher and logistics drone like Raptor X8 and Baaz H8(capable of Carrying rocket launcher)
Enercomp is a company driven by the dedicated taskforce and providing services in the field of Energy as well as Information Technology. We not only intend to digitally transform the energy sector but also desire to integrate all businesses with technology. We also provide services for aerial mapping using Drones or UAV and thermography of Solar PV Plant.
Inspecting Solar PV plants or Power Lines using UAVs, Enterprise Resource Planning (ERP) of any industry, Salesforce or IT Project Management, Consultation in the field of Smart Grid or Spun cast Pre-stressed concrete pole manufacturing are the various fields; where our expertise has emerged with distinguish.</t>
  </si>
  <si>
    <t>DroneTech</t>
  </si>
  <si>
    <t>E-Sandhai</t>
  </si>
  <si>
    <t>https://esandhai.in/</t>
  </si>
  <si>
    <t>E Sandhai Private Limited is an Indian B2B agri-produce supply chain startup incorporated in December 2021. It focuses on supplying fresh vegetables, fruits, and groceries to smaller cities (Tier 2 and 3) in India, addressing challenges faced by businesses and farmers in these areas.</t>
  </si>
  <si>
    <t>E Sandhai PD.pdf</t>
  </si>
  <si>
    <t>eSwasthya</t>
  </si>
  <si>
    <t>https://www.eswasthya.in/</t>
  </si>
  <si>
    <t>eSwasthya.in • ES Healthcare Centre — Together they form a comprehensive healthcare-services group combining digital pharmacy delivery and in-person medical care.
The group operates a pan-India e-pharmacy and tele-health platform that delivers medicines, wellness products, and surgical essentials to customers’ doorsteps, and also runs a full-service preventive and specialty care center offering diagnostics, consultations, home-health services, and 24×7 support.</t>
  </si>
  <si>
    <t>HealthTech &amp; e-Pharmacy</t>
  </si>
  <si>
    <t>Yash Shah</t>
  </si>
  <si>
    <t>Yash@eshs.in</t>
  </si>
  <si>
    <t>https://www.eximburginternational.in/</t>
  </si>
  <si>
    <t>Eximburg International Private Limited, based in Surat, Gujarat, is a manufacturer and exporter of research-based herbal products, including 100% tobacco-free and nicotine-free cigarettes (Royal Swag brand), Ayurvedic skincare, and wellness items. Established in 2015, it serves domestic and international markets with a focus on quality and innovation.</t>
  </si>
  <si>
    <t>Eximburg International Pvt Ltd (2).pdf</t>
  </si>
  <si>
    <t>Manoj Koshia</t>
  </si>
  <si>
    <t>eximburg@gmail.com</t>
  </si>
  <si>
    <t>Extra Edge</t>
  </si>
  <si>
    <t>https://www.extraaedge.com/</t>
  </si>
  <si>
    <t>A product-based SaaS startup, we created our admissions and marketing automation CRM Software to help the education industry increase, manage &amp; predict their admissions</t>
  </si>
  <si>
    <t>Abhishek</t>
  </si>
  <si>
    <t>aballabh@theextraaedge.com</t>
  </si>
  <si>
    <t>+91 90960 73241</t>
  </si>
  <si>
    <t>EZLease</t>
  </si>
  <si>
    <t>https://www.ezlease.in/</t>
  </si>
  <si>
    <t>Provider of industrial equipment rental and leasing services. The main product offered by the platform is robots as a service that includes material handling, CNC tending, spot welding, etc. It provides a platform to rent and sell various equipment like cranes, testing machines, cobots, warehouse and packaging machines, etc. It also offers medical and educational equipment such as blood testing machines, ventilator setups, auditorium lighting, desktops, scanners, etc.</t>
  </si>
  <si>
    <t>ManufacturingTech</t>
  </si>
  <si>
    <t>Flexyfi Me</t>
  </si>
  <si>
    <t>https://www.flexifyme.com/?utm_source=google&amp;utm_campaign=Search-Brand-Campaign&amp;utm_term=flexifyme&amp;utm_content=725104371739</t>
  </si>
  <si>
    <t>Experience online physiotherapy powered by AI. Certified physiotherapists deliver personalized treatment plans, combining research and technology to address the root of your pain and achieve lasting results.</t>
  </si>
  <si>
    <t>https://ftborganic.com/</t>
  </si>
  <si>
    <t>Dombe Patil Foods is a food processing and agribusiness company focused on delivering high-quality, farm-fresh products rooted in traditional Indian flavors. It works closely with local farmers to ensure sustainable sourcing and value-added food solutions for modern consumers.</t>
  </si>
  <si>
    <t>Sameer Dhombe Patil</t>
  </si>
  <si>
    <t>dombe.samir@gmail.com</t>
  </si>
  <si>
    <t>Futr.Ag</t>
  </si>
  <si>
    <t>https://www.futr.ag/</t>
  </si>
  <si>
    <t>Futr.Ag is an agritech company offering smart-farming automation and AI-driven climate control for greenhouses and indoor farms, helping growers improve yield and efficiency.</t>
  </si>
  <si>
    <t>Sriram Gopal</t>
  </si>
  <si>
    <t>sriram@futurefarms.in</t>
  </si>
  <si>
    <t>FynMobility</t>
  </si>
  <si>
    <t>https://www.fynmobility.com/</t>
  </si>
  <si>
    <t>Fynmobility is an asset-light digitized mobility company offering an efficient, economic, and reliable fleet of 2W, 3W, 4W, and passenger auto EVs, moving toward profitability. It provides a super platform for all EV needs and a community app (Inffinity) for gig workers, targeting 1M lives impacted by 2028</t>
  </si>
  <si>
    <t>Early Growth Stage</t>
  </si>
  <si>
    <t>FynMobility Pitch</t>
  </si>
  <si>
    <t>Green Era Recyclers</t>
  </si>
  <si>
    <t>Green Era Recyclers offers sustainable e-waste management solutions, specializing in the recycling of IT, household, medical, and industrial devices. As a professional recycler, they likely adhere to industry best practices for environmental responsibility and data security when handling electronic waste</t>
  </si>
  <si>
    <t>Circular Economy</t>
  </si>
  <si>
    <t>WF Events - Bootcamps/ Roundtable/ Partner events</t>
  </si>
  <si>
    <t>https://indian-drivers.com/</t>
  </si>
  <si>
    <t>Indian Drivers is a premier car driver management company serving individuals and corporates across India. With over 55,000 registered drivers, we boast an extensive network of skilled professionals ready to meet your transportation needs.</t>
  </si>
  <si>
    <t>Krishna Badwane</t>
  </si>
  <si>
    <t>krishna@indian-drivers.com</t>
  </si>
  <si>
    <t>Innovotek</t>
  </si>
  <si>
    <t>https://innovotek.in/</t>
  </si>
  <si>
    <t>Innovotek Private Limited, founded in 2018, focuses on providing innovative, technological, and sustainable products and services. They offer managed resources, design services, and supply chain logistics to assist businesses</t>
  </si>
  <si>
    <t>DeepTech</t>
  </si>
  <si>
    <t>Dr.Murali</t>
  </si>
  <si>
    <t>contact@innovotek.in
jmurali@innovotek.in</t>
  </si>
  <si>
    <t>Inspacco</t>
  </si>
  <si>
    <t>https://inspacco.com/</t>
  </si>
  <si>
    <t>Facility maintenance and management software</t>
  </si>
  <si>
    <t>https://wadhwanifoundation.sharepoint.com/:b:/s/WadhwaniAccelerate/EXVeXXkbE-1DgSjqn5o1p2UBgEZTbg9E_P-ckW5ngFMI6Q?e=M8CXES</t>
  </si>
  <si>
    <t>Med-Tech</t>
  </si>
  <si>
    <t>https://jajalmedical.com/</t>
  </si>
  <si>
    <r>
      <t>Jajal Medical</t>
    </r>
    <r>
      <rPr>
        <sz val="12"/>
        <color theme="1"/>
        <rFont val="Aptos Display"/>
        <family val="2"/>
        <scheme val="major"/>
      </rPr>
      <t> is a leading Indian company specializing in advanced 3D visualization, digital pre-operative planning, and the creation of customized implants for complex surgeries. </t>
    </r>
  </si>
  <si>
    <t>Jajal_Medical_SeriesA_Pitchdeck_June2025_Rev1.pdf</t>
  </si>
  <si>
    <t>Jeevitham</t>
  </si>
  <si>
    <t>https://jeevitam.com/</t>
  </si>
  <si>
    <t>Jeevitam is a technology-driven livelihood platform that connects blue, grey, and white-collar workers with job opportunities across sectors, using advanced IVR and machine learning for efficient profile matching and recruitment. It serves employers, job seekers, and partners nationwide, aiming to simplify and accelerate workforce hiring for the unorganized sector</t>
  </si>
  <si>
    <t>HR-Tech</t>
  </si>
  <si>
    <t>About Jeevitam - Aug 2025.pdf</t>
  </si>
  <si>
    <t>AI SaaS</t>
  </si>
  <si>
    <t>https://www.jidokatech.com</t>
  </si>
  <si>
    <t>Jidoka Technologies provides AI-powered visual inspection solutions for manufacturing, enabling defect detection and quality control with high accuracy, consistency, and scalability.</t>
  </si>
  <si>
    <t>https://wadhwanifoundation.sharepoint.com/:b:/s/WadhwaniAccelerate/ETnrEw-WvMVKn4yYd3HFLeIBj8gA8hXTNHcHyT1R5yXBjg?e=AXcDGX</t>
  </si>
  <si>
    <t>Vinodh</t>
  </si>
  <si>
    <t>vinodh@jidoka-tech.com</t>
  </si>
  <si>
    <t xml:space="preserve">Jivika Healthcare </t>
  </si>
  <si>
    <t>https://jivikahealthcare.com/</t>
  </si>
  <si>
    <t>India’s foremost mobile medical services aimed at taking healthcare from hospitals to homes and communities.</t>
  </si>
  <si>
    <t xml:space="preserve">Healthcare </t>
  </si>
  <si>
    <t>https://wadhwanifoundation.sharepoint.com/:b:/s/WadhwaniAccelerate/EblNzSx2Bh5MuM3R48js3AEBGiXjmr4muIxkO6PBzGj2pw?e=23m2N3</t>
  </si>
  <si>
    <t>https://justact.co.in/</t>
  </si>
  <si>
    <t>AI powered dispute resolution platform</t>
  </si>
  <si>
    <t>LegalTech</t>
  </si>
  <si>
    <t>https://www.keepsakeautomation.com/</t>
  </si>
  <si>
    <t>Keepsake Automation, specializes in turnkey robotic solutions for welding, cutting and handling processes, delivering over 250 installations globally.</t>
  </si>
  <si>
    <t>Industry 4.0</t>
  </si>
  <si>
    <t>Keepsake Automation.pdf</t>
  </si>
  <si>
    <t>https://leapinfosys.com/</t>
  </si>
  <si>
    <t>Leap is a Convergent Lighting Controls and  Building Automation Technology Company. Leveraging the power of IoT and Open Standards, interoperable technologies to deliver convergent building automation and management solutions.</t>
  </si>
  <si>
    <t>IOT/SAAS</t>
  </si>
  <si>
    <t>LEAP - Pitch Deck.pdf</t>
  </si>
  <si>
    <t>Last mile delivery</t>
  </si>
  <si>
    <t>https://www.linkmiles.com/</t>
  </si>
  <si>
    <t>LinkMiles is building India’s largest sustainable last-mile mobility platform, offering EV-based delivery services (3W and 4W vehicles) with a tech-driven approach. Features include rider/asset tracking, maintenance, &lt;1-hour asset deployment, and &lt;5% downtime. Targets e-commerce and logistics with a focus on TCO savings via battery swapping.</t>
  </si>
  <si>
    <t>https://wadhwanifoundation-my.sharepoint.com/:b:/g/personal/vignesh_radhakrishnan_wadhwanifoundation_org/EbJbXngE7A1BrfWV45kp35gB2W0O3MPXibUk0OBXy5r2iA?e=5ymI8l</t>
  </si>
  <si>
    <t>Shankar R</t>
  </si>
  <si>
    <t>rshankar@linkmiles.com; 
sebastian@linkmiles.com</t>
  </si>
  <si>
    <t>https://mangopoint.in</t>
  </si>
  <si>
    <t>MangoPoint, founded in 2018 in Chennai, India, provides a sustainable, integrated value chain for single-origin, carbide-free, chemical-free mangoes and processed products (pulp, dried, butter). It serves 1000+ retail stores, major modern trade chains, and exports to 10+ countries, with &lt;3% wastage through immediate processing and partnerships with pulp units.</t>
  </si>
  <si>
    <t>https://wadhwanifoundation-my.sharepoint.com/:b:/g/personal/vignesh_radhakrishnan_wadhwanifoundation_org/ESrLM7ja0MNMsNPlkkZGxnAB568OzNjk6t7pTZTshs7S3A?e=lVIcDQ</t>
  </si>
  <si>
    <t>Prasanna</t>
  </si>
  <si>
    <t>manjula.g@shriven.in &lt;manjula.g@shriven.in&gt;; prasanna.v@shriven.in &lt;prasanna.v@shriven.in&gt;</t>
  </si>
  <si>
    <t>Prasanna - 7358712151</t>
  </si>
  <si>
    <t>https://manufyx.co.in/</t>
  </si>
  <si>
    <t xml:space="preserve">Manufyx Invenza Private Limited is a company that provides end-to-end manufacturing solutions, covering aspects from design to commissioning. They position themselves as a trusted partner in the manufacturing process, aiming to deliver excellence. </t>
  </si>
  <si>
    <t>https://wadhwanifoundation-my.sharepoint.com/:b:/g/personal/vignesh_radhakrishnan_wadhwanifoundation_org/Ea9uaN-QQP5LjcxuTJRAIhEBIa6t54yZrjSWKshaP-83dw?e=z7bkuD</t>
  </si>
  <si>
    <t>Sanjeeviraja</t>
  </si>
  <si>
    <t>sanjeeviraja@manufyx.co.in</t>
  </si>
  <si>
    <t>+91 95007 88980</t>
  </si>
  <si>
    <t>https://micob.in/</t>
  </si>
  <si>
    <t>MiCoB Pvt Ltd is a construction-tech startup specializing in 3D concrete printing technology that merges art, automation, and construction to deliver sustainable, aesthetically pleasing, and faster building solutions. Based in Ahmedabad, Gujarat, it targets affordable housing and infrastructure projects with eco-friendly materials.</t>
  </si>
  <si>
    <t>Construction-Tech</t>
  </si>
  <si>
    <t>MiCoB.pdf</t>
  </si>
  <si>
    <t>Mr. Meds</t>
  </si>
  <si>
    <t>https://www.mrmed.in/</t>
  </si>
  <si>
    <t>MrMed is India's leading online pharmacy specializing in super-specialty medicines for critical conditions. Founded by Devashish Singh and Saurab Jain, and headquartered in Chennai, MrMed focuses on providing patient-centric, technology-enabled services for conditions like cancer, kidney diseases, and heart disorders. It is the largest online pharmacy in India for such specialty medications.</t>
  </si>
  <si>
    <t>Muse Wearables</t>
  </si>
  <si>
    <t>https://in.musewearables.com/</t>
  </si>
  <si>
    <t>Muse is a company focused on wearable technology, specifically hybrid smartwatches, personalized wellness bands, and smart rings. They aim to integrate technology with style and functionality, offering features like NFC payments and comprehensive health tracking. Their mission centers on using technology to improve daily life and are currently focused on developing what they believe is the best smart ring available.</t>
  </si>
  <si>
    <t>Hardware</t>
  </si>
  <si>
    <t>Muse Wearables Pitch Deck.pdf</t>
  </si>
  <si>
    <t>Consumer electronics &amp; Healthtech</t>
  </si>
  <si>
    <t>https://ngearsafe.com/</t>
  </si>
  <si>
    <t>Bone-conduction and air-conduction based open-ear headphones, designed for safe and comfortable long-term use designed to prevent hearing loss caused by in-ear headphones.</t>
  </si>
  <si>
    <t>https://drive.google.com/file/d/1mivP5Wz0txEPRwgGvpci81riZEhLcz24/view?usp=drive_link</t>
  </si>
  <si>
    <t>Meet Shah</t>
  </si>
  <si>
    <t xml:space="preserve">	meetshah@ngearsafe.com</t>
  </si>
  <si>
    <t>https://www.nuutjob.com/pages/about-us?srsltid=AfmBOopE55LS67-C6ANgo72Bz2ag3x7XGcx-6zSC2AVaW51albUxH7-0</t>
  </si>
  <si>
    <t>Nuutjob is a D2C brand offering natural, male-specific intimate hygiene products, including cleansers, moisturizers, deodorants, and liquid powders, designed to address the unique needs of men’s skin in India’s challenging climate. Founded by Anushree and Ananya Maloo, it aims to educate and destigmatize male intimate care.</t>
  </si>
  <si>
    <t>Personal Care</t>
  </si>
  <si>
    <t>_Nuutjob Pitch Deck.pptx.pdf</t>
  </si>
  <si>
    <t>Ananya Maloo</t>
  </si>
  <si>
    <t>ananya@nuutjob.com, anushree@nuutjob.com</t>
  </si>
  <si>
    <t>https://www.padcarelabs.com/</t>
  </si>
  <si>
    <t>PadCare Labs offers menstrual hygiene management as a service, which includes awareness, accessibility, disposal, and recycling.</t>
  </si>
  <si>
    <t>https://wadhwanifoundation-my.sharepoint.com/:b:/g/personal/rishabh_singh_wadhwanifoundation_org/EbLUFw39OJpOlCyD-OsEwfgBWiA0pBameZVfmkYlbwgtnw?e=7B12XE</t>
  </si>
  <si>
    <t>Pune
Ahmedabad</t>
  </si>
  <si>
    <t>Clean Tech</t>
  </si>
  <si>
    <t>https://powertree.co.in/</t>
  </si>
  <si>
    <t>PowerTree is building a decentralized EV charging network powered by renewable energy, aiming to solve the last-mile EV charging challenge. The startup focuses on grid-independent, solar-based chargers for urban and semi-urban areas.</t>
  </si>
  <si>
    <t>Shani Pandya</t>
  </si>
  <si>
    <t>shani.pandya@powertree.co.in</t>
  </si>
  <si>
    <t>https://qarmatek.com/</t>
  </si>
  <si>
    <t>QarmaTek is an Ahmedabad-based electronics renewal and refurbishment venture that supports major brands by offering multi-brand repair services, logistics and warehousing infrastructure, and predictive analytics to extend product lifecycles and reduce e-waste.</t>
  </si>
  <si>
    <t>Sustainability Tech</t>
  </si>
  <si>
    <t>QNU Labs</t>
  </si>
  <si>
    <t>https://www.qnulabs.com/</t>
  </si>
  <si>
    <t>QNu Labs is a pioneer in quantum cryptography, quantum encryption, and quantum communication products and solutions. The patented flagship products are developed by the in-house team of quantum researchers, experts and specialists. QNu Labs is synonymous with quantum-powered security in the era of quantum computing.</t>
  </si>
  <si>
    <t>Quantum</t>
  </si>
  <si>
    <t>https://wadhwanifoundation-my.sharepoint.com/my?id=%2Fpersonal%2Frishabh%5Fsingh%5Fwadhwanifoundation%5Forg%2FDocuments%2FAttachments%2FQNu%20Intro%20Deck%20%2D%20Sept25%2Epdf&amp;parent=%2Fpersonal%2Frishabh%5Fsingh%5Fwadhwanifoundation%5Forg%2FDocuments%2FAttachments</t>
  </si>
  <si>
    <t>Mobility</t>
  </si>
  <si>
    <t>https://rapteehv.com/</t>
  </si>
  <si>
    <t>Raptee.HV. is an Indian electric motorcycle startup founded in 2019 by Dinesh Arjun, Co-Founder and CEO (Ex-Tesla), along with three other co-founders, with a mission to accelerate the transition to electric mobility. The company aims to deliver superior riding experience for ICE (Internal Combustion Engine) users through a no-compromise electric motorcycle through technological innovation. Raptee.HV stands out as the only startup manufacturing electric motorcycles powered by a high-voltage powertrain—a technology typically used in electric cars. This innovation enables superior riding experience, enhanced reliability, and seamless charging, bringing the best of Electric car technology to motorcycles.
Raptee.HV is powered by a team of 120+ employees, all dedicated to pushing the boundaries of electric mobility. Raptee.HV stands out for building 100% of its electronics in-house, including the development of PCBs of all critical subsystems and filed over 156 patents till date, establishing a full-stack technical moat with intellectual property covering the entire architecture of its electric motorcycles.
Raptee.HV’s 4.5-acre facility in Manapakkam, Chennai integrates R&amp;D and production under one roof, ensuring seamless innovation and manufacturing. The facility has an installed production capacity of 100,000 units annually.
In terms of future expansion, Raptee.HV has been allocated 40 acres of land in SIPCOT Cheyyar. With its focus on Innovation, technology and customer experience, Raptee.HV is all set to make a significant impact in the Global Two-wheeler market .</t>
  </si>
  <si>
    <t>Early revenue</t>
  </si>
  <si>
    <t>https://drive.google.com/file/d/1ugifx4awTonkFZY8LSbRJCmFknOSi5xQ/view?usp=drive_link</t>
  </si>
  <si>
    <t>Dinesh Arjun</t>
  </si>
  <si>
    <t>dinesh@rapteemotors.com</t>
  </si>
  <si>
    <t>https://nanobee.in/</t>
  </si>
  <si>
    <t>NanoBee (ReAgri) is an agri-tech startup driving residue-free and sustainable farming through nanotechnology-based inputs, bio-solutions, and farmer training. It helps farmers improve yield quality while promoting environmentally responsible cultivation practices.</t>
  </si>
  <si>
    <t>https://drive.google.com/open?id=1b06RbmxD-aXPqQj-gr5CvUcHdRdckNee</t>
  </si>
  <si>
    <t>https://rupiya.app/</t>
  </si>
  <si>
    <t>rupiya.app offers farmers a complete set of tools for success. With features like satellite monitoring, soil testing, personalized advice, and more, we simplify farming. Plus, our platform provides access to agricultural loans, ensuring the support needed for growth.</t>
  </si>
  <si>
    <t>Agri-Fintech</t>
  </si>
  <si>
    <t>Rupiya_Pitch.pdf</t>
  </si>
  <si>
    <t>https://www.sarumam.com/shop</t>
  </si>
  <si>
    <t>Speciality Pharmacy, Dermatology, D2C</t>
  </si>
  <si>
    <t>School Dairy</t>
  </si>
  <si>
    <t>https://schooldiary.me/</t>
  </si>
  <si>
    <t>chool Diary®- a complete School CRM -is the flagship product of uFony. School Diary® enables Schools &amp; colleges to easily &amp; effectively engage their parents &amp; digitise &amp; automate their internal processes.</t>
  </si>
  <si>
    <t>https://wadhwanifoundation.sharepoint.com/:b:/s/WadhwaniAccelerate/EVgwj65cuedEsgyFgixs5AgBLULwz_eHxXG-SlG5hbJ2mg?e=ufTifL</t>
  </si>
  <si>
    <t>Scybers</t>
  </si>
  <si>
    <t>Security advisory, security engineering &amp; security operations services (Forbes DGEMS Select 200 Company)</t>
  </si>
  <si>
    <t>Cybersecurity</t>
  </si>
  <si>
    <t>Kugan</t>
  </si>
  <si>
    <t>kugan@scybers.com
madu@scybers.com
gopal@scybers.com</t>
  </si>
  <si>
    <t>Serigen Mediproducts</t>
  </si>
  <si>
    <t>https://serigenmed.com/</t>
  </si>
  <si>
    <t>Serigen, formerly known as BiolMed Innovations, is an innovation-driven, tissue regeneration products company, founded with the vision to become a global leader in biomedical devices.</t>
  </si>
  <si>
    <t>Smart Node</t>
  </si>
  <si>
    <t>www.smartnode.in</t>
  </si>
  <si>
    <t>SmartNode is a smart home automation company based in Gujarat, offering Wi-Fi and IoT-based solutions to control lighting, appliances, and climate through a single mobile app.</t>
  </si>
  <si>
    <t>IoT</t>
  </si>
  <si>
    <t>Source One</t>
  </si>
  <si>
    <t>https://www.source.one/</t>
  </si>
  <si>
    <t>Source.One is a Technology-first Commodity Distribution company.
Based on high-end market intel, GST inputs, deep partnerships with FIs, stockists and transporters, it has streamlined the $30bn petrochemicals distribution space, and on a mission to replicate the same in other similar value-chains, both within and outside chemicals space.</t>
  </si>
  <si>
    <t>https://www.stembotix.in/</t>
  </si>
  <si>
    <t xml:space="preserve">Stembotix is an edtech startup building AI and robotics labs for K-12 and higher education, offering turnkey solutions with hardware, curricula, and training for schools, vocational programs, and incubators. Google and ISO accredited, it has implemented 5K+ labs reaching 1M+ students and 50K+ teachers. </t>
  </si>
  <si>
    <t>EdTech/Robotics</t>
  </si>
  <si>
    <t>Stembotix PitchDeck MASTER PPT 1.pdf</t>
  </si>
  <si>
    <t>Strides Software Solutions</t>
  </si>
  <si>
    <t>https://www.stridessoftware.com/</t>
  </si>
  <si>
    <t xml:space="preserve">Strides, a healthtech company, through its innovative IT, IoT products and platform, is working on eliminating errors from the blood transfusion lifecycle and inturn enabling Safe, effective and efficient blood transfusion services. Actively started in 2015, Strides is currently working with 350+ Hospitals and Blood banks across India and recently middle east enabling 3.5 million blood components and screening 2 million Blood donors annually.   Our end to end vein traceability solution tracks, records and acts at each stage of the blood transfusion cycle to support good transfusion practice and eliminate cognitive process based bias errors from every stage of the blood transfusion process. </t>
  </si>
  <si>
    <t>HealthTech</t>
  </si>
  <si>
    <t>https://terrablu.life/</t>
  </si>
  <si>
    <t>Founded in 2022, as a climate innovation technology company, we have pioneered cutting-edge solutions to actualize sustainability goals. Our dedicated tech ecosystem is meticulously designed to guide enterprises towards achieving Net Zero emissions</t>
  </si>
  <si>
    <t>Climate</t>
  </si>
  <si>
    <t>Terrablu Overview 2025 V1.4.pdf</t>
  </si>
  <si>
    <t>https://tikitoro.com/</t>
  </si>
  <si>
    <t>D2C , Skin and hair products for child and teen</t>
  </si>
  <si>
    <t>E-Commerce</t>
  </si>
  <si>
    <t>https://www.linkedin.com/in/hunnybhagchandani/</t>
  </si>
  <si>
    <t>Torchit is an Indian social-enterprise that builds affordable, tech-driven assistive devices—like smart canes and AI-powered glasses—to empower people with visual impairments to navigate independently</t>
  </si>
  <si>
    <t>Truscholar</t>
  </si>
  <si>
    <t>Amravati</t>
  </si>
  <si>
    <t>https://www.truscholar.io/</t>
  </si>
  <si>
    <t>TruScholar enables institutes, universities, EdTechs, academies, and corporates to issue secure digital credentials and badges with ease. Built on blockchain, TruScholar creates tamper-proof certificates that protect institutional credibility while allowing instant global verification. By transforming traditional issuance and verification processes without adding operational complexity, TruScholar eliminates fake credentials and ensures lifelong security of records. A true one-stop solution for institutional digital transformation.</t>
  </si>
  <si>
    <t>https://wadhwanifoundation.sharepoint.com/:b:/s/WadhwaniAccelerate/EacClh3DwlFIlsMiJUY1g8UBzo1rbbbHG-DG5h41XT12nA?e=iNQMoG</t>
  </si>
  <si>
    <t>Mayur</t>
  </si>
  <si>
    <t>94228 55595</t>
  </si>
  <si>
    <t>Tvasta</t>
  </si>
  <si>
    <t>https://www.tvasta.construction/</t>
  </si>
  <si>
    <t>Provider of 3D printing solutions for construction</t>
  </si>
  <si>
    <t>Construction Tech</t>
  </si>
  <si>
    <t xml:space="preserve">Ahmedabad </t>
  </si>
  <si>
    <t>Consumer Internet</t>
  </si>
  <si>
    <t>https://univia.in/</t>
  </si>
  <si>
    <t>Provider of a phygital agri-input distribution network. This network connects agri-input retailers with farmers, offering efficient sourcing of branded products at competitive prices and customized quantities. The platform optimizes inventory costs and facilitates business growth for retailers through networking opportunities. It also provides farmers with access to quality agri-input products at fair prices and expert consultations on crop management.</t>
  </si>
  <si>
    <t>UNIVIA PITCH DECK.pdf</t>
  </si>
  <si>
    <t>https://www.uravulabs.com/</t>
  </si>
  <si>
    <t>Uravu Labs is a cleantech startup pioneering atmospheric water generation technology that produces 100% renewable water using only air and renewable energy—no groundwater or electricity from the grid.</t>
  </si>
  <si>
    <t>https://docs.google.com/presentation/d/1Rvv7wS3mBP6CUOtd8F9iFNk0q-KrCEZlukeE7nS2SV8/edit?slide=id.g3371b67b069_3_87#slide=id.g3371b67b069_3_87</t>
  </si>
  <si>
    <t>Swapnil</t>
  </si>
  <si>
    <t>swapnil@uravulabs.com</t>
  </si>
  <si>
    <t>https://www.borecharger.com/</t>
  </si>
  <si>
    <t>Urdhvam develops robotics- and IoT-driven systems like BoreCharger to recharge low-yield borewells, reviving groundwater in rural and urban areas. With 3,500+ installations across India and West Africa, it recharges billions of liters of water annually.</t>
  </si>
  <si>
    <t>rahul@urdhvam.com</t>
  </si>
  <si>
    <t>https://www.vaultastic.com/</t>
  </si>
  <si>
    <t>Vaultastic is a cloud-based data archiving and governance platform by Mithi Software Technologies. It helps businesses securely store, manage, and search large volumes of email and unstructured data from tools like Microsoft 365, Google Workspace, Salesforce, and more. Built on AWS, it supports compliance, eDiscovery, and cost-effective long-term storage with a tiered model (Active, Open, Deep, and Live Stores). With pay-as-you-go pricing, Vaultastic is ideal for organizations seeking secure, scalable, and regulation-ready data retention without heavy infrastructure.</t>
  </si>
  <si>
    <t>Cloud Security</t>
  </si>
  <si>
    <t>https://wadhwanifoundation.sharepoint.com/:p:/s/WadhwaniAccelerate/EbvWpPHhAY5Lg96mBZWj9nsB95LHUMiWHo3-HUTnCtof0Q?e=PLa9XE</t>
  </si>
  <si>
    <t>Tarun</t>
  </si>
  <si>
    <t>tarun@mithi.com</t>
  </si>
  <si>
    <t xml:space="preserve">Ved Sanjeevni </t>
  </si>
  <si>
    <t>https://www.vedsanjeevani.com/?country=IN</t>
  </si>
  <si>
    <t>Ved Sanjeevani is rooted in the timeless wisdom of Ayurveda, offering natural, side-effect-free solutions for modern health challenges. Through the unique oils, it works from the body’s core energy center to restore balance and promote holistic well-being. Each formulation is enriched with pure, Ayurvedic ingredients that strengthen immunity, support skin and hair health, relieve pain, and enhance vitality. With a focus on harmony between mind, body, and spirit, Ved Sanjeevani brings you safe, effective, and trustworthy care for everyday wellness.</t>
  </si>
  <si>
    <t>Ayurvedic D2C Product</t>
  </si>
  <si>
    <t>Ved Sanjeevani - September 2025 (4).pdf</t>
  </si>
  <si>
    <t>Real-time Communications</t>
  </si>
  <si>
    <t>https://www.videosdk.live/</t>
  </si>
  <si>
    <t>VideoSDK provides developers end-to-end APIs and SDKs to embed real-time audio/video, live streaming, transcription, and speech AI in web and mobile apps. Trusted by 300+ clients globally, featuring compliance standards like AES-256, HIPAA, GDPR, ISO, and SOC‑2.</t>
  </si>
  <si>
    <t>Arjun</t>
  </si>
  <si>
    <t>arjun@videosdk.live; vikram@videosdk.live</t>
  </si>
  <si>
    <t>Vikram- 9873545857</t>
  </si>
  <si>
    <t>Vold Energy</t>
  </si>
  <si>
    <t>https://voldenergy.in/</t>
  </si>
  <si>
    <t>Vold Energy Drink is a sugar-free, mixed fruit drink that contains natural caffeine, glucose, and vitamins. It’s designed to revitalize the body and mind, and can be consumed at work, during lectures, while gaming, or when going out. Vold Energy Drink also contains no artificial flavors.</t>
  </si>
  <si>
    <t>Food</t>
  </si>
  <si>
    <t>Devesh Bochare</t>
  </si>
  <si>
    <t>voldenergydrink@gmail.com</t>
  </si>
  <si>
    <t>WACTO</t>
  </si>
  <si>
    <t>https://wacto.in/</t>
  </si>
  <si>
    <t>Wacto is a WhatsApp automation tool and AI conversation platform. It allows businesses to manage leads, automate customer interactions, and improve sales through chatbots and multichannel conversation management.</t>
  </si>
  <si>
    <t>WEGoT</t>
  </si>
  <si>
    <t>https://www.wegot.in/</t>
  </si>
  <si>
    <t>Provider of IoT-enabled smart water metering systems</t>
  </si>
  <si>
    <t>Vijay Krishna</t>
  </si>
  <si>
    <t>vijay@wegot.in</t>
  </si>
  <si>
    <t xml:space="preserve">Mentor Name </t>
  </si>
  <si>
    <t>Venture satisfied either partly or replied No for next actionable steps</t>
  </si>
  <si>
    <t>How useful was this mentor session according to venture</t>
  </si>
  <si>
    <t>RN Remarks</t>
  </si>
  <si>
    <t>Category</t>
  </si>
  <si>
    <t>Connected By Us?</t>
  </si>
  <si>
    <t>Response Status</t>
  </si>
  <si>
    <t>Categpry-2</t>
  </si>
  <si>
    <t>High-quality B2B introductions (500+ target accounts) to accelerate enterprise client acquisition and services revenue.</t>
  </si>
  <si>
    <t>No</t>
  </si>
  <si>
    <t>Not useful</t>
  </si>
  <si>
    <t>17-mar-2026: Venture rejected the call
16-mar-2026: Venture rejected the call
13-Mar-2026: Wasn't reachbale
11-mar-2026: Venture asked to call tommorow</t>
  </si>
  <si>
    <t>No Response: Call Disconnected</t>
  </si>
  <si>
    <t xml:space="preserve"> Access to branding and communication experts to shift from founder-led sales to a strong pull-based consumer brand.</t>
  </si>
  <si>
    <t>Partly</t>
  </si>
  <si>
    <t>Moderately useful</t>
  </si>
  <si>
    <t>Slightly useful</t>
  </si>
  <si>
    <t>B. Gopalkrishnan</t>
  </si>
  <si>
    <t>New ask
1. Fund raising - Financial duediligence - sriram expert conenct required
----------------------------------------
OTC Market Access &amp; Retail Expansion Expert
To enable placement in large pharmacy and wellness chains (Wellness Forever, Apollo, 1mg, PharmEasy, MedPlus), with experience in Ayurveda/FMCG retail onboarding.
Supply Chain &amp; Demand Fulfilment Specialist
Expert to audit current supply chain and operations, and design faster inventory placement and replenishment across key geographies (T+1 / T+2 readiness).
Ayurveda Product &amp; Regulatory Expert
Consultant with experience in FDA (Ayush) approvals, Ayurvedic compliance, labeling, and audit readiness.
Digital &amp; Performance Marketing Expert (Wellness/D2C)
To audit and optimise in-app marketing, retargeting, CAC efficiency, and performance-led growth.
Quick Commerce (Q-Commerce) Strategy Expert
Specialist to guide city-wise and micro-market expansion via Blinkit/Zepto/Instamart-style platforms.
FMCG / Wellness Brand Strategist
Senior brand leader to build OTC credibility, shelf visibility, and long-term brand positioning.
Influencer &amp; OTC Marketing Agencies
Agencies with proven experience in wellness and Ayurveda (including influencer-led demand creation and OTC-focused campaigns).
Operations &amp; Process Optimization Consultant
To streamline backend operations, inventory planning, and readiness for retail + Q-commerce scale.
VC &amp; Fundraising Advisor (Ayurveda Thesis)
Access to and guidance from investors with a strong Ayurveda/wellness thesis (e.g., Series A-focused funds like Fireside Ventures).
Founder Mentor / Leadership Coach
Experienced consumer brand founder (e.g., Sanjiv Juneja, Dr. Ortho’s founder) to guide scale, brand building, and leadership decisions.
Talent &amp; Hiring Support (Growth &amp; Marketing)
Recruitment agency support to hire strong digital marketing and growth talent.</t>
  </si>
  <si>
    <t>Very useful</t>
  </si>
  <si>
    <t>13-Mar-2026: Venture found that mentor is suitable for early age startups but not entures like them. The knowledge was at very basic and useful for early age startups</t>
  </si>
  <si>
    <t>Misalignment</t>
  </si>
  <si>
    <t>Yes</t>
  </si>
  <si>
    <t>Received</t>
  </si>
  <si>
    <t>US Market penetration, Funding, Product Packaging etc -g</t>
  </si>
  <si>
    <t>17-Mar-2026: Mentor was not aligned with venture's technology 
16-Mar-2026: Venture didn't received my call</t>
  </si>
  <si>
    <t>Seeking mentorship on scaling the D2C business and expanding into international markets, building a strong community-driven platform to enhance brand engagement, and preparing for an effective fundraising strategy to support growth and global expansion.</t>
  </si>
  <si>
    <t>17-mar-2026: The session was good and the mentor shared useful insights. However, most of the points discussed are things the team is already working on, so there wasn’t anything significantly new. They said, they are implementing the suggestions shared and found the mentor helpful. If needed, they would like to reconnect with the mentor in the future.
13-Mar-2026: Called twice but mentor not answering</t>
  </si>
  <si>
    <t>Founder already was well aware of the topic</t>
  </si>
  <si>
    <t>Market Access &amp; API Partnerships: Build integrations with leading adtech, martech, and social platforms to expand reach and stickiness.
Commercial Pilots &amp; Enterprise Deal Closures: Secure pilots with large agencies and convert them into long-term enterprise contracts.
Product Strategy &amp; Agentic AI Development: Enhance platform intelligence with AI-driven campaign optimization and automation features.
Customer Success &amp; Scaling: Strengthen onboarding, analytics-driven insights, and retention playbooks to scale accounts globally.</t>
  </si>
  <si>
    <t>11-Mar-2026: It was an intro call i.e. why, they were not able to identify clear steps. Also HM shared mentor's number with venture and they connected over for further discussion.
Connected on 5th Dec
g</t>
  </si>
  <si>
    <t>1st Intro Call</t>
  </si>
  <si>
    <t>B Gopalkrishnan</t>
  </si>
  <si>
    <t xml:space="preserve">GTM Industry connects - Cross industries. </t>
  </si>
  <si>
    <t>16-mar-2026: Wanted another round of discussion with him. And also Need Business Developement Head.</t>
  </si>
  <si>
    <t xml:space="preserve">Accelerate B2B Sales Growth 
</t>
  </si>
  <si>
    <t>17-mar-2026: Marketing guy called and mentioned the session was great and mentor only asked questions and collected the data. Didn't want to connect again as the marketing understood the insights again and is working on them. Will confirm if another session required with him.
17-Mar-2026: Founder told his marketing team head will call us and give proper feedback. He also mentioned that as it was first session, wanted to get connected with him again
13-mar-2026: Not answering the calls
11-mar-2026: Not answering the calls</t>
  </si>
  <si>
    <t>2.a</t>
  </si>
  <si>
    <t>Finance &amp; Systems – Experts for ERP/financial system implementation and working capital structuring.</t>
  </si>
  <si>
    <t>Extremely useful</t>
  </si>
  <si>
    <t>17- Mar-2026: The session was good and the mentor shared valuable insights. However, due to limited time and it being more of an introductory session, the discussion remained at a basic level. The mentor should be reconnected with the venture for a more in-depth session. The key points have already been conveyed to the HM as well.
17-Mar-2026: Asked to call again shortly
16-Mar-2026: Asked to call tomorrow</t>
  </si>
  <si>
    <t>Arun Sharma</t>
  </si>
  <si>
    <t>Accelerate regulatory readiness for export markets with expert partners.</t>
  </si>
  <si>
    <t>11-Mar-2026: The suggestion were not reletable and also venture want to connect with new set of metors and convyed this to HM a month ago</t>
  </si>
  <si>
    <t>Not able to Contribute</t>
  </si>
  <si>
    <t>2.b</t>
  </si>
  <si>
    <t>Not found</t>
  </si>
  <si>
    <t>Not suggested or connected by us. Was directly connected by HM
11-Mar-2026: Mentor is aliginging with their problem and they want person from B2B</t>
  </si>
  <si>
    <t>Vendor &amp; Quality Process Strengthening – Support in standardizing vendor audits, quality check frameworks, and long-term vendor development partnerships to ensure timely, reliable project execution.</t>
  </si>
  <si>
    <t xml:space="preserve">11-mar-2026: The mentor was not able to give new ideas for the session. More mentor connects to be done in marketing. Call was good. Mentor was also good.  
He himself has good experience in Vendor Quality side hence whatever was shared by Mentor, he was already aware
As per him, it was not the Wrong matching either
He realized, he need to focus on other area of business. </t>
  </si>
  <si>
    <t>17-Mar-2026: Venture will call on saturday
17-mar-2026: Venture not answering the call
13-mar-2026: Venture rejected the call
11-mar-2026: Not answering the calls</t>
  </si>
  <si>
    <t>Mr. Mohanakrishnan</t>
  </si>
  <si>
    <t>"GTM &amp; Pricing Strategy Expert (Urban Services)
To refine housing-society GTM channels, optimize pricing models (₹1,000 per pickup + ₹/kg), and drive vertical scaling within RWAs and gated communities."</t>
  </si>
  <si>
    <t>17-mar-2026: Venture filled by mistake and was impressed by mentor and is coordinating with the mentor directly for help over email.
16-Mar-2026: Venture rejected the call
11-Mar-2026: Asked to call tomorrow</t>
  </si>
  <si>
    <t>Filled by Mistake</t>
  </si>
  <si>
    <t>Mr.Shriram Chidambaram</t>
  </si>
  <si>
    <t>Investor Readiness &amp; Financial Planning – Assistance in building a compelling investment narrative, refining cost structures, and securing early-stage funding or grants.</t>
  </si>
  <si>
    <t>16-Mar-2026: The sessiion was an introductory one that's why it is Partly. Want to connect with some other mentor and conveyed it to HM.</t>
  </si>
  <si>
    <t>16-Mar-2026: The session was an introductory one that's why it is Partly. Want to connect with some other mentor for some other ask and conveyed it to HM.</t>
  </si>
  <si>
    <t xml:space="preserve">11-mar-2026: Mentor was not spekaing much about the problem. Venture also mentioned that he has conveyed this to HM
Meeting was short. Mentor didn’t really talk much. Mentor was in Hurry. Then he was not reachable. Conversation was Awkward. </t>
  </si>
  <si>
    <t>Raptee Energy Pvt LTd</t>
  </si>
  <si>
    <t>Raptee founder require connect with Head of marketing of Global D2C brand like Oneplus</t>
  </si>
  <si>
    <t>16-mar-2026: Meeting went well. Only Gap there was the type of vehicles he was selling was not what founder is trying to build. He was probably was not fit. 
He shared that there were some challenges with Arnab, but did not share what challenges. 
Mentor was kind and nothing wrong. It was just about the Miss alignment. .</t>
  </si>
  <si>
    <t>LeanKloud</t>
  </si>
  <si>
    <t xml:space="preserve">Market Access &amp; Channel Partnership Enablement	</t>
  </si>
  <si>
    <t xml:space="preserve">
17-Mar-2026: venture not replying, but as per the remarks mentioned in the feedback, the session was good.
16-mar-2026: Venture not replying</t>
  </si>
  <si>
    <t>Not connected by us</t>
  </si>
  <si>
    <t>11-Mar-2026: Mentor was good but we wern't able to identify next steps as he was from agritech and were are from F&amp;B category</t>
  </si>
  <si>
    <t>16-Mar-2026: Mentor discussed quality aspects and was a genius guy, and want to connect with mentor again
He was also very very helpful . Suggested changes founder is implying also.</t>
  </si>
  <si>
    <t>Ramkumar Subramanian</t>
  </si>
  <si>
    <t>Market access (international), other verticals / sector expansion-g</t>
  </si>
  <si>
    <t>17-Mar-2026: venture not answering
16-mar-2026: Venture Rejected my call</t>
  </si>
  <si>
    <t>DR Jagadeesh Gandla</t>
  </si>
  <si>
    <t>Operational Efficiency – Assistance in process mapping, SOP documentation, and ERP (Odoo) optimization to improve team productivity and inventory visibility.</t>
  </si>
  <si>
    <t>16-mar-2026: He is into R&amp;D and biotechnology which is not relatable for us.</t>
  </si>
  <si>
    <t>Shrinivas Yanamandra</t>
  </si>
  <si>
    <t>Farmer Credit Enablement – Connections to NBFCs, livelihood-focused funds, and Agri-fintech partners to co-create a farmer credit model and explore guaranteed loan structures.</t>
  </si>
  <si>
    <t>11-Mar-2026: Mentor was only collecting. But if second follow call is there, it could be helpful</t>
  </si>
  <si>
    <t>6-Feb-2026: New ASk
Sales, Domestic Market Expansion related Mentor
------------------------
1) Being pioneers in the world to come up with gadgets for physios., concept selling is not easy. 
2) Not many MedTech professionals for sales &amp; marketing. Founders are only doing sales. 
3) Although the direct clients are from Physiotherapy department, the upstream for this are Ortho. &amp; Neuro. are the core departments to be focused.</t>
  </si>
  <si>
    <t>17-Mar-2026: The venture prefers a mentor connection focused more on enabling relevant business connections rather than just general guidance. They are looking for introductions through the Wadhwani network (e.g., hospitals or healthcare chains) that can directly support business opportunities. As highlighted in feedback and calls, the current HM support has been limited, and the venture is seeking stronger, more relevant connects where we can add value.
16-mar-2026: Venture rejected the call</t>
  </si>
  <si>
    <t>Dheeraj</t>
  </si>
  <si>
    <t>17-Mar-2026: Filled mistakenly and It was Mr Dheeresh only</t>
  </si>
  <si>
    <t>- Evaluate the addressable market within leading hospital chains to identify the growth potential.
-Refine the sales process journey to improve the customer engagement model.
-Plan and prioritise a one-year intervention roadmap, aligning key initiatives, timelines, and support areas to drive venture growth.</t>
  </si>
  <si>
    <t>16-Mar-2026: He has delt with infra related prodcuts and venture has products with someting different and they want someone more relatable to our feild i.e in consumables devices</t>
  </si>
  <si>
    <t>Kavya</t>
  </si>
  <si>
    <t>Branding &amp; Product Experience – Guidance from a branding/packaging agency to strengthen visual identity, differentiate SKUs, and refine UI/UX for the B2C self-learning model.</t>
  </si>
  <si>
    <t>11-mar-2026: The mentor was confuesed and was a intro call. Don't need to connect with her. Also she didn't seemed to understand the venture as well.</t>
  </si>
  <si>
    <t>B2G &amp; Enterprise Market Access – Support in connecting with CSR heads of large conglomerates and introductions to top school chains (DPS, Jaipuria, etc.) to accelerate domestic sales.</t>
  </si>
  <si>
    <t>11-mar-2026: The mentor was confuesed and was a intro call. Don't need to connect with him</t>
  </si>
  <si>
    <t>Corporate GTM Strategy &amp; Engine Building</t>
  </si>
  <si>
    <t>16-mar-2026: Venture are looking someone more specific in B2B and venture like them who making revenue like us not who are at initial. Also venture raised a request to get connect with Kedar for more asks.</t>
  </si>
  <si>
    <t>Founder Independence &amp; Sales Process Design</t>
  </si>
  <si>
    <t xml:space="preserve">16-Mar-2026: The session was good and had vast experience and another session will same mentor will be required. </t>
  </si>
  <si>
    <t>Invoice Status</t>
  </si>
  <si>
    <t>Invoice Number</t>
  </si>
  <si>
    <t>Invoice related Remarks</t>
  </si>
  <si>
    <t>Not Found</t>
  </si>
  <si>
    <t>17-Apr-2026: Informed mentor that his MSA is been executed</t>
  </si>
  <si>
    <t>In Pipeline: Pending/On-Going Discussion</t>
  </si>
  <si>
    <t>Chitra Singh</t>
  </si>
  <si>
    <t>Dropped / On Hold</t>
  </si>
  <si>
    <t>Raised</t>
  </si>
  <si>
    <t>17-Apr-2026: Asked for changes in Invoice</t>
  </si>
  <si>
    <t xml:space="preserve">Mentor(s) Selected: Schedule Meeting </t>
  </si>
  <si>
    <t>Suggested Mentors: Awaiting Reply</t>
  </si>
  <si>
    <t>Shared with Finance Team - Pending Payment</t>
  </si>
  <si>
    <t>002/2026</t>
  </si>
  <si>
    <t>17-Apr-2026: Shared with Finance Team to Process</t>
  </si>
  <si>
    <t>Mentor(s) Selected: Pause Request</t>
  </si>
  <si>
    <t>Mukul Agarwal2</t>
  </si>
  <si>
    <t>Mentor(s) Selected: Meeting Cancelled</t>
  </si>
  <si>
    <t>Tarun Goel</t>
  </si>
  <si>
    <t>Inv#001</t>
  </si>
  <si>
    <t>Discussion Done: Suggest Mentors</t>
  </si>
  <si>
    <t>98220 20629</t>
  </si>
  <si>
    <t>Tarun Kumar</t>
  </si>
  <si>
    <t>Sudhindra Paraki</t>
  </si>
  <si>
    <t>Ravi</t>
  </si>
  <si>
    <t>Akash</t>
  </si>
  <si>
    <t>akash@gyroindia.com</t>
  </si>
  <si>
    <t>Anil</t>
  </si>
  <si>
    <t>anil.alex@fontierz.com</t>
  </si>
  <si>
    <t>Inv#264</t>
  </si>
  <si>
    <t>17-Apr-2026: Asked for changes in Invoice. Shared with Porgram Team</t>
  </si>
  <si>
    <t>Avinash Kumar</t>
  </si>
  <si>
    <t>Antoni Devaraj</t>
  </si>
  <si>
    <t>antoni.devaraj@hogist.com</t>
  </si>
  <si>
    <t>velaanmart@gmail.com</t>
  </si>
  <si>
    <t>Astha Dixit</t>
  </si>
  <si>
    <t>Pradeep Gidwani</t>
  </si>
  <si>
    <t>Reena Ahuja</t>
  </si>
  <si>
    <t>Mentor(s) Selected: Meeting Scheduled</t>
  </si>
  <si>
    <t>Nayan Godhaviya</t>
  </si>
  <si>
    <t>nayan@nanobee.in</t>
  </si>
  <si>
    <t>Sanskriti Kapoor</t>
  </si>
  <si>
    <t>Dhaval Shah</t>
  </si>
  <si>
    <t>Sagar</t>
  </si>
  <si>
    <t>sagar@stembotix.in</t>
  </si>
  <si>
    <t>Uttam Tiwari</t>
  </si>
  <si>
    <t>Sent Feedback Form: Founder not responding</t>
  </si>
  <si>
    <t>Nitesh Sharma</t>
  </si>
  <si>
    <t>Archana Stalin</t>
  </si>
  <si>
    <t>archana@myharvestfarms.com</t>
  </si>
  <si>
    <t>Gokul</t>
  </si>
  <si>
    <t>chetan@alpinohealthfoods.com</t>
  </si>
  <si>
    <t>Ravi Ranjan</t>
  </si>
  <si>
    <t>ravi@dhobig.com</t>
  </si>
  <si>
    <t>Abhilash Puljal</t>
  </si>
  <si>
    <t>Inv#002</t>
  </si>
  <si>
    <t>Amit Sabale</t>
  </si>
  <si>
    <t>J Jayakumar</t>
  </si>
  <si>
    <t>jk@sarumam.com</t>
  </si>
  <si>
    <t>Mihir Shah</t>
  </si>
  <si>
    <t>mihir.shah@agriown.com</t>
  </si>
  <si>
    <t>Pradeep Motwani</t>
  </si>
  <si>
    <t>pradeep@terrablu.life</t>
  </si>
  <si>
    <t>Sagar Mahat</t>
  </si>
  <si>
    <t>Mahesh Natarajan</t>
  </si>
  <si>
    <t>Arun Dikshit</t>
  </si>
  <si>
    <t>Roshan Rawal</t>
  </si>
  <si>
    <t>roshan@expositarvr.com</t>
  </si>
  <si>
    <t>Krunal Shah</t>
  </si>
  <si>
    <t>krunal.shah@qarmatek.com</t>
  </si>
  <si>
    <t>Adhnan Rasheed</t>
  </si>
  <si>
    <t>Abhishekh Gulia</t>
  </si>
  <si>
    <t>Manjunath Gowda</t>
  </si>
  <si>
    <t>Dhiraj Khot</t>
  </si>
  <si>
    <t>Himanshu Joshi</t>
  </si>
  <si>
    <t>Sudhir</t>
  </si>
  <si>
    <t>Sudhir@leapinfosys.com</t>
  </si>
  <si>
    <t>Prasanna Vasanadu</t>
  </si>
  <si>
    <t>prasanna@vrderma.com</t>
  </si>
  <si>
    <t>He can help refine a 5–10 year vision, build a profitable GTM engine, and use AI, analytics, and brand strength to grow without discount dependency. His experience with large consumer brands and scalable strategy fits a 100 Cr ARR goal well.</t>
  </si>
  <si>
    <t>Respondent ID</t>
  </si>
  <si>
    <t>Collector ID</t>
  </si>
  <si>
    <t>Start Date</t>
  </si>
  <si>
    <t>End Date</t>
  </si>
  <si>
    <t>IP Address</t>
  </si>
  <si>
    <t>Email Address</t>
  </si>
  <si>
    <t>First Name</t>
  </si>
  <si>
    <t>Last Name</t>
  </si>
  <si>
    <t>Custom Data 1</t>
  </si>
  <si>
    <t>language</t>
  </si>
  <si>
    <t>Name</t>
  </si>
  <si>
    <t>Registered Email ID</t>
  </si>
  <si>
    <t>Contact Number</t>
  </si>
  <si>
    <t>1. Who was your mentor for this session?</t>
  </si>
  <si>
    <t>2. How useful was this mentor session for your current business priorities?</t>
  </si>
  <si>
    <t>3. Did this session help you identify clear actionable next steps?</t>
  </si>
  <si>
    <t>4. Do you need to meet this mentor again to discuss your current business priorities?</t>
  </si>
  <si>
    <t xml:space="preserve">5. Anything you’d like to share about your experience in this session? </t>
  </si>
  <si>
    <t>Connected by Us</t>
  </si>
  <si>
    <t xml:space="preserve">Start of Week </t>
  </si>
  <si>
    <t>Round</t>
  </si>
  <si>
    <t>182.77.75.233</t>
  </si>
  <si>
    <t>I selected “Moderately” because I would like to first implement the insights and suggestions shared, and then evaluate how effective they are. Overall, the session was very good.</t>
  </si>
  <si>
    <t>13-Apr-2026: The mentor was good, but they wanted to see if the suggestions are truely useful at time of implementation.</t>
  </si>
  <si>
    <t>152.59.34.214</t>
  </si>
  <si>
    <t>en</t>
  </si>
  <si>
    <t>Support on brand repositioning, surrogate marketing strategy, and reducing CAC while improving Amazon/quick commerce ROAS.</t>
  </si>
  <si>
    <t xml:space="preserve">Insight of Digital marketing </t>
  </si>
  <si>
    <t>13-Apr-2026: The mentor was good, but they needed more support in digital marketing. Please suggest another mentor for this. Also, he’d like to connect with Kushagra Gupta for reviewing and auditing my Amazon account.</t>
  </si>
  <si>
    <t>Not able to contribute</t>
  </si>
  <si>
    <t>172.225.220.134</t>
  </si>
  <si>
    <t>Business Strategy: Refine 5-10 year vision, GTM/sales/marketing optimization for 100 Cr ARR (profitable), leveraging Shark Tank momentum without deep discounts.</t>
  </si>
  <si>
    <t xml:space="preserve">Mr. Krishna Dorai was excellent and gave some great insights and executable action points in the session. It was great connecting with him. </t>
  </si>
  <si>
    <t>182.77.75.193</t>
  </si>
  <si>
    <t>Funding &amp; Positioning – Strategic mentorship on framing Stembotix as a deep-tech edtech enterprise to strengthen its fundraising narrative for VCs and PE funds.</t>
  </si>
  <si>
    <t>Want to meet the mentor again in Mid April</t>
  </si>
  <si>
    <t>Operational Structure: Design scalable ops framework to match growth pace, including team scaling from fractional leaders (e.g., CGO/CBO/R&amp;D) to full-time hires and process standardization.</t>
  </si>
  <si>
    <t>The mentor was good and want to meet him even but will fix the agenda and if he agrees that he will be fit for that then only I need a call with him.</t>
  </si>
  <si>
    <t>20-Mar-2026: Will check if the mentor is able give them desired outcome as in if he will agree on the agenda then want another call</t>
  </si>
  <si>
    <t>Leadership Scaling: Fill second-level leadership gaps to avoid founder bottleneck, build loyalty/community programs, and granular data dashboards for decisions.</t>
  </si>
  <si>
    <t>We discussed on clearity and looking forward to meet with mentor again.</t>
  </si>
  <si>
    <t>Expertise in warehouse SOPs, automation, and people/process optimization for rapid multi-location expansion.</t>
  </si>
  <si>
    <t>Wanted to connected with mentor again, as he is a very good fit for our requirement.</t>
  </si>
  <si>
    <t>18-mar-2026: The venture expected immediate advice, but as it was an introductory call, the mentor focused on understanding the venture first.</t>
  </si>
  <si>
    <t>49.43.33.204</t>
  </si>
  <si>
    <t>Chirag</t>
  </si>
  <si>
    <t>founders@bebeburp.com</t>
  </si>
  <si>
    <t>Support on Amazon and Quick Commerce scaling, including ROAS optimization, category insights, and inventory planning.</t>
  </si>
  <si>
    <t>The session gave us a good insight for D2C but moreover he is about to get back to us with a proposal for the service he can offer in 4 days</t>
  </si>
  <si>
    <t>31-mar-2026: It was an intro call that's why mentor didn't gave his feedbacks and venture wants to get connected with mentor again
26-Mar-2026: Not reachable</t>
  </si>
  <si>
    <t>49.205.83.204</t>
  </si>
  <si>
    <t>I want a deep dive in some specific areas</t>
  </si>
  <si>
    <t>Mentor was good but the Founder already was well aware of the topic</t>
  </si>
  <si>
    <t>182.77.73.16</t>
  </si>
  <si>
    <t>The session was okay and we are looking more detailed for BFSI.</t>
  </si>
  <si>
    <t>26-Mar-2026: Mr. Srinivasan is an early age startup mentor, we want some mature mentors who can replicate Banking model. Informed Rishabh about this and want mentor for fundraising thing and was conveyed to Rishabh about this.</t>
  </si>
  <si>
    <t>chirag@bebeburp.com</t>
  </si>
  <si>
    <t>97123 77798</t>
  </si>
  <si>
    <t>Bharat really has great knowledge and want to connect with  him again he has knowledge for scaleup thing</t>
  </si>
  <si>
    <t>11-Mar-2026: The venture expected immediate advice, but as it was an introductory call, the mentor focused on understanding the venture first.</t>
  </si>
  <si>
    <t>Expertise in brand building, influencer-led growth, and content/SEO for long-term marketing efficiency.</t>
  </si>
  <si>
    <t>Sivesh Kumar</t>
  </si>
  <si>
    <t xml:space="preserve">The session was bit confusing. </t>
  </si>
  <si>
    <t>30-Mar-2026: For this only Mr. Sivesh was only suggested by Jigar. Mentor do not know much influencer led content.
26-Mar-2026: Not reachable</t>
  </si>
  <si>
    <t>gg@botminds.ai</t>
  </si>
  <si>
    <t>GTM, enterprise sales and account expansion expertise.</t>
  </si>
  <si>
    <t>Mahesh Natrajan</t>
  </si>
  <si>
    <t>The feedback was very helpful and would like to meet the mentor in few months</t>
  </si>
  <si>
    <t>The session was good. The clearity with which Mr. sood was taking session was beyond imagination.</t>
  </si>
  <si>
    <t>49.36.90.125</t>
  </si>
  <si>
    <t>KRUNAL S SHAH</t>
  </si>
  <si>
    <t>krunal.shah@Qarmatek.com</t>
  </si>
  <si>
    <t xml:space="preserve">Not at all useful </t>
  </si>
  <si>
    <t>31-Mar-2026: Founder asked to call after next week as he is busy in march  closing thing
17-mar-2026: Venture rejected the call
16-mar-2026: Venture rejected the call
13-Mar-2026: Wasn't reachbale
11-mar-2026: Venture asked to call tommorow</t>
  </si>
  <si>
    <t>Access to branding and communication experts to shift from founder-led sales to a strong pull-based consumer brand.</t>
  </si>
  <si>
    <t>He was going to get back with a questionairre but he hasn't - so if you could speak with him and check out his interest ? i would be glad to speak with him again</t>
  </si>
  <si>
    <t>he was supposed to get back but he never did so won't be going forward with him</t>
  </si>
  <si>
    <t>Strategic technology leadership (CTO-level advisory) to drive AI-led procurement, pricing, and digital transformation at scale.</t>
  </si>
  <si>
    <t>Ashesh D Shah</t>
  </si>
  <si>
    <t xml:space="preserve">I have already signed up with Ashesh bhai for the next steps </t>
  </si>
  <si>
    <t>182.77.79.169</t>
  </si>
  <si>
    <t>Really good session and we were able to raise funds</t>
  </si>
  <si>
    <t xml:space="preserve">The experience was very good and very helpful to us </t>
  </si>
  <si>
    <t>Marketing Strategy Transition</t>
  </si>
  <si>
    <t>It was just an intro call and was good.</t>
  </si>
  <si>
    <t>23.119.202.218</t>
  </si>
  <si>
    <t>Pankaj Dhingra</t>
  </si>
  <si>
    <t>pankaj@botminds.ai</t>
  </si>
  <si>
    <t>+1 425 495 9680</t>
  </si>
  <si>
    <t>Mahesh Nataranjan</t>
  </si>
  <si>
    <t>Duplicate</t>
  </si>
  <si>
    <t>Was just Ok.</t>
  </si>
  <si>
    <t>Not suggested or connected by us. Was directly connected by HM
11-Mar-2026: Mentor was not aliginging with their problem and they want person from B2B</t>
  </si>
  <si>
    <t>202.149.204.125</t>
  </si>
  <si>
    <t>Sriram Chadambaram</t>
  </si>
  <si>
    <t>Not impressed with him</t>
  </si>
  <si>
    <t>Fund raising: WIP Legal Advise - Legal expert to review fund raise related documents.</t>
  </si>
  <si>
    <t>We had a discussion and signed the term sheet and asked to share the term sheet.</t>
  </si>
  <si>
    <t>Mentorship from someone senior who has dealt with gem tenders, channel partners who would have dealt with hospital, clinics, surgeon</t>
  </si>
  <si>
    <t xml:space="preserve">Overall it was good session and was a guy good. </t>
  </si>
  <si>
    <t>219.91.175.158</t>
  </si>
  <si>
    <t>Sudhir Patil</t>
  </si>
  <si>
    <t xml:space="preserve">Highly practical and insightful </t>
  </si>
  <si>
    <t>106.192.66.74</t>
  </si>
  <si>
    <t>Sanjeeviraja S</t>
  </si>
  <si>
    <t>Manu kumar</t>
  </si>
  <si>
    <t>103.149.127.68</t>
  </si>
  <si>
    <t>Preeti Deshmukh</t>
  </si>
  <si>
    <t>preeti.a.deshmukh@gmail.com</t>
  </si>
  <si>
    <t>Gave us lot of clarity and roadmap Looking forward for more sessions</t>
  </si>
  <si>
    <t>122.168.65.87</t>
  </si>
  <si>
    <t>Karthikeyan MV</t>
  </si>
  <si>
    <t>karthikeyan.mv@padcarelabs.com</t>
  </si>
  <si>
    <t>77580 36651</t>
  </si>
  <si>
    <t xml:space="preserve">It was a nice discussion with him and got a good insights. </t>
  </si>
  <si>
    <t>122.168.71.136</t>
  </si>
  <si>
    <t>"""GTM &amp; Pricing Strategy Expert (Urban Services)
 To refine housing-society GTM channels, optimize pricing models (₹1,000 per pickup + ₹/kg), and drive vertical scaling within RWAs and gated communities."""</t>
  </si>
  <si>
    <t>122.182.28.98</t>
  </si>
  <si>
    <t>Tarun Malaviya</t>
  </si>
  <si>
    <t xml:space="preserve">Anant has been through the journey of taking his product to the North American Market. His experience can be very valuable in planning out our GTM for this market. </t>
  </si>
  <si>
    <t>61.2.229.200</t>
  </si>
  <si>
    <t>sudhir@leapinfosys.com</t>
  </si>
  <si>
    <t>Relatable, To the point and precise.</t>
  </si>
  <si>
    <t>122.171.22.202</t>
  </si>
  <si>
    <t>vikram sardana</t>
  </si>
  <si>
    <t>vikram@videosdk.live</t>
  </si>
  <si>
    <t>He is very relatable to the ICP and was forthcoming in offering connects.</t>
  </si>
  <si>
    <t>182.77.76.202</t>
  </si>
  <si>
    <t>Was a good session</t>
  </si>
  <si>
    <t xml:space="preserve">Ashish helped in connecting with corporates </t>
  </si>
  <si>
    <t>Exeperience was good.</t>
  </si>
  <si>
    <t>219.91.171.42</t>
  </si>
  <si>
    <t>Aniruddha Joshi</t>
  </si>
  <si>
    <t>I have mentioned yes above. We are working on the steps given by him, and may want to get validated from someone else from the same field. Will be in touch to decide the next steps.  Thank you.</t>
  </si>
  <si>
    <t>The session was insightful and we appreciate the prespective</t>
  </si>
  <si>
    <t>Anushree Maloo</t>
  </si>
  <si>
    <t>Need mentor to navigate Digital Marketing</t>
  </si>
  <si>
    <t>Accelerate B2B Sales Growth</t>
  </si>
  <si>
    <t>It was a great session.</t>
  </si>
  <si>
    <t>The session was very useful and mentor and HM were helful for us.</t>
  </si>
  <si>
    <t>182.77.76.14</t>
  </si>
  <si>
    <t>The mentor was not up to the mark</t>
  </si>
  <si>
    <t>It was good session and was an experienced mentor.</t>
  </si>
  <si>
    <t>Follow up session with same mentor is required again.</t>
  </si>
  <si>
    <t>49.36.68.67</t>
  </si>
  <si>
    <t>Sagar Pravinbhai Sojitra</t>
  </si>
  <si>
    <t>11-Mar-2026: The mentor was confuesed and was a intro call. Don't need to connect with her. Also she didn't seemed to understand the venture as well.</t>
  </si>
  <si>
    <t>He didn't spoke anything relevant and mentors is calling multiple times after the call which is not good</t>
  </si>
  <si>
    <t>Rupal is not fit mentor and was discussing about the topic and was very informal.</t>
  </si>
  <si>
    <t>27.59.85.8</t>
  </si>
  <si>
    <t>Dhaval@rupiya.app</t>
  </si>
  <si>
    <t>He was able to identify what I needed and provided the solutions to me immediately.</t>
  </si>
  <si>
    <t>31-mar-2026: Required more session with mentor but after april</t>
  </si>
  <si>
    <t>49.36.187.157</t>
  </si>
  <si>
    <t>Yogesh Sharma</t>
  </si>
  <si>
    <t>yogesh@nanobee.in</t>
  </si>
  <si>
    <t>223.178.86.161</t>
  </si>
  <si>
    <t>dinesh@raptee.com</t>
  </si>
  <si>
    <t xml:space="preserve">He was perfect. Seemed to understand exactly what I needed. Thanks. </t>
  </si>
  <si>
    <t>157.32.117.50</t>
  </si>
  <si>
    <t>Ashish Gawade</t>
  </si>
  <si>
    <t xml:space="preserve">Practical, clear , implementation ready suggestions. Great words of wisdom! </t>
  </si>
  <si>
    <t>182.77.79.222</t>
  </si>
  <si>
    <t>Hitesh</t>
  </si>
  <si>
    <t>It was meaningful but I want to more about the valuation</t>
  </si>
  <si>
    <t>31-Mar-206: Time was concern. Limitited time was there for the session</t>
  </si>
  <si>
    <t>49.36.70.89</t>
  </si>
  <si>
    <t>Sagar Sojitra</t>
  </si>
  <si>
    <t>No.</t>
  </si>
  <si>
    <t>11-mar-2026: The mentor was confused and was a intro call. Don't need to connect with him</t>
  </si>
  <si>
    <t>1st Intro call</t>
  </si>
  <si>
    <t>45.120.58.9</t>
  </si>
  <si>
    <t>Deepak Rajmohan</t>
  </si>
  <si>
    <t>Deepak@greenpodlabs.com</t>
  </si>
  <si>
    <t>As the mentor has deeper understanding of the problem please get us connected again.</t>
  </si>
  <si>
    <t>31-Mar-2026: Venture not answering the call. Called thrice.</t>
  </si>
  <si>
    <t>103.250.149.126</t>
  </si>
  <si>
    <t>Chetan Kanani</t>
  </si>
  <si>
    <t>31-Mar-2026: Called twice but venture isn't answering the calls
21-Mar-2026: Didn't answered the call
17-Mar-2026: Venture will call on saturday
17-mar-2026: Venture not answering the call
13-mar-2026: Venture rejected the call
11-mar-2026: Not answering the calls</t>
  </si>
  <si>
    <t>103.249.234.233</t>
  </si>
  <si>
    <t>"Market Access &amp; API Partnerships: Build integrations with leading adtech, martech, and social platforms to expand reach and stickiness.
 Commercial Pilots &amp; Enterprise Deal Closures: Secure pilots with large agencies and convert them into long-term enterprise contracts.
 Product Strategy &amp; Agentic AI Development: Enhance platform intelligence with AI-driven campaign optimization and automation features.
 Customer Success &amp; Scaling: Strengthen onboarding, analytics-driven insights, and retention playbooks to scale accounts globally."</t>
  </si>
  <si>
    <t>182.77.76.124</t>
  </si>
  <si>
    <t xml:space="preserve">Overall good session </t>
  </si>
  <si>
    <t>Given really good insight about the things.</t>
  </si>
  <si>
    <t>16-Mar-2026: Mentor discussed quality aspects and was a genius guy, and want to connect with mentor again. He was also very very helpful . Suggested changes founder is implying also.</t>
  </si>
  <si>
    <t>Overall it was good and helpful session and mentor was really helpful.</t>
  </si>
  <si>
    <t>49.36.91.4</t>
  </si>
  <si>
    <t>Ketan Modi</t>
  </si>
  <si>
    <t>ketan@univia.in</t>
  </si>
  <si>
    <t>It was a wonderful experience discussing our challenges with him.</t>
  </si>
  <si>
    <t>ravi@univia.in</t>
  </si>
  <si>
    <t>The session was very helpful for our execution part.</t>
  </si>
  <si>
    <t>122.171.19.107</t>
  </si>
  <si>
    <t>Vikram Sardana</t>
  </si>
  <si>
    <t xml:space="preserve">Very relevant persona </t>
  </si>
  <si>
    <t>The session was very nice and Wadhwani is giving us what we need.</t>
  </si>
  <si>
    <t>11-MAR-2026: The venture mentioned moderately useful was mentioned by mistake</t>
  </si>
  <si>
    <t>49.36.81.168</t>
  </si>
  <si>
    <t>The session was good and had vast experience. But was not aligned with our goals.</t>
  </si>
  <si>
    <t>The session was good and had vast experience and another session will same mentor will be required.</t>
  </si>
  <si>
    <t>183.82.31.189</t>
  </si>
  <si>
    <t>Prasanna Venkatarathnam</t>
  </si>
  <si>
    <t>prasanna.v@shriven.in</t>
  </si>
  <si>
    <t>Supply Chain &amp; Demand Fulfilment Specialist
Expert to audit current supply chain and operations, and design faster inventory placement and replenishment across key geographies (T+1 / T+2 readiness).</t>
  </si>
  <si>
    <t xml:space="preserve">Very knowledegable </t>
  </si>
  <si>
    <t>13-Mar-2026: IT WAS FIRST INTRO ROUND AND THAT IS WHY MENTIONED PARTLY AND WANT TO CONNECT WITH MENTOR AGAIN</t>
  </si>
  <si>
    <t>106.219.179.175</t>
  </si>
  <si>
    <t>Vasanth Balakrishnan</t>
  </si>
  <si>
    <t>Market Access &amp; Channel Partnership Enablement</t>
  </si>
  <si>
    <t>We could not complete the call as we ran out of time.  Ashish understands this space well and we have agreed to speak again shortly</t>
  </si>
  <si>
    <t>31-Mar-2026: Called twice but venture is not answering the calls again
17-Mar-2026: venture not replying, but as per the remarks mentioned in the feedback, the session was good.
16-mar-2026: Venture not replying</t>
  </si>
  <si>
    <t>49.36.56.83</t>
  </si>
  <si>
    <t>rakhi@eventbeep.com</t>
  </si>
  <si>
    <t xml:space="preserve">Sessions were very helpful and informative plus the mentor has been really helpful in referring us to more clients </t>
  </si>
  <si>
    <t>182.77.79.146</t>
  </si>
  <si>
    <t>meetshah@ngearsafe.com</t>
  </si>
  <si>
    <t>The session was good and decent.</t>
  </si>
  <si>
    <t>152.58.61.6</t>
  </si>
  <si>
    <t>PRADIP PATEL</t>
  </si>
  <si>
    <t>He was given good vision and steps for develope a new team of our organisation. Thanks for support and guidance.</t>
  </si>
  <si>
    <t xml:space="preserve">They given some good vision for business development steps and that is helpful for our </t>
  </si>
  <si>
    <t>45.116.3.34</t>
  </si>
  <si>
    <t>Vinodh Venkatesan</t>
  </si>
  <si>
    <t>We have sent a set of follow up for connections in USA as the ask/action item. Awaiting feedback.</t>
  </si>
  <si>
    <t>31-Mar-2026: Mentor wasn't upto their expectation. Venture conveyed this to HM and still not a reply from HM. 
17-Mar-2026: venture not answering
16-mar-2026: Venture Rejected my call</t>
  </si>
  <si>
    <t xml:space="preserve">Gained very useful feedback in helping us simplify and sharpen our pitch deck and positioning of our company for investors. </t>
  </si>
  <si>
    <t xml:space="preserve">Gained very useful perspectives in validating our GTM plans. </t>
  </si>
  <si>
    <t>49.43.234.237</t>
  </si>
  <si>
    <t>rahul@ampicq.in</t>
  </si>
  <si>
    <t xml:space="preserve">It was unclear as to what the mentor wanted in the end. He mentioned he would want to formalize the discussion the next time we had it. He was maybe suggesting that he would want to become a consultant of the company via a formal contract to interact again. </t>
  </si>
  <si>
    <t>17-Mar-2026: Mentor was not aligned with venture's technology 
 16-Mar-2026: Venture didn't received my call</t>
  </si>
  <si>
    <t>Rahul Pulipati</t>
  </si>
  <si>
    <t>1-April-2026: Asked to call after sometime</t>
  </si>
  <si>
    <t>Pending Reply</t>
  </si>
  <si>
    <t>110.226.179.197</t>
  </si>
  <si>
    <t>Raghuvee Surupa</t>
  </si>
  <si>
    <t>raghuveer@stemtech.in</t>
  </si>
  <si>
    <t>"-Refine the sales process journey to improve the customer engagement model.
 -Plan and prioritise a one-year intervention roadmap, aligning key initiatives, timelines, and support areas to drive venture growth."</t>
  </si>
  <si>
    <t>He seemed knowledgable and had domain expertise in sales. I enjoyed the interaction and learning about his background and journey in medical device space.   However, I did not get actionable insights for -  1. south asia market expansion and launching innovative medical device in these countries.</t>
  </si>
  <si>
    <t>106.221.183.139</t>
  </si>
  <si>
    <t>Suresh Suresh</t>
  </si>
  <si>
    <t>suresh.susurla@startoonlabs.com</t>
  </si>
  <si>
    <t xml:space="preserve">Not many MedTech professionals for sales &amp; marketing. Founders are only doing sales. </t>
  </si>
  <si>
    <t xml:space="preserve">I have out my asks out to Washwani, but have not yet received much help, though I am in touch with the wadhwani team and awaiting for the support. </t>
  </si>
  <si>
    <t>suresh@startoonlabs.com</t>
  </si>
  <si>
    <t>Not many MedTech professionals for sales &amp; marketing. Founders are only doing sales.</t>
  </si>
  <si>
    <t xml:space="preserve">Not upto the mark. I have out my asks out to Washwani, but have not yet received much help, though I am in touch with the wadhwani team and awaiting for the support. </t>
  </si>
  <si>
    <t>Vikram</t>
  </si>
  <si>
    <t>He was factual and accurate for us.</t>
  </si>
  <si>
    <t>The session was good and clear</t>
  </si>
  <si>
    <t xml:space="preserve">Mentor was perfect. </t>
  </si>
  <si>
    <t>Anshuree Maloo</t>
  </si>
  <si>
    <t>Mentor told there is a workshop for Finannce and want to know more</t>
  </si>
  <si>
    <t>163.53.203.183</t>
  </si>
  <si>
    <t>Akshay</t>
  </si>
  <si>
    <t>103.215.104.32</t>
  </si>
  <si>
    <t>Agawade@jeevtronics.com</t>
  </si>
  <si>
    <t xml:space="preserve">Good start at least. </t>
  </si>
  <si>
    <t>42.107.66.65</t>
  </si>
  <si>
    <t xml:space="preserve">Overall good suggestions shared </t>
  </si>
  <si>
    <t>49.207.250.113</t>
  </si>
  <si>
    <t>Mallesh@cultYvate.com</t>
  </si>
  <si>
    <t>Good discussion and gave some good direction to optimise our infrastructure cost</t>
  </si>
  <si>
    <t>219.91.170.128</t>
  </si>
  <si>
    <t>Gouri  Deshpande</t>
  </si>
  <si>
    <t>gd@rises.io</t>
  </si>
  <si>
    <t xml:space="preserve">The session with Mr Dheeresh Manrai of alliancehealthcare.net.in, we very useful. With their background in healthcare and sales aspect. We would like to see how we can implement his suggestions, especially the sales &amp; marketing aspect, the B2B and Govt related procurement.  We will be more than happy to talk again, in case of any further guidance or business opportunity.  </t>
  </si>
  <si>
    <t>182.77.74.156</t>
  </si>
  <si>
    <t>Time limit to be increased to connect with mentor</t>
  </si>
  <si>
    <t>49.36.69.246</t>
  </si>
  <si>
    <t>Rushil barot</t>
  </si>
  <si>
    <t xml:space="preserve">NOTHING SPECIFIC </t>
  </si>
  <si>
    <t>152.58.43.55</t>
  </si>
  <si>
    <t>rshankar@linkmiles.com</t>
  </si>
  <si>
    <t xml:space="preserve">Meeting was good. Mentor had clarity of mind and understanding of what we are doing. He gave good inputs and give new insights what we are trying to build in tech side. </t>
  </si>
  <si>
    <t>GTM Industry connects - Cross industries.</t>
  </si>
  <si>
    <t xml:space="preserve">Whatever inputs were shared were not new for him.  If mentors come prepared before the meeting so that not much time is spent in explaining about the startup much.  </t>
  </si>
  <si>
    <t>He helped with financial planning strategies, and it was a very useful session</t>
  </si>
  <si>
    <t>223.178.87.243</t>
  </si>
  <si>
    <t>His area of expertise was more low cost scooters and he couldn't understand what we were trying to do. I understand that his experience was in different areas and it wasn't a fit. Communicated in detail to the Wadhwani Team.</t>
  </si>
  <si>
    <t>11-mar-2026: Mentor was not spekaing much about the problem. Venture also mentioned that he has conveyed this to HM
Meeting was short. Mentor didn’t really talk much. Mentor was in Hurry. Then he was not reachable. Conversation was Awkward.</t>
  </si>
  <si>
    <t>123.201.245.36</t>
  </si>
  <si>
    <t xml:space="preserve">Mr Sriram Chidambaram  of srfcapital.studio has great understanding of how startup works. Would like to get further guidance on possible investments and business growth </t>
  </si>
  <si>
    <t>103.215.104.109</t>
  </si>
  <si>
    <t>Practical insights. Helped understand the bottlenecks.</t>
  </si>
  <si>
    <t>Startup/SMB</t>
  </si>
  <si>
    <t>Requriement</t>
  </si>
  <si>
    <t>LinkedIn Profile</t>
  </si>
  <si>
    <t>Years of experience</t>
  </si>
  <si>
    <t>Why he is suitable</t>
  </si>
  <si>
    <t>Our Network Reource</t>
  </si>
  <si>
    <t>Preferrence</t>
  </si>
  <si>
    <t>Shortlisted on</t>
  </si>
  <si>
    <t>BIS Expert</t>
  </si>
  <si>
    <t>Dr. Kiran Patil</t>
  </si>
  <si>
    <t>https://www.linkedin.com/in/dr-kiran-patil-9b431b17/</t>
  </si>
  <si>
    <t>16+</t>
  </si>
  <si>
    <t>He has deep expertise in cosmetic and healthcare regulatory compliance. Ideal for guiding BIS standards, safety documentation, and quality processes for intimate hygiene products.</t>
  </si>
  <si>
    <t>Nishant Singh</t>
  </si>
  <si>
    <t>https://www.linkedin.com/in/nishant-singh-b527ab25/</t>
  </si>
  <si>
    <t>14+</t>
  </si>
  <si>
    <t>Specializes in cosmetics regulatory intelligence. Helps with BIS alignment, labeling rules, and compliance for personal care formulations.</t>
  </si>
  <si>
    <t>Ankur Jindal</t>
  </si>
  <si>
    <t>https://www.linkedin.com/in/ankur-jindal-00a1b548/</t>
  </si>
  <si>
    <t>He has over 16 years of experience in procurement, global sourcing, and BIS compliance, making him well suited to manage China sourcing while ensuring regulatory compliance.</t>
  </si>
  <si>
    <t>Rajan Nithin Prabu</t>
  </si>
  <si>
    <t>https://www.linkedin.com/in/rajan-nithin-prabu-292a5a17/</t>
  </si>
  <si>
    <t>19+</t>
  </si>
  <si>
    <t>His experience spans global procurement &amp; sourcing plus regulatory compliance (including BIS QCO, CEPA, FTA &amp; EPCG) which indicates familiarity with import standards and certification requirements relevant for sourcing goods (including from China) into India</t>
  </si>
  <si>
    <t>Last-mile delivery and unit economics</t>
  </si>
  <si>
    <t>Ajay Lulla</t>
  </si>
  <si>
    <t>https://www.linkedin.com/in/ajaylulla/</t>
  </si>
  <si>
    <t>He has deep experience in large-scale operations, cost optimization, automation, and P&amp;L management in D2C and SaaS businesses. His work on improving turnaround times, reducing costs, and scaling customer operations directly aligns with last-mile efficiency and unit economics challenges.</t>
  </si>
  <si>
    <t>https://www.linkedin.com/in/bharathud/</t>
  </si>
  <si>
    <t>His experience in FMCG and q-commerce can help the venture strengthen delivery partnerships, improve SLA performance, and control costs, especially if it plans to work with marketplaces or delivery aggregators.</t>
  </si>
  <si>
    <t>Growth and subscription strategy</t>
  </si>
  <si>
    <t>Satya Mahapatra</t>
  </si>
  <si>
    <t>https://www.linkedin.com/in/satyamahapatra/</t>
  </si>
  <si>
    <t>He has deep hands-on experience in growth strategy, customer acquisition, retention, and lifetime value optimization. His background in scaling consumer internet and subscription-led businesses makes him highly relevant for building repeat usage, reducing churn, and improving subscription performance.</t>
  </si>
  <si>
    <t xml:space="preserve"> Capital and strategic partnerships</t>
  </si>
  <si>
    <t>https://www.linkedin.com/in/mohanakrishnanp</t>
  </si>
  <si>
    <t>He brings deep experience in growth strategy, public–private partnerships, and working with large institutions. His background at NASSCOM, Wipro, and as a growth leader makes him well suited to guide strategic partnerships, ecosystem tie-ups, and long-term capital readiness.</t>
  </si>
  <si>
    <t>Ravi Kikan</t>
  </si>
  <si>
    <t>https://www.linkedin.com/in/ravikikan/</t>
  </si>
  <si>
    <t>With extensive CXO experience and a proven track record in fundraising, business development, and scaling companies globally, he can actively support capital strategy, investor conversations, and partnership building for rapid expansion.</t>
  </si>
  <si>
    <t>Platform licensing and ecosystem model</t>
  </si>
  <si>
    <t>Ajay Gidwani</t>
  </si>
  <si>
    <t>https://www.linkedin.com/in/ajay-gidwani-74508442</t>
  </si>
  <si>
    <t>He has deep experience in platform-led businesses, partnerships, and scaling ecosystem models. He can guide on structuring licensing frameworks, onboarding partners, and building sustainable platform economics.</t>
  </si>
  <si>
    <t>Om Anand Kumar</t>
  </si>
  <si>
    <t>https://www.linkedin.com/in/om-anand-unifyx?utm_source=share&amp;utm_campaign=share_via&amp;utm_content=profile&amp;utm_medium=ios_app</t>
  </si>
  <si>
    <t>His background in building and scaling SaaS and platform ecosystems makes him well suited to advise on licensing models, partner enablement, and ecosystem governance.</t>
  </si>
  <si>
    <t>Brand, narrative and positioning support.</t>
  </si>
  <si>
    <t>Janani Rangarajan</t>
  </si>
  <si>
    <t>https://www.linkedin.com/in/janani-rangarajan-98102213b/</t>
  </si>
  <si>
    <t>She specializes in product marketing, category creation, and storytelling in the AI and enterprise technology space. Well suited to help Botminds articulate a clear narrative, differentiate from generic AI platforms, and position itself as an enterprise OS.</t>
  </si>
  <si>
    <t>https://www.linkedin.com/in/suhasinibarman/</t>
  </si>
  <si>
    <t>Her strength lies in brand storytelling and positioning brands in a more human, differentiated way. She can help simplify Botminds’ complex AI proposition into a compelling and credible story for enterprise buyers and stakeholders.</t>
  </si>
  <si>
    <t>Shashank Misra</t>
  </si>
  <si>
    <t>https://www.linkedin.com/in/shashankmisra/</t>
  </si>
  <si>
    <t>He has scaled a B2B SaaS product from early traction to dominant market share, closed high-value enterprise deals himself, and understands pricing, outbound sales, enterprise negotiations, and account expansion deeply.</t>
  </si>
  <si>
    <t>Vinod Narayanan</t>
  </si>
  <si>
    <t>https://www.linkedin.com/in/vinodn1/</t>
  </si>
  <si>
    <t>He has hands-on experience taking B2B AI products to market and selling them to large enterprises. He understands how to position complex AI solutions, support presales conversations, and manage long sales cycles, especially in banking, pharma, and data-driven industries.</t>
  </si>
  <si>
    <t>Primary</t>
  </si>
  <si>
    <t>https://www.linkedin.com/in/maheshnatarajan2017/</t>
  </si>
  <si>
    <t>He is a strong fit for enterprise and government go-to-market. His experience with large digital transformation projects and stakeholder-led selling is valuable if Botminds targets enterprises or regulated sectors.</t>
  </si>
  <si>
    <t>Vertical product and value-based pricing guidance.</t>
  </si>
  <si>
    <t>https://www.linkedin.com/in/manjunathgowda/</t>
  </si>
  <si>
    <t>He led platform and marketplace products at Freshworks, including developer ecosystems and app marketplaces. He deeply understands verticalization, platform monetization, and value-based pricing for enterprise SaaS.</t>
  </si>
  <si>
    <t>https://www.linkedin.com/in/mohit-monga/</t>
  </si>
  <si>
    <t>Strong product and P&amp;L leader with experience in AI, deeptech, and platform businesses. His work at ONDC and in fintech gives him a clear view of ecosystem-led models, multi-stakeholder pricing, and value capture across participants.</t>
  </si>
  <si>
    <t>Org-building plus SaaS-focused finance and operations support.</t>
  </si>
  <si>
    <t>https://www.linkedin.com/in/bharat-moossaddee-57329a2/</t>
  </si>
  <si>
    <t>He brings strong CFO experience and has scaled startups from early stage to stability. A good fit for building solid finance systems and org structure.</t>
  </si>
  <si>
    <t>Mukul Agarwal</t>
  </si>
  <si>
    <t>https://www.linkedin.com/in/mukul-agarwal-6172a713/</t>
  </si>
  <si>
    <t>Mukul has worked closely with startups as a virtual CFO and COO, and can help set up day-to-day finance and operations as the company grows.</t>
  </si>
  <si>
    <t>Working Capital &amp; Fundraise Support – Guidance on closing the immediate ₹3.5 Cr liquidity gap and refining the financial model and pitch deck for the upcoming ₹30 Cr Series A.</t>
  </si>
  <si>
    <t>Satish Kottakota</t>
  </si>
  <si>
    <t>https://www.linkedin.com/in/satishkottakota/</t>
  </si>
  <si>
    <t>He brings CFO-level depth in InfraTech, which is critical for solving MiCoB’s immediate working capital gap and building a solid, investor-ready financial model for a ₹30 Cr Series A.</t>
  </si>
  <si>
    <t>Rajesh Ranjan</t>
  </si>
  <si>
    <t>https://www.linkedin.com/in/rraajjeesshhr/</t>
  </si>
  <si>
    <t>His investment banking and DeepTech investing background helps in structuring bridge capital, setting the right valuation logic, and preparing founders for serious institutional investor conversations.</t>
  </si>
  <si>
    <t>Nilesh Maurya</t>
  </si>
  <si>
    <t>https://www.linkedin.com/in/mauryanilesh/</t>
  </si>
  <si>
    <t>He has hands-on experience in capital raising and financial structuring, making him useful for executing the Series A and managing complex deal terms.</t>
  </si>
  <si>
    <t>Enterprise Market Access – Introductions to CXOs and decision-makers in large data center companies (Microsoft, Airtel, Tata, Yotta) and high-value civil segments to reduce dependency on defense contracts.</t>
  </si>
  <si>
    <t>https://www.linkedin.com/in/bgk/</t>
  </si>
  <si>
    <t>B Gopalakrishnan is a good fit because he has strong connections with senior leaders in large companies and can help MiCoB get introductions to enterprise and infrastructure players.</t>
  </si>
  <si>
    <t>Sunil Khosla</t>
  </si>
  <si>
    <t>https://www.linkedin.com/in/sunilkhosla12/</t>
  </si>
  <si>
    <t>Sunil Khosla is suitable as he has worked closely with big corporates and understands how to approach CXOs and build partnerships for large projects.</t>
  </si>
  <si>
    <t>Mahesh Natarajan fits because he has experience with large infrastructure and enterprise projects and can help MiCoB enter civil and data center segments with the right approach.</t>
  </si>
  <si>
    <t>yes</t>
  </si>
  <si>
    <t>Franchise Scaling Support – Expert support to formalize franchise SOPs, site-launch playbooks, and operational governance for rapid multi-city expansion.</t>
  </si>
  <si>
    <t>Amarpreet Singh</t>
  </si>
  <si>
    <t>https://www.linkedin.com/in/amarpreet41/</t>
  </si>
  <si>
    <t>He has actually built and scaled complex manufacturing and operations setups from scratch. That experience is exactly what MiCoB needs to convert its construction-tech process into clear SOPs, quality standards, and repeatable franchise playbooks that work city after city.</t>
  </si>
  <si>
    <t>Sunil Srivastava</t>
  </si>
  <si>
    <t>https://www.linkedin.com/in/sunil-srivastava-55a4a62/</t>
  </si>
  <si>
    <t>He brings deep, real-world experience in running large infrastructure projects across multiple locations. This helps MiCoB put strong governance, compliance, and control systems in place so franchises scale without quality or execution slipping.</t>
  </si>
  <si>
    <t>Leadership Hiring – Assistance in attracting senior talent (CFO, CSO) with experience in deep-tech, construction, or industrial scaling to support decentralized operations.</t>
  </si>
  <si>
    <t>Amit Chilka</t>
  </si>
  <si>
    <t>https://www.linkedin.com/in/amitchilka</t>
  </si>
  <si>
    <t>He has real CHRO-level experience hiring and stabilizing senior leadership teams across startups and large organizations. He understands how to evaluate CFO- and strategy-level talent, design compensation, and ensure the hire actually works long term,</t>
  </si>
  <si>
    <t>Yunus Asad</t>
  </si>
  <si>
    <t>https://www.linkedin.com/in/yunus-asad-9657a7a2/</t>
  </si>
  <si>
    <t>Yunus works hands-on as a fractional CHRO for startups, which is exactly what MiCoB needs at this stage. He can define leadership roles clearly, shortlist the right profiles, and actively support hiring without the cost of a full-time CHRO.</t>
  </si>
  <si>
    <t>Ajay Alandkar</t>
  </si>
  <si>
    <t>https://www.linkedin.com/in/ajay-alandkar-93bb2b35/</t>
  </si>
  <si>
    <t>Ajay helps attract the right senior leaders by positioning MiCoB clearly and credibly, making a niche deep-tech construction startup appealing to the kind of CFO and CSO it needs.</t>
  </si>
  <si>
    <t>Compliance &amp; IP Protection – Support in strengthening IP governance, creating audit-ready compliance processes, and formalizing sustainability reporting to monetize ESG benefits.</t>
  </si>
  <si>
    <t>Chirag Tanna</t>
  </si>
  <si>
    <t>https://www.linkedin.com/in/chiragtanna/</t>
  </si>
  <si>
    <t>20+</t>
  </si>
  <si>
    <t>MiCoB’s core value lies in its 3D concrete printing tech. Chirag specializes in building strong, enforceable IP portfolios and not just filing patents. He can help MiCoB protect its core technology, manage FTO risks, and structure IP in a way that supports future licensing and global expansion.</t>
  </si>
  <si>
    <t>https://www.linkedin.com/in/garimamitra</t>
  </si>
  <si>
    <t>Garima uniquely combines legal compliance, fundraising readiness, and ESG structuring. She can help MiCoB set up audit-ready compliance systems, formalize ESG reporting, and position sustainability efforts in a way that investors actually value and pay for.</t>
  </si>
  <si>
    <t>Bhanu Bhargava</t>
  </si>
  <si>
    <t>https://www.linkedin.com/in/csbhanubhargava/</t>
  </si>
  <si>
    <t>Bhanu brings hands-on experience in day-to-day startup compliance, multi-jurisdiction structuring, and legal hygiene. He is ideal for building clean, audit-ready processes that don’t slow the business down but protect it as it scales.</t>
  </si>
  <si>
    <t>https://www.linkedin.com/in/srinivas-yanamandra/</t>
  </si>
  <si>
    <t>He has directly raised debt from banks, NBFCs, and private lenders, including hybrid and structured financing. This is closest to what rupiya.app needs to design farmer loan products, guarantees, and co-lending models.</t>
  </si>
  <si>
    <t>Prasad Akhani</t>
  </si>
  <si>
    <t>https://www.linkedin.com/in/ca-prasad-akhani-0a593022/</t>
  </si>
  <si>
    <t>Prasad works at the intersection of financial inclusion, startups, and banks. His experience with accounting platforms, mentors like Vittakosh, and startup finance makes him well-suited to co-create practical farmer credit flows with lenders.</t>
  </si>
  <si>
    <t>Market Access for Output Sales – Introductions to mid-sized corporates (₹100–500 Cr turnover) and new-age D2C brands that buy organic or residue-free produce to strengthen pricing and reduce buyer dependency.</t>
  </si>
  <si>
    <t>Marketing &amp; Digital Branding – Support in engaging a professional agency to revamp the website, streamline content, and build a stronger digital identity for the brand and its proprietary inputs.</t>
  </si>
  <si>
    <t>https://www.linkedin.com/in/prashantmandke/</t>
  </si>
  <si>
    <t>Rupiya’s audience is farmers and rural stakeholders. Prashant deeply understands rural communication, trust-building, and ground realities. He can guide the agency on what to say, how to say it, and what farmers actually respond to, ensuring the website and content feel credible, simple, and farmer-first.</t>
  </si>
  <si>
    <t>Carbon Credit Partnerships – Access to MNCs and organizations with active ESG mandates to explore carbon credit purchase agreements and pilot projects.</t>
  </si>
  <si>
    <t>Meeta Misra</t>
  </si>
  <si>
    <t>https://www.linkedin.com/in/meeta-misra-cfa-0a276213/</t>
  </si>
  <si>
    <t>Meeta works directly with impact investors, ESG mandates, and sustainable finance structures. She understands how corporates think about carbon credits, impact measurement, and long-term purchase agreements. She can help Rupiya position its farmer-led carbon outcomes in a way that MNCs are willing to buy and pilot.</t>
  </si>
  <si>
    <t>https://www.linkedin.com/in/pradeepmalu/</t>
  </si>
  <si>
    <t>Pradeep brings strong ESG advisory and governance exposure and sits within influential policy and startup networks. He can help Rupiya navigate ESG frameworks, credibility, and introductions to organizations with active sustainability mandates.</t>
  </si>
  <si>
    <t>Operational SOP Review – Expert guidance to refine cluster-level SOPs and strengthen scalability across new regions while maintaining quality and farmer trust.</t>
  </si>
  <si>
    <t>Piyush Jangid</t>
  </si>
  <si>
    <t>https://www.linkedin.com/in/jangidpiyush/</t>
  </si>
  <si>
    <t>He has scaled large, distributed operations with strict process control and quality metrics. This experience is very relevant for tightening cluster-level SOPs and ensuring consistency as Rupiya expands into new regions.</t>
  </si>
  <si>
    <t>Prerna Tandon</t>
  </si>
  <si>
    <t>http://linkedin.com/in/prerna-tandon-66bb981</t>
  </si>
  <si>
    <t>She brings deep expertise in operations excellence, lean processes, and multi-location execution. She can help standardize SOPs while keeping people, training, and service quality at the center.</t>
  </si>
  <si>
    <t>He helps set up clear, practical processes that teams can easily follow on the ground, so operations scale smoothly without losing quality or farmer trust.</t>
  </si>
  <si>
    <t>Jajal Medical is a leading Indian company specializing in advanced 3D visualization, digital pre-operative planning, and the creation of customized implants for complex surgeries. </t>
  </si>
  <si>
    <t xml:space="preserve"> Fundraising Support – Hands-on guidance in structuring and closing a growth capital round (target: institutional VCs, healthcare-focused investors).</t>
  </si>
  <si>
    <t>He has deep experience in investment banking, capital markets, and DeepTech + healthcare investing. He understands how institutional investors evaluate complex, technology-led healthcare companies and can help structure the round, valuation, and investor narrative properly.</t>
  </si>
  <si>
    <t>Abhishek Gulia</t>
  </si>
  <si>
    <t>https://www.linkedin.com/in/abhishekgulia/</t>
  </si>
  <si>
    <t>He works closely with VCs and portfolios on funding, growth, and exits. His hands-on style suits a growth round where founders need help refining the pitch, running investor conversations, and closing efficiently.</t>
  </si>
  <si>
    <t>He has direct experience in capital raising, deal execution, and financial structuring, with access to global investor networks. He’s useful for managing the end-to-end fundraising process and aligning the round with long-term scalability.</t>
  </si>
  <si>
    <t>Sales Leadership – Support in identifying and securing an experienced Head of Sales (India implants + global SaaS) who can design and run a structured sales pipeline.</t>
  </si>
  <si>
    <t>https://www.linkedin.com/in/dheeresh-manrai-315b2216/</t>
  </si>
  <si>
    <t>He has spent over two decades in medical devices sales, launching complex clinical products and building distributor-led and direct sales teams across regions. He understands how implant sales really work on the ground and what kind of sales leader Jajal needs to succeed in hospitals.</t>
  </si>
  <si>
    <t>https://www.linkedin.com/in/sandeep-gupta-81078</t>
  </si>
  <si>
    <t>He currently leads a medical equipment business, handling sales leadership, channel strategy, and team building. He brings a practical view of how to hire, evaluate, and scale senior sales leaders in the healthcare and implants ecosystem.</t>
  </si>
  <si>
    <t>Supply Chain Setup – Connections with manufacturing partners and hospital-based 3D printing facilities to localize printing and reduce turnaround time.</t>
  </si>
  <si>
    <t>https://www.linkedin.com/in/jayen-k-kotecha-18827563/</t>
  </si>
  <si>
    <t>He has deep hands-on experience in manufacturing operations, quality systems, and supply chain setup. He can help identify the right manufacturing partners and set up processes that hospitals can trust.</t>
  </si>
  <si>
    <t>Kokila Roy</t>
  </si>
  <si>
    <t>https://www.linkedin.com/in/kokilaroy/</t>
  </si>
  <si>
    <t>She brings strong experience in enterprise digital transformation and healthcare operations. She can help design a tech-enabled supply chain model that connects design, printing, and delivery smoothly across locations, reducing turnaround time.</t>
  </si>
  <si>
    <t>https://www.linkedin.com/in/arunsharma-globalops/</t>
  </si>
  <si>
    <t>He has strong exposure to global operations and supply chain execution. Useful for setting up distributed manufacturing models and aligning multiple partners under one operating framework.</t>
  </si>
  <si>
    <t xml:space="preserve"> IP &amp; Patent Review – Expert intervention from IP consultants to audit current filings, strengthen protections, and ensure alignment with global patenting standards.</t>
  </si>
  <si>
    <t>He is deeply experienced in patents for biomedical technologies and works across India, Singapore, and the US. He can audit existing filings, strengthen claims, and align Jajal’s IP with global patent standards and commercialization goals.</t>
  </si>
  <si>
    <t>Dr. Shweta Singh</t>
  </si>
  <si>
    <t>https://www.linkedin.com/in/dr-shweta-singh/</t>
  </si>
  <si>
    <t>She brings strong expertise in IP portfolio review, patent analytics, and commercialization. She’s well-suited to stress-test current patents and help shape a long-term global IP roadmap, not just file documents.</t>
  </si>
  <si>
    <t>Sales and Business Development</t>
  </si>
  <si>
    <t>https://www.linkedin.com/in/anantsood/</t>
  </si>
  <si>
    <t>He has built and scaled sales teams from zero to scale across complex, enterprise-driven sectors. His hands-on experience helps founders structure early sales, hire the right profiles, and avoid common GTM mistakes in deep-tech businesses.</t>
  </si>
  <si>
    <t>Ratnesh Kumar</t>
  </si>
  <si>
    <t>https://www.linkedin.com/in/ratnesh-kumar-iima/</t>
  </si>
  <si>
    <t>He brings experience in Internet of Things (IoT), enterprise sales, and profit and loss (P&amp;L) ownership. This is highly relevant for selling AI-powered drones to large industrial clients through a consultative go-to-market (GTM) approach.</t>
  </si>
  <si>
    <t>https://www.linkedin.com/in/abhayjaju/</t>
  </si>
  <si>
    <t>He is strong in sales operations, market intelligence, and data-driven selling. He can help Volar Alta sharpen its value proposition, sales playbooks, and pipeline strategy for industrial and global clients.</t>
  </si>
  <si>
    <t xml:space="preserve"> Sales Team Growth &amp; Training</t>
  </si>
  <si>
    <t>Abhilekh Verma</t>
  </si>
  <si>
    <t>https://www.linkedin.com/in/abhilekhverma/</t>
  </si>
  <si>
    <t>Best for hands-on sales training and onboarding. Strong experience in building sales skills like cold calling, scripting, cadence, and closing for IT and SaaS teams.</t>
  </si>
  <si>
    <t>Secondary</t>
  </si>
  <si>
    <t>Mohit Suri</t>
  </si>
  <si>
    <t>https://www.linkedin.com/in/mohitsuri</t>
  </si>
  <si>
    <t>Best for scaling B2B sales teams. Has taken startups from founder-led sales to structured teams and driven major ARR growth using proven sales processes.</t>
  </si>
  <si>
    <t>Best for early-stage sales team setup. Deep experience in 0-to-1 journeys, hiring the first sales reps, and putting basic sales structure in place.</t>
  </si>
  <si>
    <t>Market Expansion &amp; Partnership Building</t>
  </si>
  <si>
    <t>Utsav Bhattacharjee</t>
  </si>
  <si>
    <t>https://www.linkedin.com/in/bhattacharjeeutsav/</t>
  </si>
  <si>
    <t>Proven hands-on experience in building partnerships and entering new markets for SaaS and platform businesses, with real execution at scale.</t>
  </si>
  <si>
    <t>https://www.linkedin.com/in/vigneshnar/</t>
  </si>
  <si>
    <t>Strong expertise in large-scale market expansion and ecosystem partnerships, especially for enterprise and platform-led growth.</t>
  </si>
  <si>
    <t>Product technology Refinement</t>
  </si>
  <si>
    <t>Dileep Kumar Pandiya</t>
  </si>
  <si>
    <t>https://www.linkedin.com/in/dileeppandiya/</t>
  </si>
  <si>
    <t>Deep hands-on experience with microservices, AI, APIs, and cloud plus building large-scale customer-service and sales tech systems (ZoomInfo, Wayfair, M-Pesa). Very relevant to refining AskEVA’s architecture, scalability, and AI features for WhatsApp workflows.</t>
  </si>
  <si>
    <t>https://www.linkedin.com/in/uttam-tiwari</t>
  </si>
  <si>
    <t>Strong at large-scale distributed systems + business growth. Good for reviewing AskEVA’s current stack, redesigning for performance and reliability, and shaping the engineering organisation to support future scale.</t>
  </si>
  <si>
    <t>Sanjay Singh</t>
  </si>
  <si>
    <t>https://www.linkedin.com/in/sanjaysinghiitr</t>
  </si>
  <si>
    <t>Built internet-scale consumer apps and complex backends with AI/ML and big data. Ideal for tightening product architecture, personalization, reliability, and roadmap for a high-volume messaging/automation platform like AskEVA.</t>
  </si>
  <si>
    <t>Enhancing Technology and Digital Systems</t>
  </si>
  <si>
    <t>https://www.linkedin.com/in/asheshdshah-aiadvisor/</t>
  </si>
  <si>
    <t>He’s a strong fit because he has spent decades helping companies build product strategies and modern digital systems. He understands how to apply AI, cloud and automation in a practical way, which is exactly what myHarvest needs to upgrade its tech stack.</t>
  </si>
  <si>
    <t>Sanjeev Singhal</t>
  </si>
  <si>
    <t>https://www.linkedin.com/in/singhalsanjeev/</t>
  </si>
  <si>
    <t>He has hands-on experience building tech for e-commerce, food tech, and D2C brands. He can guide myHarvest on how to build a stable backend, apps, and order workflows that can scale as demand grows.</t>
  </si>
  <si>
    <t>Optimizing Unit Economics and HR Costs</t>
  </si>
  <si>
    <t>Aashish Agarwal</t>
  </si>
  <si>
    <t>https://www.linkedin.com/in/caagarwalaashish/</t>
  </si>
  <si>
    <t>He is a seasoned CFO with 14+ years of experience across FMCG, AgriTech, and digital businesses, making him well suited to help with unit economics, cost structure, and financial strategy for your farm-to-consumer model.</t>
  </si>
  <si>
    <t>Naveen Jaisalmeria</t>
  </si>
  <si>
    <t>https://www.linkedin.com/in/naveen-jaisalmeria-66b59024/</t>
  </si>
  <si>
    <t>A seasoned CFO with strong experience in financial planning and business transformation. Well suited to help startups build financial discipline and improve unit economics.</t>
  </si>
  <si>
    <t>Chirag Savla</t>
  </si>
  <si>
    <t>https://www.linkedin.com/in/chiragsavla/</t>
  </si>
  <si>
    <t>He has hands-on experience in agriculture supply chains and investor-backed companies, and can help improve cost control, farmer sourcing economics, backend operations, and workforce efficiency to build sustainable margins.</t>
  </si>
  <si>
    <t>His deep rural marketing experience and work on livelihoods make him ideal for building trust and distribution in farmer communities and low-income markets,  and is exactly what a farm-to-consumer brand needs to scale last-mile reach.</t>
  </si>
  <si>
    <t>https://www.linkedin.com/in/nirmallyaroychowdhury/</t>
  </si>
  <si>
    <t>He has deep experience building mass and semi premium FMCG brands, so he can advise on packaging, pricing and 360 degree campaigns that make chemical free food feel both trustworthy and accessible.</t>
  </si>
  <si>
    <t xml:space="preserve">E Sandhai Private Limited is an Indian B2B agri-produce supply chain startup incorporated in December 2021. It focuses on supplying fresh vegetables, fruits, and groceries to smaller cities (Tier 2 and 3) in India, addressing challenges faced by businesses and farmers in these areas.						</t>
  </si>
  <si>
    <t>Demand and sales scale for core B2B</t>
  </si>
  <si>
    <t>https://www.linkedin.com/in/dhirajkhot/</t>
  </si>
  <si>
    <t>He has strong B2B go-to-market experience and has scaled businesses across India, Africa, and Europe. His background in pricing, B2B sales, and territory expansion fits directly with E Sandhai’s need to grow demand and build predictable B2B sales funnels in Tier 2–3 markets.</t>
  </si>
  <si>
    <t>He has worked across agriculture innovation, ecosystem building, and startup mentoring. He understands agri value chains, buyer networks, and how to build sustainable demand channels for agri-produce in underserved regions.</t>
  </si>
  <si>
    <t>Expansion of Elevate and exports</t>
  </si>
  <si>
    <t>Prakadesh Subramanian</t>
  </si>
  <si>
    <t>https://www.linkedin.com/in/prakadesh-subramanian-37475b48</t>
  </si>
  <si>
    <t>He has built and scaled multiple agri and tech startups through incubation programs across India and the Middle East. His exposure to international markets and cross-border project delivery is relevant for shaping E-Sandhai’s export push. He can help with expansion playbooks and enterprise-level partnerships.</t>
  </si>
  <si>
    <t>Hemendra Mathur</t>
  </si>
  <si>
    <t>https://www.linkedin.com/in/hemendra333/</t>
  </si>
  <si>
    <t>He can guide export frameworks, compliance readiness and linkages with buyers, investors and global partners.</t>
  </si>
  <si>
    <t>Fundraise insights and org-building</t>
  </si>
  <si>
    <t>He understands the business type, the margins, and investor expectations in this space. This makes his guidance practical.</t>
  </si>
  <si>
    <t>He can help shape the narrative, pitch deck, fundraising plan, and how to position the agri-supply chain story for VC/angel interest.</t>
  </si>
  <si>
    <t>International go-to-market support</t>
  </si>
  <si>
    <t>Dr. Rajib Kumar Roy</t>
  </si>
  <si>
    <t>https://www.linkedin.com/in/founderroy/</t>
  </si>
  <si>
    <t>He has strong experience in building and scaling global businesses, especially in mobility, tech, and sustainability-led sectors. His background in international partnerships and cross-border growth can help FynMobility understand how to enter new markets, structure alliances, and position the EV platform globally.</t>
  </si>
  <si>
    <t>Ankit Dua</t>
  </si>
  <si>
    <t>https://www.linkedin.com/in/ankitduaofficial/</t>
  </si>
  <si>
    <t>18 years</t>
  </si>
  <si>
    <t>Ankit understands global mobility trends, EV adoption patterns, and international partnerships. His experience with scaling operational-heavy mobility or EV businesses helps Fyn build a credible, ground-level GTM plan for Southeast Asia, Middle East, or Africa.</t>
  </si>
  <si>
    <t>Manas Trivedi</t>
  </si>
  <si>
    <t>https://www.linkedin.com/in/manastrivedi/</t>
  </si>
  <si>
    <t>Manas has strong experience taking Indian mobility and tech models into global markets. He knows how to build the right partnerships, navigate regulations, and localize GTM plans for new regions. His background makes him a solid fit for shaping Fynmobility’s EV expansion play outside India.</t>
  </si>
  <si>
    <t>Driver-supply and fleet scale engine</t>
  </si>
  <si>
    <t>Hiten Palsaklani</t>
  </si>
  <si>
    <t>https://www.linkedin.com/in/hitenpalsaklani/</t>
  </si>
  <si>
    <t>He has hands-on experience building one of India’s largest EV startup communities and driving partnerships across the entire EV ecosystem. He understands how supply pipelines form in EV mobility and can help build reliable driver and fleet onboarding channels.</t>
  </si>
  <si>
    <t>Fanil Zakhariya</t>
  </si>
  <si>
    <t>https://www.linkedin.com/in/fanil-zakhariya-87353162/</t>
  </si>
  <si>
    <t xml:space="preserve">Fanil Zakhariya’s experience in scaling asset-light, people-driven businesses and building multi-location operations makes him well suited to help Fynmobility strengthen its driver-supply engine, improve gig worker onboarding and retention, and support fleet scale in a cost-efficient way. </t>
  </si>
  <si>
    <t>Neha Jain</t>
  </si>
  <si>
    <t>https://www.linkedin.com/in/nehajain19/</t>
  </si>
  <si>
    <t>15+</t>
  </si>
  <si>
    <t>She has spent over 15 years working across the EV ecosystem, so she understands how the market moves, how partnerships come together, and what it takes to scale. That experience makes her a strong fit for helping Fynmobility grow its fleet and expand strategically.</t>
  </si>
  <si>
    <t>Suhas Joshi</t>
  </si>
  <si>
    <t>https://www.linkedin.com/in/suhas-joshi-b167a14/</t>
  </si>
  <si>
    <t>He advises startups on EV business models, battery economics, and charging setups. This helps build stronger driver economics and a more stable fleet operation overall.</t>
  </si>
  <si>
    <t>Strategic/enterprise connects with corporates</t>
  </si>
  <si>
    <t>Avinash Mandelia</t>
  </si>
  <si>
    <t>https://www.linkedin.com/in/avinashmandelia/</t>
  </si>
  <si>
    <t>He knows how to pair startups with strategic partners and OEMs and has the investor and corporate networks to open enterprise doors quickly.</t>
  </si>
  <si>
    <t>Nitin Jain</t>
  </si>
  <si>
    <t>https://www.linkedin.com/in/nitinjain1008/</t>
  </si>
  <si>
    <t>His GE background and experience building cross-border operations mean he can help with commercial terms, procurement and large customer negotiations.</t>
  </si>
  <si>
    <t>Growth &amp; Strategy</t>
  </si>
  <si>
    <t>He is well suited as a Growth Consultant because he has strong experience in strategy, operations, and analytics, along with hands-on mentoring for early-stage startups. He has helped teams scale, streamline processes, and make data-backed decisions, which directly supports startup growth.</t>
  </si>
  <si>
    <t>Suggested</t>
  </si>
  <si>
    <t>He is ideal for growth consulting because he has 18+ years of hands-on experience helping startups and corporates scale using digital strategy, GTM planning, UI/UX optimisation, automation, and performance-focused marketing. He has worked with 1000+ companies, improved lead-generation systems, built digital teams, and driven measurable growth across B2B, B2C, e-commerce, and real estate sectors. His expertise in gap analysis, conversion optimisation, and digital transformation makes him highly effective in accelerating a startup’s growth journey.</t>
  </si>
  <si>
    <t>Sourav Mandal</t>
  </si>
  <si>
    <t>https://www.linkedin.com/in/sourav-mandal-9b5596a/</t>
  </si>
  <si>
    <t>NO</t>
  </si>
  <si>
    <t>He’s a strong fit for a Growth Consultant role in the automotive sector because he brings 16+ years of hands-on experience in product strategy, EV ecosystem development, operational improvement, and large-scale automotive projects, giving him the insight needed to help companies scale faster and more efficiently.</t>
  </si>
  <si>
    <t>Nalin Kapoor</t>
  </si>
  <si>
    <t>https://in.linkedin.com/in/nalin-kapoor-b59b805</t>
  </si>
  <si>
    <t>25+ yrs</t>
  </si>
  <si>
    <t>Deep automotive industry leadership; experience in sales, service and market expansion</t>
  </si>
  <si>
    <t>Atul Sood</t>
  </si>
  <si>
    <t>https://in.linkedin.com/in/atul-sood-379aa56</t>
  </si>
  <si>
    <t>28+ yrs</t>
  </si>
  <si>
    <t>Senior automotive sales/marketing leader; suitable for growth and market-entry mentoring</t>
  </si>
  <si>
    <t>Not Replying</t>
  </si>
  <si>
    <t>Himanshu Dahiya</t>
  </si>
  <si>
    <t>https://in.linkedin.com/in/himanshu-dahiya-88191317</t>
  </si>
  <si>
    <t>12–15 yrs</t>
  </si>
  <si>
    <t>Experienced in auto industry marketing and brand positioning; fits growth consulting roles</t>
  </si>
  <si>
    <t>Blueisland Clothing offers stain-proof shirts, formal wear, activewear, and casual shirts. Their stain-proof shirts are designed to protect against water-based stains, catering to consumers seeking practicality and durability in their clothing. They use materials like bamboo linen and pure cotton. The company emphasizes innovation in everyday fashion.ividuals across diverse financial situations.</t>
  </si>
  <si>
    <t>Branding &amp; retention strategy</t>
  </si>
  <si>
    <t>He brings deep experience in building FMCG, garments, lifestyle and retail brands. This fits Blueisland well as it targets customers who want practical yet innovative clothing. He can help sharpen brand strategy, run effective on-ground and digital campaigns, and design CRM-led retention programs to drive repeat purchases.</t>
  </si>
  <si>
    <t>Sonal Somani</t>
  </si>
  <si>
    <t>https://www.linkedin.com/in/sonal-somani/</t>
  </si>
  <si>
    <t>12+</t>
  </si>
  <si>
    <t>Sonal has built HappieCurves, a D2C innerwear brand that raised angel funding, and is strong in personal branding &amp; digital marketing. She has direct experience with women’s bodywear, content-driven growth and community-building, which maps very well to Blueisland’s need to make “stain-proof shirts” an aspirational yet practical lifestyle brand and build loyal customers online.</t>
  </si>
  <si>
    <t>Channel expansion playbook &amp; strategy</t>
  </si>
  <si>
    <t>Satya works best for brands that need digital-first scale, performance marketing, and strong acquisition economics. For Blueisland, he can help build an online channel expansion plan, and strengthen e-commerce growth. His experience scaling consumer brands and running growth for large platforms makes him relevant for digital channel expansion.</t>
  </si>
  <si>
    <t>Vivek Sinha</t>
  </si>
  <si>
    <t>https://www.linkedin.com/in/vivek-sinha-4616195b/</t>
  </si>
  <si>
    <t>Vivek leads digital commerce strategy across major fashion marketplaces and D2C platforms. His experience with fashion brands’ online channel scaling makes him ideal for Blueisland to build a structured marketplace expansion plan (Amazon, Myntra, Flipkart etc.) alongside its own website &amp; direct social commerce.</t>
  </si>
  <si>
    <t>Prakhar Agrawal</t>
  </si>
  <si>
    <t>https://www.linkedin.com/in/prakhar-agrawal-b77a1512/</t>
  </si>
  <si>
    <t>Prakhar has led major fashion categories at Myntra and has earlier worked with Flipkart and Ajio, so he understands exactly how channels grow and what marketplaces look for. He can guide Blueisland on the right levers for expansion, pricing moves, partner expectations, and the metrics that drive category growth.</t>
  </si>
  <si>
    <t>Finance &amp; GST advisory</t>
  </si>
  <si>
    <t>Bhagwan Makhijani</t>
  </si>
  <si>
    <t>https://www.linkedin.com/in/bhagwanmakhijani/</t>
  </si>
  <si>
    <t>He has 40 years in corporate finance, systems, controls, investment, and strategic advisory. Blueisland needs clarity on GST, cash flow, inventory costing, financial controls, and compliance. His background in building financially disciplined businesses and mentoring SMEs makes him a strong match for practical, day-to-day finance structuring.</t>
  </si>
  <si>
    <t>linkedin.com/in/bharat-moossaddee-57329a2</t>
  </si>
  <si>
    <t>With 35+ years across large groups (Mahindra, GM, Shell), he understands finance, strategy, corporate law, taxation, and governance at a very high level. Blueisland can benefit from his expertise in setting up compliant structures, solving GST and tax issues, and building finance discipline for scale.</t>
  </si>
  <si>
    <t>e specializes in e-commerce finance, virtual CFO services, ERP for accounting, and GST-driven compliance. Since Blueisland sells consumer goods, possibly online and offline, his understanding of e-commerce taxation and GST treatment makes him highly relevant.</t>
  </si>
  <si>
    <t xml:space="preserve">Fundraise &amp; exit mentoring </t>
  </si>
  <si>
    <t>Abhishek works every day on portfolio management, fundraising, and exits, which is exactly what Blueisland needs. He has handled exits, guided M&amp;A conversations, and managed high-growth consumer brands like Power Gummies and Tagz Foods. He understands what investors look for, how consumer brands raise capital, and how to plan a clear exit path.</t>
  </si>
  <si>
    <t>Rajesh brings hardcore investment banking, early stage funding and angel network experience. He can help Blueisland become investor-ready, structure the round properly, and position the business for a stronger valuation or future strategic exit.</t>
  </si>
  <si>
    <t>Devang Raja</t>
  </si>
  <si>
    <t>https://www.linkedin.com/in/devangraja2001/</t>
  </si>
  <si>
    <t>Devang has 21+ years driving fundraising for early-stage companies and is known for turning ideas into investor-backable businesses. His strength is pitch readiness, GTM clarity, and connecting startups to the right investors. For a consumer brand like Blueisland, his mix of fundraising and strategic planning fits very well.</t>
  </si>
  <si>
    <t>Brand Positioning &amp; B2C Marketing Acceleration</t>
  </si>
  <si>
    <t>He brings strong strategy and GTM experience, and his industry exposure makes him relevant for Tailorsmart. He can add value on positioning and B2B, though he’s not the closest fit for direct B2C acceleration.</t>
  </si>
  <si>
    <t>She specializes in brand building, consumer communication and marketing execution, which matches Tailorsmart’s need to sharpen its positioning and scale B2C growth. Her background in consumer-focused categories makes her the more relevant mentor for their current ask.</t>
  </si>
  <si>
    <t xml:space="preserve"> Financial Cross-Sell Structure (Increase revenue streams)</t>
  </si>
  <si>
    <t>https://www.linkedin.com/in/puljal/</t>
  </si>
  <si>
    <t>His strength in financial forecasting, strategic planning, and business growth makes him well-suited to design structured cross-sell revenue models and evaluate financial feasibility across employer, partner, and worker segments.</t>
  </si>
  <si>
    <t>Brings strong experience in startup growth, strategic partnerships, and revenue-led thinking. He can help identify adjacent financial products and partnerships that can be cross-sold within Jeevitam’s platform.</t>
  </si>
  <si>
    <t>https://www.linkedin.com/in/bhagwanmakhijani</t>
  </si>
  <si>
    <t>With deep corporate finance and revenue-building experience, he can guide the creation of sustainable financial cross-sell structures while ensuring strong controls and long-term profitability.</t>
  </si>
  <si>
    <t xml:space="preserve">Youth/Farmer Program Scaling - Positioning &amp; Marketing
</t>
  </si>
  <si>
    <t>Amitabh Sinha</t>
  </si>
  <si>
    <t>https://www.linkedin.com/in/amitabhsinhasmefunding</t>
  </si>
  <si>
    <t>Strong fit due to his expertise in GTM, frugal growth, community building, and low-cost marketing. His experience in scaling grassroots-driven models and stakeholder engagement is directly relevant for positioning youth and farmer programs nationally.</t>
  </si>
  <si>
    <t>Highly suitable given his deep experience in rural marketing, livelihood programs, and communication strategies for low-income and rural communities. He understands how to design messaging that resonates with farmers and youth at the ground level.</t>
  </si>
  <si>
    <t>Global Voice-AI Expansion</t>
  </si>
  <si>
    <t>Jyothis KS</t>
  </si>
  <si>
    <t>https://www.linkedin.com/in/jyothis-ks-85190b3b</t>
  </si>
  <si>
    <t>Highly relevant because he has scaled conversational AI and AI-driven recruitment platforms globally. His experience directly overlaps with Jeevitam’s IVR + AI hiring stack and international expansion use cases.</t>
  </si>
  <si>
    <t>Ankur Agarwal</t>
  </si>
  <si>
    <t>https://www.linkedin.com/in/ankuragarwalmnnit/</t>
  </si>
  <si>
    <t>Strong fit due to hands-on experience building AI assistants, voice interfaces, and scalable SaaS platforms. He understands 0→1 and global scale from both technical and startup lenses.</t>
  </si>
  <si>
    <t>Ashwin  Chandrasekar</t>
  </si>
  <si>
    <t>https://www.linkedin.com/in/ashwinchandrasekar/</t>
  </si>
  <si>
    <t>Very suitable for global Voice-AI systems. He has worked on Alexa Auto (voice systems), NLP, real-time pipelines, and global products, which is directly relevant for Jeevitam’s IVR and voice-led expansion.</t>
  </si>
  <si>
    <t>GTM &amp; International Expansion Support – Guidance on validating the global GTM strategy, including pricing benchmarks and channel partner selection for Europe, the US, and Southeast Asia.</t>
  </si>
  <si>
    <t>Sunil has deep experience in GTM strategy, channel innovation, and global expansion across multiple industries. He can help validate pricing benchmarks, design distributor/partner models, and guide structured entry into Europe, the US, and SEA with a scale-up mindset.</t>
  </si>
  <si>
    <t>Subho Pati Sanyal</t>
  </si>
  <si>
    <t>https://www.linkedin.com/in/sahajayogi/</t>
  </si>
  <si>
    <t>Subho brings hands-on experience in global go-to-market planning, outsourcing, and international expansion across regions like the US and Southeast Asia. He can support Keepsake in choosing market-entry models, optimizing operations, and aligning GTM strategy with regional realities.</t>
  </si>
  <si>
    <t>Good fit, especially for enterprise-led markets. Vinod’s strength in B2B GTM, presales, and international enterprise clients across APAC, Middle East, and North America is relevant for industrial automation sales. He can help structure value propositions, pricing logic, and enterprise sales motions internationally.</t>
  </si>
  <si>
    <t>Capital Raise Preparation – Support in refining the fundraising story, financial models, and investor outreach for the upcoming ₹8 Cr raise.</t>
  </si>
  <si>
    <t>He has deep experience in equity capital markets, valuations, deal structuring and fundraising for growth-stage companies. For Keepsake, he can help sharpen the fundraise narrative, set a realistic valuation &amp; deal structure, and prepare you for institutional and angel investor conversations, especially as a deep-tech / industrial automation play.</t>
  </si>
  <si>
    <t>Saurabh Jain</t>
  </si>
  <si>
    <t>https://www.linkedin.com/in/saurabh-jain-6389498/</t>
  </si>
  <si>
    <t>His work is focused on fundraising, investment strategies, and GTM for early-stage businesses. He can help you align your business model and financial projections with investor expectations, clean up the data room, and design a clear funding roadmap (how this ₹8 Cr will drive growth, margins, and milestones).</t>
  </si>
  <si>
    <t>Ravin Sanghavi</t>
  </si>
  <si>
    <t>https://www.linkedin.com/in/ravin-sanghavi-19100613</t>
  </si>
  <si>
    <t>With 35+ angel investments and leadership roles in incubators, he understands what gets cheques signed. He can support Keepsake in refining the pitch deck, stress-testing assumptions in your financial model, and using his network to warm-introduce you to relevant angels and early-stage funds interested in manufacturing/automation.</t>
  </si>
  <si>
    <t>Organizational &amp; Talent Support – Assistance in recruitment for middle-management roles, establishing hiring processes, and structuring the team to scale from 35 to 80+ people.</t>
  </si>
  <si>
    <t>Yunus works exactly at the intersection of startups and HR systems, often acting as a shared / fractional CHRO. He can help you design the org structure for 80+ people, define roles for middle management, set up performance management and policies, and keep all of it cost-effective and startup-friendly.</t>
  </si>
  <si>
    <t>Surendra Verma</t>
  </si>
  <si>
    <t>https://www.linkedin.com/in/surendravarma/</t>
  </si>
  <si>
    <t>Surendra has built HR and recruitment solutions specifically for MSMEs/SMEs and startups, including a virtual HR platform for 50,000+ businesses. He can help Keepsake set up practical recruitment workflows, standardize hiring for mid-level roles, and bring in tools/processes that reduce hiring chaos as you scale.</t>
  </si>
  <si>
    <t>Amit has run the full HR spectrum in both startups and large companies: talent acquisition, performance management, L&amp;D, compensation, succession, and org development. He can help Keepsake design a proper HR engine from scratch, including hiring scorecards for middle management, career paths, and policies that keep attrition low as the team size more than doubles.</t>
  </si>
  <si>
    <t>Legal &amp; Compliance for Global Entry – Support in defining international terms and conditions, compliance requirements, and IP protection for proprietary hardware and software.</t>
  </si>
  <si>
    <t>Pravin Anand</t>
  </si>
  <si>
    <t>https://www.linkedin.com/in/pravin-anand-4295379/</t>
  </si>
  <si>
    <t>Pravin Anand is a top-tier IP lawyer in India with decades of experience in patents, design protection, and global IP litigation. He is especially relevant for hardware-driven companies needing strong patent, industrial design, and software IP protection before entering mature markets like the US or Europe.</t>
  </si>
  <si>
    <t xml:space="preserve">Cyril Shroff </t>
  </si>
  <si>
    <t>https://www.linkedin.com/in/cyrilshroff/</t>
  </si>
  <si>
    <t>Cyril Shroff brings deep expertise in corporate law, global compliance, and cross-jurisdiction legal frameworks. His firm advises several manufacturing, infrastructure, and technology companies on IP protection, overseas expansion, and regulatory structuring. Well-suited for strategic guidance at board or advisory level.</t>
  </si>
  <si>
    <t>Divya Maghan</t>
  </si>
  <si>
    <t>https://www.linkedin.com/in/divyamaghan</t>
  </si>
  <si>
    <t>Well suited for drafting and reviewing international contracts. She can support Keepsake with global terms &amp; conditions, partner and distributor agreements, and risk-aligned commercial contracts across multiple jurisdictions.</t>
  </si>
  <si>
    <t>Supply Chain &amp; Operations – Guidance on setting up international warehousing in Germany and Malaysia and streamlining MIS/CRM and ERP systems for 90% process automation.</t>
  </si>
  <si>
    <t>Amarpreet is Best fit for setting up international warehousing and operations. He has deep, hands-on experience in global manufacturing, supply chain design, and greenfield setups. Can help build scalable, execution-ready operating models for Germany and Malaysia.</t>
  </si>
  <si>
    <t>Strong fit for ERP, MIS, and CRM automation. She has led large-scale ERP and digital transformation programs across Europe and Asia and can design a unified system to automate and control multi-country operations.</t>
  </si>
  <si>
    <t>ServerCake</t>
  </si>
  <si>
    <t xml:space="preserve">ServerCake is an Indian SSD web hosting company offering affordable shared, VPS, and dedicated hosting, free domain, SSL, migrations, and premium anti-spam for businesses and individuals. Their unique value includes 99.99% uptime, rapid customer support, and cutting-edge features like Cloudflare Railgun and advanced security at no extra cost.						</t>
  </si>
  <si>
    <t>Increase enterprise sales</t>
  </si>
  <si>
    <t>Best fit for enterprise sales execution. He brings hands-on experience in B2B enterprise selling, sales operations, pipeline building, and scaling structured sales processes. He can help ServerCake move from ad-hoc selling to a repeatable, enterprise-grade sales motion.</t>
  </si>
  <si>
    <t>Ajay Bhatkal</t>
  </si>
  <si>
    <t>https://www.linkedin.com/in/ajay-bhatkal-8b06a612/</t>
  </si>
  <si>
    <t>Ajay’s strength in business strategy, pricing, and revenue models makes him well-suited to design and structure cross-sell and upsell streams for Jeevitam. He can help identify monetizable touchpoints across employers and workers, define pricing, and align these with the platform’s technology and customer experience.</t>
  </si>
  <si>
    <t>Team &amp; Leadership Hiring</t>
  </si>
  <si>
    <t>Very relevant for setting up your leadership layer and org structure. His experience in talent acquisition, performance management, succession planning and reducing attrition will help you design the right roles (CTO, Head of Sales, Customer Success, Support Leads) and build HR processes that support scale, not just ad-hoc hiring.</t>
  </si>
  <si>
    <t>As founder of HiringLink &amp; Emgage, he’s focused on recruitment + HR process automation for MSMEs/SMEs. He can help you build a predictable hiring engine for tech + support roles, define JD frameworks, interview flows, and set up light-weight HR systems so your team &amp; leadership hiring is scalable and compliant.</t>
  </si>
  <si>
    <t>Bharathi Vijayappa</t>
  </si>
  <si>
    <t>https://www.linkedin.com/in/recruiterstory/</t>
  </si>
  <si>
    <t>Her strength is hiring and structuring global engineering and sales teams in startups. For a hosting company, she can help identify the right profiles for tech leads, DevOps, support managers &amp; sales leaders, and design a hiring bar and culture-fit criteria so you don’t dilute quality while growing fast.</t>
  </si>
  <si>
    <t>Marketing &amp; Channel Build</t>
  </si>
  <si>
    <t>https://www.linkedin.com/in/growthbynitesh/</t>
  </si>
  <si>
    <t>Nitesh fits well because he knows how to drive customer acquisition through paid ads, SEO, and demand generation. He can help ServerCake set up scalable marketing funnels, improve landing pages, track results clearly, and bring consistent sign-ups from freelancers, SMEs, and agencies.</t>
  </si>
  <si>
    <t>Saurabh Srivastava</t>
  </si>
  <si>
    <t>https://www.linkedin.com/in/saurabhcmo/</t>
  </si>
  <si>
    <t>With long experience in tech and SaaS growth, Saurabh can help ServerCake build a strong marketing foundation. He can define clear positioning against big hosting brands, plan the right mix of channels, and ensure marketing spend directly translates into sign-ups and revenue.</t>
  </si>
  <si>
    <t>Siddhartha Kathpalia</t>
  </si>
  <si>
    <t>https://www.linkedin.com/in/siddhartha-kathpalia/</t>
  </si>
  <si>
    <t>Siddhartha is a good fit for improving how ServerCake communicates its value. He can refine plan-wise messaging, improve website conversions, and build SEO and content around key hosting needs like speed, uptime, and easy migration.</t>
  </si>
  <si>
    <t xml:space="preserve">Carbon Credit Buyer Access – Introductions to large ESG-driven buyers (MNCs, data centers, mining, oil, shipping companies) to unlock scale in the carbon credit vertical.
</t>
  </si>
  <si>
    <t>Deep expertise in ESG advisory and corporate governance, which is essential for engaging corporate carbon buyers.
Active involvement with NITI Aayog, Startup India, Atal Incubation Centres, and other national mentor networks.
Well positioned to facilitate introductions to ESG leaders, sustainability heads, and corporate decision-makers.
Can guide NanoBee on ESG positioning, compliance alignment, and credibility required by institutional carbon buyers.
Particularly valuable for navigating policy, governance frameworks, and ESG-driven procurement processes.</t>
  </si>
  <si>
    <t>Extensive experience in impact investing, ESG advisory, and sustainable finance across global markets.
Strong understanding of how corporates and institutions evaluate, price, and procure carbon credits.
Can help NanoBee structure its carbon credit proposition to meet international ESG and reporting frameworks.
Well suited to connect NanoBee with impact-focused corporates, funds, and global ESG ecosystems.
Prior experience advising sustainable agriculture startups, making her relevant to agri-based carbon models.</t>
  </si>
  <si>
    <t xml:space="preserve">Marketing &amp; Digital Presence – Support from a professional agency to revamp the website, streamline content, and build a consistent social media strategy for organic input products.
</t>
  </si>
  <si>
    <t>~Direct match with your need: her core is brand strategy, content strategy &amp; development, integrated marketing, digital campaigns, and social media.
~Very strong on storytelling and making brands “more human,” which is exactly what NanoBee needs to explain nanotech + sustainability in simple, emotional language for farmers and conscious consumers.
~Has worked with 100+ brands, including repositioning and rebranding, so she can guide both the website narrative and content calendar for social media in a coherent way.</t>
  </si>
  <si>
    <t>~Specializes in performance marketing, demand generation, SEO and SEM, which is ideal for making your revamped website actually discoverable and lead-generating, not just “beautiful.”
~Data-driven approach can help you design funnels for farmer adoption and B2B leads (distributors, FPOs, agri retailers) and track what works across channels.
~Good fit if you want your digital presence to be measurable and growth-focused, not only brand-focused.</t>
  </si>
  <si>
    <t xml:space="preserve">Output Buyer Connections – Access to mid-segment corporate buyers (₹100–500 Cr turnover companies such as Star Bazaar, D-Mart, D2C brands) to secure better pricing and reduce dependency on a few bulk buyers.
</t>
  </si>
  <si>
    <t>Vibhu Dixit</t>
  </si>
  <si>
    <t>https://www.linkedin.com/in/vibhu-dixit/</t>
  </si>
  <si>
    <t>Vibhu is a good fit if NanoBee wants to expand into export and international corporate buyers, especially in Europe and Japan. His trade expertise and export network can help diversify revenue and reduce reliance on a few buyers. However, for domestic mid-segment buyers like D-Mart or Star Bazaar, his fit is limited, as his focus is more on exports than Indian retail procurement.</t>
  </si>
  <si>
    <t>Nand Jee Singh Rathor</t>
  </si>
  <si>
    <t>https://www.linkedin.com/in/nandjeesinghofficial/</t>
  </si>
  <si>
    <t>Nand Jee Singh Rathor is moderately suitable. He can add value in shaping NanoBee’s B2B sales strategy, positioning residue-free produce for organized buyers, and strengthening the output-market playbook, though he may have fewer direct retail buyer connections.</t>
  </si>
  <si>
    <t>Anand Mirani</t>
  </si>
  <si>
    <t>https://www.linkedin.com/in/anandmirani/</t>
  </si>
  <si>
    <t>Anand Mirani is the strongest fit for NanoBee’s need to access mid-segment corporate buyers. His experience with FMCG and food brands makes him well positioned to help NanoBee approach modern trade chains and D2C brands, structure the right commercial terms, and potentially open doors to category managers and procurement teams.</t>
  </si>
  <si>
    <t xml:space="preserve">Operational SOP Review – Guidance on refining cluster-level SOPs to ensure efficient replication as the model expands to new regions.
</t>
  </si>
  <si>
    <t>Prerna is a good fit because she has deep experience in operations excellence, process standardization, and scaling SOP-driven models across multiple regions. Her background in lean and six sigma suits NanoBee’s need to refine cluster-level SOPs and ensure they can be efficiently replicated as the model expands, while maintaining operational consistency and quality on the ground.</t>
  </si>
  <si>
    <t>Fundraising &amp; Credit Partnerships – Help in identifying investment bankers, impact funds, and NBFCs (Avanti, NabKisan, NFWWB) for the upcoming ₹10 Cr blended round and farmer credit models.</t>
  </si>
  <si>
    <t>https://www.linkedin.com/in/sanskritikapoor30/</t>
  </si>
  <si>
    <t>She is a suitable mentor because she brings hands-on experience in fundraising strategy, investor readiness, and working with impact-focused startups. Her exposure to impact and sustainability ecosystems aligns well with NanoBee’s agri-tech and climate-positive model. She can help structure the ₹10 Cr blended round, sharpen the investment narrative, and support introductions to relevant impact funds, investment bankers, and lending partners needed for farmer credit models.</t>
  </si>
  <si>
    <t>Marketing &amp; Branding Scale-up</t>
  </si>
  <si>
    <t>Nirmallya Roychowdhury</t>
  </si>
  <si>
    <t>Direct experience in FMCG, food, rural and small-town consumers, which is exactly BNB’s world (traditional foods, Tier-2/3 India, value-conscious but quality-seeking buyers).
Has crafted 50+ brands and worked deeply with middle and low-income groups, small towns and rural markets – very relevant for positioning BNB as aspirational yet accessible.
Strong in 360° marketing (digital, print, retail, events, CRM) which you’ll need as you grow beyond organic marketplaces into GT, MT, modern retail etc.</t>
  </si>
  <si>
    <t>https://www.linkedin.com/in/raj-gulia-6458b850</t>
  </si>
  <si>
    <t>19 years in FMCG sales &amp; marketing, including brand launches and setting up operations from scratch for food and dairy brands.
Knows distribution, supply chain, modern trade, Horeca, carts vending, GT/MT – all critical for taking BNB beyond pure D2C into a serious FMCG play.</t>
  </si>
  <si>
    <t>Deep experience in rural marketing, community development, livelihoods &amp; women empowerment – this is the emotional core of BNB’s story (small &amp; women farmers).
Understands communication strategy for low-income households &amp; rural communities, which is useful if you want to simultaneously:
Build a premium-ish brand for urban customers, and
Stay authentic to your farmer-first mission.</t>
  </si>
  <si>
    <t>Quick-Commerce Optimization &amp; Channel Expansion</t>
  </si>
  <si>
    <t>Shalin Wadhwa</t>
  </si>
  <si>
    <t>https://www.linkedin.com/in/shalin-wadhwa-a0215853/</t>
  </si>
  <si>
    <t>Shalin Wadhwa is a strong operational fit for quick-commerce because he has hands-on experience driving scale on aggregator and online food platforms. His background in managing high monthly GMV, optimizing visibility on platforms like Zomato, and running end-to-end online sales makes him valuable for helping BNB Organics crack hyperlocal demand, promotions, listing strategy, and conversion optimization on quick-commerce and food-focused channels. He understands how to work with aggregator algorithms, manage offers, and push velocity, which is critical in Q-commerce.</t>
  </si>
  <si>
    <t>Bharat complements this perfectly from a structured marketplace and Q-commerce growth lens. His experience spans Blinkit, Zepto, Swiggy Instamart, Amazon, Flipkart, and premium sellers, making him ideal for channel expansion, vendor onboarding, category placement, and P&amp;L-level optimization. He can guide BNB Organics on assortment planning, pricing, SLA management, and marketing levers across both quick-commerce and large marketplaces, ensuring scalability without hurting margins.</t>
  </si>
  <si>
    <t>Supply Chain &amp; Farmer Scale</t>
  </si>
  <si>
    <t>https://www.linkedin.com/in/shailendrasinh-rajput-771a4518/</t>
  </si>
  <si>
    <r>
      <rPr>
        <b/>
        <sz val="10"/>
        <color rgb="FF000000"/>
        <rFont val="Aptos Narrow"/>
        <family val="2"/>
        <scheme val="minor"/>
      </rPr>
      <t>For BNB Organics, he can help with:</t>
    </r>
    <r>
      <rPr>
        <sz val="10"/>
        <color rgb="FF000000"/>
        <rFont val="Aptos Narrow"/>
        <family val="2"/>
        <scheme val="minor"/>
      </rPr>
      <t xml:space="preserve">
Structuring farmer aggregation models Improving post-harvest handling to reduce loss Scaling millet/rice processing while maintaining quality SOPs for grading, storage, processing, and traceability Vendor &amp; equipment selection (critical as volumes increase)</t>
    </r>
  </si>
  <si>
    <t>https://www.linkedin.com/in/ramkumarsubramanian/?originalSubdomain=in</t>
  </si>
  <si>
    <t>Solid experience in supply chain optimization, demand planning, and logistics
Focus on reducing bottlenecks, stockouts, and inefficiencies
Data-driven and operations-focused approach</t>
  </si>
  <si>
    <t>Strong in ERP, governance, risk mitigation, and process standardisation
Has handled consumer goods and manufacturing programs
Useful once BNB reaches multi-location scale</t>
  </si>
  <si>
    <t>https://www.linkedin.com/in/bharat-moossaddee-57329a2</t>
  </si>
  <si>
    <t>Ex-CFO &amp; CIO/Digital, Mahindra Group → direct access to CSR leaders &amp; boardrooms
Served on 25+ corporate boards (Audit, CSR, NRC Committees)
Deep credibility with large Indian conglomerates
Understands how CSR decisions are actually made (budget cycles, governance, approvals)</t>
  </si>
  <si>
    <t>https://www.linkedin.com/in/pjrathi/</t>
  </si>
  <si>
    <t>34+ years running limited companies and global operations
Deep involvement in CSR, shared value, and enterprise-led ecosystems
Strong leadership credibility with CXOs and corporate foundations
Understands ROI + CSR narrative, which corporates want</t>
  </si>
  <si>
    <t>Saurav Kumar</t>
  </si>
  <si>
    <t>https://www.linkedin.com/in/saurav-kumar-912206a8/</t>
  </si>
  <si>
    <t>Structured access to govt + CSR-backed programs
Positioning with public institutions and education bodies
Opening doors via incubators, govt missions, and CSR collaborations
Best bridge between B2G + CSR + institutions</t>
  </si>
  <si>
    <t>Renuka Dudeja</t>
  </si>
  <si>
    <t>https://www.linkedin.com/in/renuka-nahar-formerly-dudeja-07464521/</t>
  </si>
  <si>
    <t>Deep hands-on work in brand positioning, SKU architecture, GTM
Strong grasp of premium consumer experience</t>
  </si>
  <si>
    <t>https://www.linkedin.com/in/kavya-d-8973875/</t>
  </si>
  <si>
    <t>Deep consumer insights + marketing strategy
Strong experience with packaging and new product development
Thinks consumer-first, not founder-first
Excellent for defining what each SKU stands for</t>
  </si>
  <si>
    <t>http://www.linkedin.com/in/janani-rangarajan-98102213b</t>
  </si>
  <si>
    <t>Strong Product Marketing + user journey thinker
Good for B2C self-learning UX
Bridges product, storytelling, and positioning</t>
  </si>
  <si>
    <t>Technology &amp; Curriculum Support – Access to experts in pedagogy, curriculum design (aligned with frameworks like CSTA), and UI/UX talent to enhance the LMS and AI-integrated modules.</t>
  </si>
  <si>
    <t>Built large-scale distributed consumer platforms
Strong at: LMS scalabilityProduct-engineering tradeoffs
Engineering team design
Understands product experience, not just backend</t>
  </si>
  <si>
    <t>Siddharth Ramakrishnan</t>
  </si>
  <si>
    <t>https://www.linkedin.com/in/siramakrishnan</t>
  </si>
  <si>
    <t>AI architecture for adaptive learning
Responsible AI (privacy, safety, evaluation)
Scaling LMS infrastructure</t>
  </si>
  <si>
    <t>Global Expansion Guidance – Inputs on entering Africa, MENA, and North America markets, including pricing structures, compliance expectations, and partner identification.</t>
  </si>
  <si>
    <t>Dr. Sindhu Bhaskar</t>
  </si>
  <si>
    <t>http://linkedin.com/in/sindhu-bhaskar-55a84568</t>
  </si>
  <si>
    <t>Operates from the MIT / Cambridge Innovation Center ecosystem
Active across emerging markets + developed markets
His work already spans Africa, global south, and North America–linked ecosystems</t>
  </si>
  <si>
    <t>https://www.linkedin.com/in/amiysriv/</t>
  </si>
  <si>
    <t>Active GP at iArtha Capital
Direct focus on AI, DeepTech, tech-first ventures
Member of NASSCOM DeepTech Club
Has seen founders fail and succeed at institutional rounds</t>
  </si>
  <si>
    <t>Investment banker + deep-tech angel
Strong exposure to ECM, valuation, scaling narratives
Actively backs DeepTech &amp; technology-driven startups</t>
  </si>
  <si>
    <t>Investor-side experience (not just advising)
Portfolio management + exit thinking
Has seen what actually closes rounds</t>
  </si>
  <si>
    <t>cultYvate is an agritech startup empowering smallholder farmers with IoT and AI/ML-powered precision agriculture solutions for rice and sugarcane, optimizing water/chemical use, achieving 40% yield increases, and 24% input reductions.</t>
  </si>
  <si>
    <t>IT Consulting</t>
  </si>
  <si>
    <t>Based on the startup’s requirement to redesign enterprise software with an architect-like, consultative approach, Ashwin Chandrasekar is a strong fit. His experience in enterprise architecture, system re-engineering, and modernizing large-scale software platforms enables him to work hands-on with the startup to rethink core systems, design scalable architectures, and align technology decisions with business needs. He operates as a true tech architect and consultant, which directly matches the startup’s ask.</t>
  </si>
  <si>
    <t>Dr. Niladri Choudhuri</t>
  </si>
  <si>
    <t>https://www.linkedin.com/in/niladrichoudhuri/</t>
  </si>
  <si>
    <t>Dr. Niladri Choudhuri is also relevant, though in a complementary way. With deep experience in enterprise IT strategy, governance, and large-scale transformation, he can guide the startup at a strategic level by helping define the IT roadmap, operating models, and long-term scalability. However, compared to Ashwin, his strength lies more in strategic oversight and transformation framework design rather than hands-on enterprise software re-architecture.</t>
  </si>
  <si>
    <t>Vinod Chacko</t>
  </si>
  <si>
    <t>https://www.linkedin.com/in/vinodchacko/</t>
  </si>
  <si>
    <t>He has strong experience in enterprise IT architecture, cloud infrastructure, and system redesign, and has worked as a consultant helping organizations modernize and scale their software platforms. His background allows him to act as an architect-level advisor who can review existing systems, redesign enterprise software, and guide long-term technology decisions.</t>
  </si>
  <si>
    <t>marketing Expert</t>
  </si>
  <si>
    <t>https://www.linkedin.com/in/amitabhsinhasmefunding/</t>
  </si>
  <si>
    <t>Amitabh Sinha is a senior growth, policy, strategy, and ecosystem leader with ~29 years of experience across policy, technology, GTM strategy, thought leadership, and brand communications at a macro and ecosystem level.</t>
  </si>
  <si>
    <t>https://www.linkedin.com/in/himanshu-dahiya-88191317/?originalSubdomain=in</t>
  </si>
  <si>
    <t>Himanshu Dahiya is the VP – Marketing at Maruti Suzuki with 20+ years of hands-on marketing leadership across brand management, media strategy, digital marketing, and large-scale product launches. He has led national consumer brands, managed multi-channel GTM strategies, and driven brand positioning for mass and premium segments (Arena, Nexa, True Value)—skills directly transferable to a global D2C context like OnePlus</t>
  </si>
  <si>
    <t>B2B Sales</t>
  </si>
  <si>
    <t>Suman Dash</t>
  </si>
  <si>
    <t>https://www.linkedin.com/sumandash84</t>
  </si>
  <si>
    <t>Sandeep Kaul</t>
  </si>
  <si>
    <t>https://www.linkedin.com/in/kaulsandeep/</t>
  </si>
  <si>
    <t>18+</t>
  </si>
  <si>
    <t>Pankaj Sharma</t>
  </si>
  <si>
    <t>https://www.linkedin.com/in/pankaj-sharma-1402/</t>
  </si>
  <si>
    <t>23+</t>
  </si>
  <si>
    <t>Rohit Pandita</t>
  </si>
  <si>
    <t>https://www.linkedin.com/in/rohitpandita/</t>
  </si>
  <si>
    <t>Brand Position and Marketing</t>
  </si>
  <si>
    <t xml:space="preserve">Shweta Thakur Nanda </t>
  </si>
  <si>
    <t>https://www.linkedin.com/in/shweta-thakur-nanda/</t>
  </si>
  <si>
    <t>Khalid Wani</t>
  </si>
  <si>
    <t>https://www.linkedin.com/in/khalidwani/</t>
  </si>
  <si>
    <t xml:space="preserve">Support in scaling online sales through marketplace optimization and performance marketing, with a clear focus on improving ROAS and contribution margins.
</t>
  </si>
  <si>
    <t>https://www.linkedin.com/in/amitsabale/</t>
  </si>
  <si>
    <t>He is the strongest fit. With deep hands-on experience in performance marketing, analytics, and full-funnel optimization at Google, he can help Nurasoi improve ROAS, reduce wasteful spend, and scale marketplace ads in a disciplined, data-led way.</t>
  </si>
  <si>
    <t>Indu Priya Kundurthi</t>
  </si>
  <si>
    <t>https://www.linkedin.com/in/indupriya/</t>
  </si>
  <si>
    <t>She is well suited for early-stage D2C brands. Her hands-on, founder-focused approach can help fine-tune marketplace listings, creatives, and campaigns while continuously optimizing for better margins and conversions.</t>
  </si>
  <si>
    <t>Pragnendra Rahevar</t>
  </si>
  <si>
    <t>https://www.linkedin.com/in/pragnendra/</t>
  </si>
  <si>
    <t>He brings a strong mix of digital strategy and execution. His experience in scaling digital platforms to profitability makes him useful for building a clear growth plan that balances traffic growth with contribution margins.</t>
  </si>
  <si>
    <t xml:space="preserve">Access to experienced advisors in D2C operations and supply chain to streamline sourcing, inventory planning, and reduce delivery timelines.
</t>
  </si>
  <si>
    <t>https://www.linkedin.com/in/abhishekdakhole/</t>
  </si>
  <si>
    <t>He has hands-on experience building and scaling a D2C brand end to end. His strength in e-commerce supply chains, inventory planning, and SAP-backed operations can help Nurasoi streamline sourcing, manage stock better, and shorten delivery timelines as volumes grow.</t>
  </si>
  <si>
    <t>Strategic guidance and investor connects to prepare for the next fundraise, including refining the growth narrative and unit economics story.</t>
  </si>
  <si>
    <t>He is a very strong fit. He has worked closely with consumer and food brands like Power Gummies and Tagz, understands what VCs look for, and can help refine Nurasoi’s growth story, unit economics, and pitch. His venture studio and investor-side experience is especially useful at this stage.</t>
  </si>
  <si>
    <t>He brings deep institutional investor exposure, especially in food, FMCG, and consumer brands. He can help structure the fundraise properly, sharpen financials, and open doors to relevant investors, including global funds.</t>
  </si>
  <si>
    <t>Growth/format expert to plan and scale a dermatology-led pharmacy and clinic chain</t>
  </si>
  <si>
    <t>https://www.linkedin.com/in/ajayrungta/</t>
  </si>
  <si>
    <t>He has actually built and scaled healthcare platforms like Practo from the ground up, so he understands what it takes in the real world. That makes him a strong fit for shaping and scaling a dermatology-led clinic and pharmacy model.</t>
  </si>
  <si>
    <t>D2C and app/website expert to grow Sarumam’s own online channel</t>
  </si>
  <si>
    <t>He knows how to run ads better, improve conversions, and grow online sales without wasting money. This is exactly what Sarumam needs for its own website and app.</t>
  </si>
  <si>
    <t>He knows how to run e-commerce efficiently, improve conversions, and manage profits. His health and personal care experience helps grow sales while keeping margins healthy.</t>
  </si>
  <si>
    <t>Brand-building and marketing guidance to scale Sarumam’s own cosmeceutical line</t>
  </si>
  <si>
    <t>Ponguri Parthasarathy</t>
  </si>
  <si>
    <t>https://www.linkedin.com/in/ponguriparthasarathy/</t>
  </si>
  <si>
    <t>He brings deep pharma and healthcare marketing experience, making him well suited to build strong doctor trust and medical credibility for a dermatology-led cosmeceutical brand.</t>
  </si>
  <si>
    <t>https://www.linkedin.com/in/kushagrag86/</t>
  </si>
  <si>
    <t>He has a strong track record of building and scaling consumer brands profitably. He can help sharpen brand positioning, craft the right story, and drive digital-first growth.</t>
  </si>
  <si>
    <t>Monaliesa Sarkar</t>
  </si>
  <si>
    <t>https://www.linkedin.com/in/monaliesa-sarkar</t>
  </si>
  <si>
    <t>She brings strong branding and storytelling skills, which can help shape a premium, emotionally connected skincare and self-care brand.</t>
  </si>
  <si>
    <t>"Exposit Immersive Solutions, leading the development of AR/VR, simulation, and AI-powered tools to modernize training, safety, and immersive experiences. He positions his work at the intersection of digital innovation, 3D/AR/VR, and immersive tech to solve real-world industry problems."</t>
  </si>
  <si>
    <t>Strategic support for Middle East (UAE/GCC) expansion, including enterprise intros and ecosystem access (Dubai Future Accelerators, large conglomerates).</t>
  </si>
  <si>
    <t>He has real, hands-on experience with global expansion and working with governments and large enterprises. This makes him well placed to help open doors in the UAE and GCC, including accelerators and big corporate groups.</t>
  </si>
  <si>
    <t>Venture partner guidance to transition from services to a scalable SaaS model (DigitTrain) with clear KPIs and unit economics.</t>
  </si>
  <si>
    <t>https://www.linkedin.com/in/adhnan-rasheed/</t>
  </si>
  <si>
    <t>He has built and scaled new products before. His experience with platforms like Emeritus makes him a strong fit to turn DigitTrain into a clear, metrics-driven SaaS with solid pricing and unit economics</t>
  </si>
  <si>
    <t>https://www.linkedin.com/in/mohanakrishnanp/</t>
  </si>
  <si>
    <t>He has strong experience building and scaling AI products. He can help Exposit shift from custom projects to a product-led SaaS, set the right KPIs, and avoid early scaling mistakes.</t>
  </si>
  <si>
    <t>Seshadri Krishnan</t>
  </si>
  <si>
    <t>https://www.linkedin.com/in/seshkrishnan/</t>
  </si>
  <si>
    <t>He has strong experience in SaaS and digital products.He can help focus on real customer use, retention, and building a SaaS business that truly scales.</t>
  </si>
  <si>
    <t>Help in building a strong enterprise sales engine, including hiring a VP Sales and shortening B2B deal cycles.</t>
  </si>
  <si>
    <t>He has built and led large enterprise sales teams. He can help design the sales structure, hire the right VP Sales, and bring discipline to long B2B deal cycles</t>
  </si>
  <si>
    <t>Sandeep Saxena</t>
  </si>
  <si>
    <t>https://www.linkedin.com/in/sandeepsaxena/</t>
  </si>
  <si>
    <t>He understands complex B2B and enterprise selling.He helps founders tighten sales processes, qualify deals better, and close faster.</t>
  </si>
  <si>
    <t>Expert support on value-based SaaS pricing and financial modeling to enable predictable revenue scaling.</t>
  </si>
  <si>
    <t>Vani Agarwal</t>
  </si>
  <si>
    <t>https://www.linkedin.com/in/vani-agarwal/</t>
  </si>
  <si>
    <t>She simplifies complex finance into clear decisions. She can help define value-based pricing and link metrics to growth clearly.</t>
  </si>
  <si>
    <t>He is strong in financial forecasting and modeling. He can help set value-based SaaS pricing and build clear revenue models that scale predictably.</t>
  </si>
  <si>
    <t>Access to industry advisors (L&amp;D heads, domain SMEs) and hardware/OEM partnerships to strengthen product adoption and bundled offerings.</t>
  </si>
  <si>
    <t>Ashish Kulkarni</t>
  </si>
  <si>
    <t>https://www.linkedin.com/in/ashish-kulkarni-75bab519b/</t>
  </si>
  <si>
    <t>He has strong enterprise access and understands how large organizations adopt new technologies. This helps with product adoption and senior-level connects, though hardware partnerships may need an additional OEM-focused advisor.</t>
  </si>
  <si>
    <t>Vivek Shah</t>
  </si>
  <si>
    <t>https://www.linkedin.com/in/imvivekshah/</t>
  </si>
  <si>
    <t>He works directly in AR/VR and immersive tech and can help with industry connects and hardware partnerships.</t>
  </si>
  <si>
    <t>Nida Sahar</t>
  </si>
  <si>
    <t>https://www.linkedin.com/in/nidasahar/?utm_source=share&amp;utm_campaign=share_via&amp;utm_content=profile&amp;utm_medium=ios_app</t>
  </si>
  <si>
    <t>She’s strong in deep tech and ecosystem building, which helps Exposit form OEM, platform, and expert partnerships. Best suited for tech and industry collaborations, less for pure L&amp;D sales access.</t>
  </si>
  <si>
    <t>Support in designing and scaling a robust franchise model for rural and semi-organized markets, including SOPs for FTC launches and regional operations governance.</t>
  </si>
  <si>
    <t>https://www.linkedin.com/in/gauravbansal2/</t>
  </si>
  <si>
    <t>Gaurav has hands-on experience building and scaling businesses. He can help set up clear SOPs and a practical franchise model that works well in rural and semi-organized markets.</t>
  </si>
  <si>
    <t xml:space="preserve"> Access to franchise and cooperative-model experts (e.g., Amul-style networks) to refine unit economics, incentives, and field-force productivity.</t>
  </si>
  <si>
    <t>https://www.linkedin.com/in/adhnan-rasheed</t>
  </si>
  <si>
    <t>Adhnan understands rural agent and cooperative models well. He can help design strong unit economics, incentives, and a productive field network for Agriown.</t>
  </si>
  <si>
    <t>Tukaram Sonawane</t>
  </si>
  <si>
    <t>https://www.linkedin.com/in/sonawane-tukaram-66b73a85/</t>
  </si>
  <si>
    <t>He is strong on ground-level rural execution and understands farmer networks well, which helps in field operations and adoption.</t>
  </si>
  <si>
    <t>B2B and institutional sales support to bundle services and inputs, and build partnerships with large agrochemical and fertilizer companies.</t>
  </si>
  <si>
    <t>He has deep experience in agriculture ecosystems, enterprise sales, and partnerships. Very strong at opening doors with large organizations and structuring B2B collaborations that actually move.</t>
  </si>
  <si>
    <t>Technology and platform advisory to scale the farmer app, CRM, and order management systems with precision-agriculture data capabilities.</t>
  </si>
  <si>
    <t>He is very strong on building and scaling digital platforms. His experience with product strategy, cloud, AI, and data systems fits well for upgrading the farmer app, CRM, and order systems, especially if Agriown wants to add precision-agriculture data and scale smoothly.</t>
  </si>
  <si>
    <t>Ranveer Chandra</t>
  </si>
  <si>
    <t>https://www.linkedin.com/in/ranveer-chandra-79bb9b/overlay/contact-info/</t>
  </si>
  <si>
    <t>He led FarmBeats, Microsoft’s global precision-ag platform, focused on IoT, sensors, satellite data, and farm intelligence systems. Excellent for shaping Agriown’s data strategy, integrations, and future-ready agri tech stack.</t>
  </si>
  <si>
    <t>Krishna Kumar</t>
  </si>
  <si>
    <t>https://www.linkedin.com/in/krishna-kumar-cropin/</t>
  </si>
  <si>
    <t>He has built one of the world’s leading precision-agriculture SaaS platforms from scratch. Deep hands-on experience with farmer apps, agri data, AI, traceability, and enterprise CRM systems. Ideal for guiding Agriown on tech architecture, data layers, and long-term platform scaling.</t>
  </si>
  <si>
    <t>Market access to FPOs, local agri departments, and village-level networks to accelerate farmer onboarding in new states.</t>
  </si>
  <si>
    <t>Dr. Devesh Baid</t>
  </si>
  <si>
    <t>https://www.linkedin.com/in/devesh-baid-91770716/?originalSubdomain=in</t>
  </si>
  <si>
    <t>He has worked closely with NABARD, World Bank projects, Startup Odisha, and FPO/FPC programs. Useful for policy alignment, FPO engagement models, and government-backed farmer programs, especially when entering new regions.</t>
  </si>
  <si>
    <t>He has deep, on-ground experience working with FPO-linked ecosystems, agri startups, and institutions. His work with Samunnati and Deshpande Startups gives him real access to farmer networks, incubators, and state-level ecosystems. Very practical for opening doors and accelerating farmer onboarding across new states.</t>
  </si>
  <si>
    <t>Fundraising and organizational support, including impact fund introductions, debt/CSR capital access, and structured hiring playbooks for regional leadership and tech roles.</t>
  </si>
  <si>
    <t>He works hands-on with founders on fundraising, investor connects, and portfolio scaling. Strong fit for impact funds, early VC conversations, and building leadership teams as the company grows.</t>
  </si>
  <si>
    <t>He brings deep CFO/COO experience across startups and growth-stage companies. Very useful for debt, CSR capital readiness, financial discipline, and hiring senior regional and tech leaders.</t>
  </si>
  <si>
    <t>Devansh Lakhani</t>
  </si>
  <si>
    <t>https://www.linkedin.com/in/devanshlakhani-financial-services/</t>
  </si>
  <si>
    <t>He can connect them to investors and structure their financials, improving chances of funding.</t>
  </si>
  <si>
    <t>With CFO experience, Ashish can help build strong financial planning, clean projections, and internal systems, making the company more structured and ready for investors.</t>
  </si>
  <si>
    <t>Abhishek Kapahi</t>
  </si>
  <si>
    <t>https://www.linkedin.com/in/abhishek-kapahi-92b41b182/</t>
  </si>
  <si>
    <t>He works closely with startups to prepare them for investment, improve pitch decks, and connect with investors, which directly helps in raising capital.</t>
  </si>
  <si>
    <t>With 29+ years in venture capital and investment, he can help with investor connects and funding strategy, especially at growth stage.</t>
  </si>
  <si>
    <t>Support to raise ₹50–100 Cr in growth capital (PE-led rounds) with advisory on dilution, sequencing of rounds, and IPO readiness.</t>
  </si>
  <si>
    <t>He brings CFO + COO depth, understands PE expectations, and has real experience with IPO prep, dilution planning, and sequencing growth rounds. He’s strong on governance, metrics, and building a PE-ready finance and leadership stack.</t>
  </si>
  <si>
    <t>Nilesh operates squarely in institutional capital raising, deal structuring, and growth-stage transactions. He can help position QarmaTek for large PE funds, structure the round cleanly, and think through capital strategy beyond Series C.</t>
  </si>
  <si>
    <t>Venture partner guidance to refine the 7–8 year strategic playbook covering retail rollout, manpower planning, and enterprise transition.</t>
  </si>
  <si>
    <t>Aparajita Prasad</t>
  </si>
  <si>
    <t>https://www.linkedin.com/in/aparajitaprasad/</t>
  </si>
  <si>
    <t>She brings deep experience in long-term strategy, analytics, and enterprise consulting. Her background at PwC and Accenture makes her well suited to help QarmaTek think through multi-year strategy, enterprise transition, and leadership planning.</t>
  </si>
  <si>
    <t>Phani Pattamatta</t>
  </si>
  <si>
    <t>https://www.linkedin.com/in/phanipattamatta/</t>
  </si>
  <si>
    <t>He has hands-on experience running large P&amp;Ls, setting up global delivery centers, and scaling operations. This directly matches QarmaTek’s need for enterprise transition and structured manpower planning over the next several years.</t>
  </si>
  <si>
    <t xml:space="preserve">Karna Saudagar </t>
  </si>
  <si>
    <t>https://www.linkedin.com/in/karn-saudagar/</t>
  </si>
  <si>
    <t>Works in business consulting, strategy, operations, and digital transformation. Can help with scaling strategy and systems across multi-city or enterprise contexts.</t>
  </si>
  <si>
    <t>He knows how to build brands that people remember and trust. He can help QarmaTek move away from founder-led selling and create a brand that attracts customers on its own.</t>
  </si>
  <si>
    <t>She is very strong at brand story and positioning. She can help QarmaTek look credible, premium, and trustworthy, especially around sustainability and quality.</t>
  </si>
  <si>
    <t>https://www.linkedin.com/in/gokulrajgk/</t>
  </si>
  <si>
    <t>He is very practical and execution-focused. He can help turn branding into real demand, repeat customers, and steady growth, not just good-looking campaigns.</t>
  </si>
  <si>
    <t>https://www.linkedin.com/in/aasheshdshaah/</t>
  </si>
  <si>
    <t>He is strong at turning business problems into scalable tech systems. He can help QarmaTek design AI-led procurement, pricing engines, and end-to-end digital transformation without overengineering.</t>
  </si>
  <si>
    <t>Bhaskar Roy</t>
  </si>
  <si>
    <t>https://in.linkedin.com/in/roybhaskar</t>
  </si>
  <si>
    <t>He brings deep experience in AI, predictive analytics, and large-scale digital transformation. Very relevant for building smart pricing, demand forecasting, and lifecycle optimization models.</t>
  </si>
  <si>
    <t>He is hands-on with AI, cloud, and large data systems. Can help QarmaTek modernize its tech stack and build intelligent platforms that scale reliably.</t>
  </si>
  <si>
    <t>He works closely with large enterprises and global teams. Very useful for opening doors to structured B2B accounts and accelerating serious enterprise conversations.</t>
  </si>
  <si>
    <t>Narayana Swaroop</t>
  </si>
  <si>
    <t>https://www.linkedin.com/in/narayanaswaroop/</t>
  </si>
  <si>
    <t>Strong at enterprise sales, partnerships, and network-led growth. He can directly help QarmaTek access decision-makers and build long-term B2B relationships.</t>
  </si>
  <si>
    <t>Excellent at setting up and scaling B2B sales motions from zero to scale. Helpful for targeting large accounts systematically and converting introductions into revenue.</t>
  </si>
  <si>
    <t>Support to design and execute a strong product-led growth (PLG) motion, including freemium-to-paid funnel optimization and self-serve onboarding journeys.</t>
  </si>
  <si>
    <t>Rohit Sirohia</t>
  </si>
  <si>
    <t>https://www.linkedin.com/in/rohit-sirohia/</t>
  </si>
  <si>
    <t>He has hands-on product experience at CRED and SafexPay, where growth comes from user journeys, activation, and repeat usage. This is close to PLG thinking.</t>
  </si>
  <si>
    <t>https://www.linkedin.com/in/avinash-kumar-80676858</t>
  </si>
  <si>
    <t>He has built and scaled large consumer and B2B platforms with strong focus on customer experience and retention. His work shows real product depth, not just strategy.</t>
  </si>
  <si>
    <t>Varchas Ramila Subrahmanya</t>
  </si>
  <si>
    <t>https://www.linkedin.com/in/varchasrs/</t>
  </si>
  <si>
    <t>He runs product for a mid-market SaaS (ADP Workforce Now), which is very similar to Biziverse’s MSME ICP.</t>
  </si>
  <si>
    <t xml:space="preserve">Guidance in scaling the sales team from 6 to 15–20 members, with clear onboarding SOPs, role-wise KPIs, and automation of renewals and upsells.
</t>
  </si>
  <si>
    <t>He helps founders hire the right salespeople and set clear expectations. and is good at turning a small team into a predictable, performance-driven sales unit.</t>
  </si>
  <si>
    <t>Sandeep Saxena is relevant because he goes beyond just closing new deals. He understands renewals, upsells, and recurring revenue, which is critical for a SaaS business like Biziverse that wants predictable growth through automation rather than manual follow-ups.</t>
  </si>
  <si>
    <t>https://www.linkedin.com/in/chitra-singh-salesmentor-trainer-womenssalescommunity/</t>
  </si>
  <si>
    <t>Chitra fits well for onboarding and training. She helps sales teams ramp up faster by standardizing pitches, follow-ups, and daily routines, which reduces dependency on founders and senior team members.</t>
  </si>
  <si>
    <t>Pricing strategy advisory to move from static plans to scalable, usage-based or seat-based tiers aligned with MSME buying behavior.</t>
  </si>
  <si>
    <t>https://www.linkedin.com/in/sriramchidambaram/</t>
  </si>
  <si>
    <t>He has deep hands-on experience designing pricing models, sensitivity analysis, and unit economics for SaaS and enterprise businesses. He can help Biziverse structure seat-based and usage-based pricing that still works for price-sensitive MSMEs.</t>
  </si>
  <si>
    <t>He has direct SaaS pricing experience and has scaled his own product to ARR. He understands how pricing impacts adoption, upgrades, and churn, which is critical when shifting from flat plans to scalable tiers.</t>
  </si>
  <si>
    <t>Amit Singhi</t>
  </si>
  <si>
    <t>https://www.linkedin.com/in/amit15singhi/</t>
  </si>
  <si>
    <t>He has scaled B2B businesses with a strong focus on profitability and sustainable pricing. He understands how founders should price for growth without discounting too early, especially for Indian customers.</t>
  </si>
  <si>
    <t>Brand-building and positioning support to shift from performance-only marketing to high-visibility campaigns that build trust and recall among MSMEs.</t>
  </si>
  <si>
    <t>He has built 50+ brands across India and deeply understands small-town and MSME audiences. He is strong at positioning, recall, and long-term brand thinking, not just ads. Very relevant for creating trust and familiarity among Indian MSMEs.</t>
  </si>
  <si>
    <t>She brings senior brand leadership and knows how to move brands from functional messaging to emotional recall. Her experience helps in creating high-visibility campaigns that feel credible and established. Useful for making Biziverse look like a serious, dependable platform.</t>
  </si>
  <si>
    <t>She is strong at B2B and SaaS storytelling. She can help Biziverse clearly explain its value to MSMEs and build a strong narrative beyond features and pricing. Good for sharpening messaging and category positioning.</t>
  </si>
  <si>
    <t>Access to senior SaaS advisors (ex-Zoho/Freshworks) to refine B2B buyer psychology, retention levers, and long-term SaaS metrics._x000D_</t>
  </si>
  <si>
    <t>He is ex-Freshworks and has built SaaS platforms at scale. He deeply understands B2B buyer behavior, churn drivers, retention levers, and SaaS metrics like LTV, NRR, and expansion revenue. Very relevant for refining Biziverse’s long-term SaaS playbook.</t>
  </si>
  <si>
    <t>Rahul Krishnan</t>
  </si>
  <si>
    <t>https://www.linkedin.com/in/rahulkrishnan/</t>
  </si>
  <si>
    <t>He is a 2x SaaS founder who has taken products from 0 to 1 and scaled them. He understands MSME buyers, usage-led retention, pricing, and SaaS fundamentals from a founder’s lens. Practical and very relevant for Biziverse’s stage.</t>
  </si>
  <si>
    <t>https://www.linkedin.com/in/om-anand-unifyx/</t>
  </si>
  <si>
    <t>He has built and scaled a B2B SaaS company selling globally. He understands customer retention, expansion, and SaaS economics, especially for mid-market customers. Useful for improving renewals, upsells, and long-term value.</t>
  </si>
  <si>
    <t>Network access to MSME-focused trade bodies, marketplaces, and banking partners to accelerate distribution, integrations, and embedded finance opportunities.</t>
  </si>
  <si>
    <t>https://www.linkedin.com/in/adeepaksrinivasan/</t>
  </si>
  <si>
    <t>He works closely with startup banking partnerships at Standard Chartered and has hands-on experience building large partner ecosystems. He understands how startups plug into banks, fintechs, and enterprise programs, which is exactly what Biziverse needs for embedded finance and integrations.</t>
  </si>
  <si>
    <t>Archana Kulkarni</t>
  </si>
  <si>
    <t>https://www.linkedin.com/in/archana-kulkarni-0b974b7/</t>
  </si>
  <si>
    <t>She managed Oracle for Startups partnerships across Asia-Pacific and has strong access to tech ecosystems, MSME-focused platforms, and enterprise partners. She can help Biziverse open doors to marketplaces, integrations, and institutional networks.</t>
  </si>
  <si>
    <t xml:space="preserve">Support to institutionalize execution excellence through ERP-led project governance, SOPs, and a central PMO structure across multiple states.
</t>
  </si>
  <si>
    <t>He has built SOPs, and execution systems at massive scale. His experience running multi-location operations with tight SLAs directly maps to setting up a central PMO and ERP-driven governance.</t>
  </si>
  <si>
    <t>She has deep experience in operations transformation, SOP design, and process standardization across geographies. Strong fit for institutionalizing execution discipline, not just advising at a high level.</t>
  </si>
  <si>
    <t>Amanpreet SIngh</t>
  </si>
  <si>
    <t>He brings hands-on execution experience in setting up greenfield operations, governance frameworks, and scalable processes. Ideal for building PMO structures that actually run on the ground.</t>
  </si>
  <si>
    <t>CFO-level support to restructure capital, build investor-ready valuation and ESG narrative, and align funding with long-gestation EPC projects.</t>
  </si>
  <si>
    <t>He has real CFO experience in large industrial and infrastructure-linked businesses. He understands long-gestation projects, balance-sheet structuring, governance, and how institutional investors think. Strong for valuation logic, ESG alignment, and board-level credibility.</t>
  </si>
  <si>
    <t>Satish has worked as a CFO/COO across infra, financial services, and growth-stage companies. He knows how to align capital with execution-heavy businesses and can help Biofics structure funding rounds that match project timelines and cash-flow realities.</t>
  </si>
  <si>
    <t>He has hands-on experience structuring debt and mixed funding for large projects, making him a good fit for Biofics’ capital needs beyond pure equity.</t>
  </si>
  <si>
    <t>Mahesh Kulkarni</t>
  </si>
  <si>
    <t>https://www.linkedin.com/in/mahesh-kulkarni-2126162a</t>
  </si>
  <si>
    <t>Mahesh understands manufacturing finances and ERP systems. He can help make the company’s numbers clean, controlled, and investor-ready.</t>
  </si>
  <si>
    <t>Access to a seasoned COO / Head of Projects to drive operational discipline, Kaizen-led execution, and scale-ready delivery systems.</t>
  </si>
  <si>
    <t>He has actually run large operations on the ground. He knows how to put clear processes in place, fix execution gaps, and make delivery systems ready for scale.</t>
  </si>
  <si>
    <t>He is very good at bringing structure to day-to-day operations. He helps teams work in a more disciplined way and keeps performance visible as the business grows across locations.</t>
  </si>
  <si>
    <t>Strategic introductions to large corporate buyers and ESG-aligned partners to convert ₹100–200 Cr enterprise opportunities into executable contracts.</t>
  </si>
  <si>
    <t>He works closely with large enterprises and understands how corporates evaluate vendors. He can help Biofics open doors, position itself correctly, and move conversations toward structured contracts.</t>
  </si>
  <si>
    <t>Ashish R Bedekar</t>
  </si>
  <si>
    <t>https://www.linkedin.com/in/ashishrbedekar/</t>
  </si>
  <si>
    <t>He has deep experience in building partnerships and go-to-market strategies in complex ecosystems. Useful for connecting Biofics with platform partners, integrators, and enterprise buyers.</t>
  </si>
  <si>
    <t>Advisory and partner access to commercialize patented technologies and structure long-term waste sourcing and carbon monetization frameworks.</t>
  </si>
  <si>
    <t>https://www.linkedin.com/in/chiragtanna/https://www.linkedin.com/in/chiragtanna/</t>
  </si>
  <si>
    <t>He is very relevant for commercializing patented technology. He understands how to turn patents into licensing, partnerships, and cross-border commercialization, especially through Singapore and ASEAN.</t>
  </si>
  <si>
    <t>Dr.Naman Agarwal</t>
  </si>
  <si>
    <t>https://www.linkedin.com/in/dr-naman-agrawal/</t>
  </si>
  <si>
    <t>He’s a good fit because he understands policy and government systems and has strong global connections, which helps set up long-term waste sourcing, partnerships, and technology transfer in a practical way.</t>
  </si>
  <si>
    <t>Support in financial modeling, cash flow forecasting, and debt restructuring to align capex-heavy expansion with predictable collections and improve capital efficiency.</t>
  </si>
  <si>
    <t>He brings hands-on virtual CFO experience in debt restructuring and cash flow planning, which fits well for managing capex-heavy expansion while keeping collections predictable.</t>
  </si>
  <si>
    <t>Advisory and execution support for SME IPO or PE readiness, including balance sheet cleanup, data room creation, and DRHP preparation.</t>
  </si>
  <si>
    <t>He is a very strong fit if Airmed is seriously preparing for an SME IPO. He has done this before at large groups, understands board expectations, compliance, and how investors look at financials. He can guide balance sheet cleanup and governance the right way from day one.</t>
  </si>
  <si>
    <t>He is more hands-on and execution-focused. Useful for cleaning up books, setting up the data room, coordinating with banks and advisors, and getting the company IPO-ready step by step.</t>
  </si>
  <si>
    <t>Sayyed Naqvi</t>
  </si>
  <si>
    <t>https://www.linkedin.com/in/farhanalinaqvi/</t>
  </si>
  <si>
    <t>He fits well if the company is also evaluating private equity. He understands due diligence deeply and can help Airmed present a clean, credible story to investors with solid numbers.</t>
  </si>
  <si>
    <t>Aswini Shrestha</t>
  </si>
  <si>
    <t>https://www.linkedin.com/in/a4asu/</t>
  </si>
  <si>
    <t>Aswini understands healthcare finance well. He helps clean up financials, set strong controls, and present clear numbers that investors trust before private equity or IPO talks.</t>
  </si>
  <si>
    <t>Narasimha Raju K A</t>
  </si>
  <si>
    <t>https://www.linkedin.com/in/narasimha-raju-k-a-7b482149/</t>
  </si>
  <si>
    <t>He has taken a diagnostics company all the way to IPO. He understands balance sheet cleanup, regulator expectations, and how investors look at healthcare businesses.</t>
  </si>
  <si>
    <t>Mangesh Shirodkar</t>
  </si>
  <si>
    <t>https://www.linkedin.com/in/mangesh-shirodkar-7075b514/</t>
  </si>
  <si>
    <t>He has hands-on IPO and capital markets experience. He is strong on documentation, compliance, and preparing companies to face investors and regulators confidently.</t>
  </si>
  <si>
    <t>Help in formalizing site selection and expansion SOPs with ROI-based guardrails to ensure disciplined scaling across Tier 2 and Tier 3 markets.</t>
  </si>
  <si>
    <t>Dr Preet Kaur</t>
  </si>
  <si>
    <t>https://www.linkedin.com/in/dr-preet-kaur-02335840/</t>
  </si>
  <si>
    <t>Dr. Preet is a senior diagnostics leader with national lab &amp; operations experience. Excellent at setting up centre networks, quality controls, and rollout playbooks for pan-India expansion</t>
  </si>
  <si>
    <t xml:space="preserve">Dr Aish Asghar </t>
  </si>
  <si>
    <t>https://www.linkedin.com/in/dr-aish-asghar-b7597040/</t>
  </si>
  <si>
    <t>He runs lab operations across regions and understands logistics and capacity planning well. He can help decide where to open next and make sure each new site breaks even fast, especially in Tier-2 and Tier-3 markets.</t>
  </si>
  <si>
    <t>Technology advisory to scale CRM and ERP systems for multistate operations, load testing, and real-time modality-wise performance tracking.</t>
  </si>
  <si>
    <t>He has deep experience building and scaling healthcare platforms across states. Very useful for load testing, system stability, and modality-wise performance tracking as Airmed grows.</t>
  </si>
  <si>
    <t>Shripad Kulkarni</t>
  </si>
  <si>
    <t>https://www.linkedin.com/in/shripadgkulkarni/</t>
  </si>
  <si>
    <t>He works closely with ERP systems in the health sciences space and is Strong fit for setting up clean dashboards and operational visibility across multiple states.</t>
  </si>
  <si>
    <t>Access to senior mentors who can act as an external challenge function on expansion decisions, pricing, and growth prioritization.</t>
  </si>
  <si>
    <t>He asks tough, practical questions using data. He helps challenge expansion plans, pricing decisions, and what to focus on next, based on numbers rather than instincts.</t>
  </si>
  <si>
    <t>Girishkrishna Kaimal</t>
  </si>
  <si>
    <t>https://www.linkedin.com/in/girishkrishnakaimal/</t>
  </si>
  <si>
    <t>His deep finance and ERP background helps stress-test expansion plans, unit economics, and scalability before committing capital.</t>
  </si>
  <si>
    <t>Dr. Vishal gandhi</t>
  </si>
  <si>
    <t>https://www.linkedin.com/in/drvishal-gandhi/</t>
  </si>
  <si>
    <t>He has deep experience in healthtech strategy, market entry, and growth planning — useful for challenging pricing and expansion choices.</t>
  </si>
  <si>
    <t>Market access to hospital chains, corporate healthcare buyers, and referral networks to accelerate center ramp-up and utilization post-launch.</t>
  </si>
  <si>
    <t>Prasant Mohanty</t>
  </si>
  <si>
    <t>https://www.linkedin.com/in/prasantmohanty1972/</t>
  </si>
  <si>
    <t>He has long-standing relationships with hospital chains, doctors, and healthcare decision-makers. This clearly helps Airmed Labs get faster access to hospitals, referral networks, and quicker ramp-up of new centers.</t>
  </si>
  <si>
    <t>Raj Sehgal </t>
  </si>
  <si>
    <t>https://www.linkedin.com/in/rajsehgal01/</t>
  </si>
  <si>
    <t>35+</t>
  </si>
  <si>
    <t>Veteran healthcare executive with 30+ years in hospital/healthcare delivery and management. Can help with credibility and connections into major hospital chains and referral networks.</t>
  </si>
  <si>
    <t>Support to build a clear 3–5 year strategic and financial roadmap, including country prioritization, capital planning, and margin-led scale strategy.</t>
  </si>
  <si>
    <t>She has strong experience in strategy and analytics and can help build a clear 3–5 year roadmap, prioritize countries, plan capital needs, and scale sustainably while balancing impact and margins.</t>
  </si>
  <si>
    <t>Dr. Gauravv Mishra</t>
  </si>
  <si>
    <t>https://www.linkedin.com/in/dr-gauravv-mishra-b6322598/</t>
  </si>
  <si>
    <t>10+</t>
  </si>
  <si>
    <t>He is a well-regarded strategy and growth mentor who helps startups with business transformation, strategic planning, and value-led growth, making him strong for roadmap and scaling decisions.</t>
  </si>
  <si>
    <t>no</t>
  </si>
  <si>
    <t xml:space="preserve">Karthik Mahadevan </t>
  </si>
  <si>
    <t>https://www.linkedin.com/in/mahadevankarthik/</t>
  </si>
  <si>
    <t>Kathik has built and scaled AI-powered smart glasses for the visually impaired across multiple countries and has hands-on experience in product-market fit, pricing of assistive hardware, distributor-led GTM, and balancing impact with sustainable margins.</t>
  </si>
  <si>
    <t>Prateek Madhav</t>
  </si>
  <si>
    <t>https://www.linkedin.com/in/prateekmadhav/</t>
  </si>
  <si>
    <t>Prateek works closely with Indian assistive-tech startups on scale and partnerships. he is strong in CSR funding, government programs, and ecosystem-led growth for impact hardware in India and emerging markets.</t>
  </si>
  <si>
    <t>Access to experienced international sales leadership to drive overseas revenue and structure distributor and partner-led global GTM.</t>
  </si>
  <si>
    <t>He has hands-on experience selling medical devices across Asia Pacific. He understands distributors, partner onboarding, and how to scale overseas sales teams. Very relevant for structured global GTM.</t>
  </si>
  <si>
    <t>He brings medtech and healthcare startup experience with exposure to global markets. Useful for opening doors, shaping distributor strategy, and early international expansion.</t>
  </si>
  <si>
    <t xml:space="preserve">Advisory and execution support to institutionalize B2G and tender operations, including bid strategy, compliance, and large-project delivery management.
</t>
  </si>
  <si>
    <t>He understands government compliance, documentation, and structured processes. Useful for setting up tender hygiene, bid readiness, and ongoing compliance</t>
  </si>
  <si>
    <t xml:space="preserve">Help in setting up strong organizational systems, including middle-management leadership development, performance management, and operating cadence.
</t>
  </si>
  <si>
    <t>https://www.linkedin.com/in/reena-ahuja-248543/?original_referer=https%3A%2F%2Fwww%2Egoogle%2Ecom%2F&amp;originalSubdomain=in</t>
  </si>
  <si>
    <t>She has done this many times for growing organizations. Very strong at putting structure in place, building capable middle leaders, and setting up performance and cadence that actually sticks.</t>
  </si>
  <si>
    <t>Renu Bohra</t>
  </si>
  <si>
    <t>https://www.linkedin.com/in/renu-bohra-bb7930a?lipi=urn%3Ali%3Apage%3Ad_flagship3_profile_view_base_contact_details%3B7IUoKPIYRGm68ZWpJQHJUw%3D%3D</t>
  </si>
  <si>
    <t>Reenu has strong on leadership development, succession, and disciplined performance systems, which is useful, as Torchit grows beyond founder-led execution.</t>
  </si>
  <si>
    <t>He is practical and understands how startups work. He designs simple HR systems that scale without adding complexity and can act as a shared CHRO and help founders set up the basics quickly and correctly.</t>
  </si>
  <si>
    <t>Financial modeling and CFO-level support to prepare Torchit for high-growth execution, CSR-led funding, and future institutional capital.</t>
  </si>
  <si>
    <t>He has deep CFO and board-level experience, including CSR and governance. He can help Torchit plan long-term growth, structure capital, and become institution-ready.</t>
  </si>
  <si>
    <t>Mukesh already works as a virtual CFO for startups. He can build clear financial models, set up controls, and prepare Torchit for CSR funding and future institutional capital.</t>
  </si>
  <si>
    <t>Connections to global NGOs, multilateral bodies, and CSR leaders to accelerate international pilots and large-scale assistive tech deployments.</t>
  </si>
  <si>
    <t>Dr. Inv. Shivakiran Makam</t>
  </si>
  <si>
    <t>https://www.linkedin.com/in/dr-inv-shivakiran-makam-5006a350</t>
  </si>
  <si>
    <t>Has direct exposure to G20, incubator ecosystems, and grant-driven programs. Useful for NGO and multilateral access.</t>
  </si>
  <si>
    <t>Dr.Kailashpati Jha</t>
  </si>
  <si>
    <t>https://www.linkedin.com/in/dr-kailashpati-jha-15875411/</t>
  </si>
  <si>
    <t>CSR &amp; sustainability strategist with deep experience in development partnerships and social impact.</t>
  </si>
  <si>
    <t>Vikas Yeshwant</t>
  </si>
  <si>
    <t>https://www.linkedin.com/in/vikas-yeshwant-a8158335/</t>
  </si>
  <si>
    <t xml:space="preserve">CSR &amp; ESG leader with 20+ years working on corporate-NGO engagement, sustainability, and community development.
</t>
  </si>
  <si>
    <t>Support to build a scalable B2B SaaS marketing and branding engine that complements the feet-on-street model and improves inbound lead flow across textile clusters.</t>
  </si>
  <si>
    <t>Deep hands-on experience in B2B SaaS and product marketing. Strong at building inbound engines, content-led demand, and sales enablement that works alongside field sales. Has done this at scale in SaaS companies.</t>
  </si>
  <si>
    <t>Khamir Purohit</t>
  </si>
  <si>
    <t>https://www.linkedin.com/in/khamirpurohit/</t>
  </si>
  <si>
    <t>Excellent for building a scalable content and branding engine for SaaS. Strong at positioning, credibility-building, and cluster-focused thought leadership that drives inbound leads for niche B2B products.</t>
  </si>
  <si>
    <t>Guidance on MSME pricing architecture and segmentation to improve ARPU while retaining high-volume adoption.</t>
  </si>
  <si>
    <t>He has worked on pricing, segmentation, and scale in high-volume MSME and rural fintech contexts. He can help design tiered pricing, usage-based plans, and value ladders that increase ARPU without losing small manufacturers.</t>
  </si>
  <si>
    <t>He has deep experience in SaaS business models and pricing for scale. He is good at aligning packaging, customer segments, and willingness-to-pay with long-term retention.</t>
  </si>
  <si>
    <t>Help in structuring and closing the ongoing ₹7 Cr round, including lead investor connects and financial model validation.</t>
  </si>
  <si>
    <t>Abhishek Gulia is useful because he has managed multiple live startup fundraises and understands exactly what lead investors expect before committing. He can help position VastraApp clearly as a strong B2B SaaS business and guide the round from conversations to closure.</t>
  </si>
  <si>
    <t xml:space="preserve">Devansh Lakhani </t>
  </si>
  <si>
    <t>He brings hands-on fundraising execution with angels and family offices that typically participate in ₹7 Cr rounds. He can tighten the financial model, fix valuation gaps, and keep the company investor-ready throughout the process.</t>
  </si>
  <si>
    <t>Shubham Sharma</t>
  </si>
  <si>
    <t>https://www.linkedin.com/in/shubham-sharma-a764a2104/</t>
  </si>
  <si>
    <t>8+</t>
  </si>
  <si>
    <t>Shubham is relevant because he regularly structures and closes ₹5–10 Cr startup rounds. He can manage diligence, term sheets, and negotiations, allowing founders to stay focused on the business while the raise moves forward.</t>
  </si>
  <si>
    <t>Expertise in sales-force management systems to train, monitor, and scale large distributed FOS teams city by city.</t>
  </si>
  <si>
    <t>Anant helps set up clear team structures, roles, and daily operating rhythm for large field sales teams. His experience scaling teams across cities fits well with VastraApp’s FOS expansion needs.</t>
  </si>
  <si>
    <t>He brings strong expertise in sales playbooks, onboarding, and manager training at scale. He is useful for building consistency and performance discipline as the team grows city by city.</t>
  </si>
  <si>
    <t>Achal Ranga Swamy</t>
  </si>
  <si>
    <t>https://www.linkedin.com/in/achalrangaswamy/</t>
  </si>
  <si>
    <t>Achal Rangaswamy focuses on frontline execution, accountability, and productivity. His experience with large, distributed sales teams supports efficient pan-India expansion without losing control.</t>
  </si>
  <si>
    <t>Strategic inputs on AI-led product enhancement and ONDC integration to strengthen Vastra’s position as the operating layer for textile MSMEs.</t>
  </si>
  <si>
    <t>He understands ONDC from the inside. He can guide Vastra on correct ONDC integration, data standards, and transaction flows. This helps Vastra position itself as a compliant and trusted ERP layer for textile MSMEs selling via ONDC.</t>
  </si>
  <si>
    <t>He brings deep SaaS and AI product experience. He can help identify where AI actually adds value such as demand forecasting, inventory optimization, and smart alerts, instead of building AI just for show.</t>
  </si>
  <si>
    <t>https://www.linkedin.com/in/himanshujoshimitsloan/</t>
  </si>
  <si>
    <t>He focuses on AI with clear business outcomes. He can help Vastra design an AI roadmap that improves margins, reduces manual work, and supports scale across multiple textile units.</t>
  </si>
  <si>
    <t>Enercomp Solutions Pvt Ltd provide drone based economically viable solutions for different sectors to improve efficiency and accuracy. EnerComp also has a expert team of drone designers. We have already developed VToL drones like Eagle, Sarus, Hans and Kabutar. We have type certified drone Kingfisher and logistics drone like Raptor X8 and Baaz H8(capable of Carrying rocket launcher). Enercomp is a company driven by the dedicated taskforce and providing services in the field of Energy as well as Information Technology. We not only intend to digitally transform the energy sector but also desire to integrate all businesses with technology. We also provide services for aerial mapping using Drones or UAV and thermography of Solar PV Plant. Inspecting Solar PV plants or Power Lines using UAVs, Enterprise Resource Planning (ERP) of any industry, Salesforce or IT Project Management, Consultation in the field of Smart Grid or Spun cast Pre-stressed concrete pole manufacturing are the various fields; where our expertise has emerged with distinguish.</t>
  </si>
  <si>
    <t>Access to senior defense and B2G networks, including bureaucrats, defense officials, and state government decision-makers, to accelerate contract closures.</t>
  </si>
  <si>
    <t>Sagar Mahant</t>
  </si>
  <si>
    <t>https://www.linkedin.com/in/sagarmahat/</t>
  </si>
  <si>
    <t>Good bridge between startups and government. His active role with NITI Aayog, G20 task forces, and policy programs helps in accessing state governments, pilot programs, and innovation-led procurement routes. Useful for scaling beyond defense into state-led energy and infra use cases.</t>
  </si>
  <si>
    <t>Ajay Kumar</t>
  </si>
  <si>
    <t>https://www.linkedin.com/in/ajay-kumar-a539157/</t>
  </si>
  <si>
    <t>As former Defence Secretary, he understands procurement, tenders, trials, and approvals at the highest level. Extremely valuable for navigating MoD, DPSUs, and strategic government programs, especially for certified drones and logistics platforms.</t>
  </si>
  <si>
    <t>Strategic capital partners who bring defense-sector influence along with working capital support for large single orders (₹10–15 Cr+).</t>
  </si>
  <si>
    <t>Strong at large-ticket fundraising and syndicating capital fast. Useful for structuring working capital and bringing co-investors, but limited direct defense-sector pull. Works best if paired with a defense-facing advisor.</t>
  </si>
  <si>
    <t>Good for structured capital, M&amp;A-style deals, and bridge funding. Can help with ₹10 Cr+ order financing, though defense access is indirect, not native.</t>
  </si>
  <si>
    <t>Deep policy, government, and strategic ecosystem access. Strong credibility with institutions and long-term partners. Better for strategic defense alignment, slower on pure working capital.</t>
  </si>
  <si>
    <t>Guidance from defense industry veterans to refine long-cycle GTM strategy, tendering approach, and execution planning at scale.</t>
  </si>
  <si>
    <t>He understands how government and defense sales really work. He can help Enercomp plan for long sales cycles, tenders, and large defense orders without burning time or money.</t>
  </si>
  <si>
    <t>Anand Raj</t>
  </si>
  <si>
    <t>https://www.linkedin.com/in/anandraj73/</t>
  </si>
  <si>
    <t>He is good at B2G selling. He can help improve how Enercomp presents bids, talks to government buyers, and positions itself for defense and PSU projects.</t>
  </si>
  <si>
    <t>https://www.linkedin.com/in/himanshujoshi1983/</t>
  </si>
  <si>
    <t>He knows the policy and government innovation system well. He can guide Enercomp on using government programs, defense initiatives, and scaling in a structured way.</t>
  </si>
  <si>
    <t>Support for manufacturing scale-up and tech team expansion to meet 25–30 drone/month capacity and advanced GIS-AI development.</t>
  </si>
  <si>
    <t>Mr. Singh is strong fit for UAV manufacturing scale-up. He has hands-on experience setting up and running drone and electronics production, vendor networks, and quality systems. Ideal to help reach 25–30 drones per month reliably.</t>
  </si>
  <si>
    <t>Advisory support and connects for international expansion into Africa and the Middle East, including subsidiary setup and defense market entry.</t>
  </si>
  <si>
    <t>https://www.linkedin.com/in/arundikshitpmp/</t>
  </si>
  <si>
    <t>30+</t>
  </si>
  <si>
    <t>Experienced in end-to-end delivery of aerospace, defence and MRO programs with multi-million dollar budgets. Excellent for operational strategy, compliance and defence program integration.</t>
  </si>
  <si>
    <r>
      <rPr>
        <b/>
        <sz val="11"/>
        <color rgb="FF000000"/>
        <rFont val="Aptos Narrow"/>
        <family val="2"/>
        <scheme val="minor"/>
      </rPr>
      <t xml:space="preserve">Hospital &amp; Enterprise GTM Expert
</t>
    </r>
    <r>
      <rPr>
        <sz val="11"/>
        <color rgb="FF000000"/>
        <rFont val="Aptos Narrow"/>
        <family val="2"/>
        <scheme val="minor"/>
      </rPr>
      <t>Senior MedTech leader with experience selling devices to hospitals and building recurring B2B revenue (ex-Philips / GE Healthcare / Johnson &amp; Johnson).</t>
    </r>
  </si>
  <si>
    <t>He has spent decades selling medical devices to hospitals, launching cardiology and diagnostics products, and building distributor-led revenue across Asia. Closest match to Philips / GE–style hospital GTM.</t>
  </si>
  <si>
    <t>Runs a medical equipment business with hospital procurement, channel sales, and P&amp;L ownership. Very relevant for enterprise selling, pricing, tenders, and repeat hospital revenue.</t>
  </si>
  <si>
    <r>
      <rPr>
        <b/>
        <sz val="11"/>
        <color rgb="FF000000"/>
        <rFont val="Aptos Narrow"/>
        <family val="2"/>
        <scheme val="minor"/>
      </rPr>
      <t xml:space="preserve">Medical Device Channel &amp; Distribution Head
</t>
    </r>
    <r>
      <rPr>
        <sz val="11"/>
        <color rgb="FF000000"/>
        <rFont val="Aptos Narrow"/>
        <family val="2"/>
        <scheme val="minor"/>
      </rPr>
      <t>Former India/SEA channel leader to design distributor strategy and scale across priority Indian states.</t>
    </r>
  </si>
  <si>
    <t>He has over 20 years in medical devices with deep experience building and scaling distributor networks across India and Asia and is strong fit for setting up state-wise channels and driving adoption.</t>
  </si>
  <si>
    <t>Sandeep is experienced in running medical equipment businesses with hands-on dealer and hospital channel management. he is well suited to design and execute a scalable distributor strategy in India.</t>
  </si>
  <si>
    <r>
      <rPr>
        <b/>
        <sz val="11"/>
        <color rgb="FF000000"/>
        <rFont val="Aptos Narrow"/>
        <family val="2"/>
        <scheme val="minor"/>
      </rPr>
      <t xml:space="preserve">Global MedTech Regulatory Expert
</t>
    </r>
    <r>
      <rPr>
        <sz val="11"/>
        <color rgb="FF000000"/>
        <rFont val="Aptos Narrow"/>
        <family val="2"/>
        <scheme val="minor"/>
      </rPr>
      <t xml:space="preserve">Specialist in USFDA, Middle East, Nepal, Vietnam compliance and certification pathways.
</t>
    </r>
  </si>
  <si>
    <t>Dr. Selva</t>
  </si>
  <si>
    <t>https://www.linkedin.com/in/dr-selva-0849271b/</t>
  </si>
  <si>
    <t>Dr. Selva is a strong fit because he has hands-on experience with USFDA and global medical device regulations, and understands how to take connected MedTech products through multi-country approvals with the right quality and compliance setup.</t>
  </si>
  <si>
    <r>
      <rPr>
        <b/>
        <sz val="11"/>
        <color rgb="FF000000"/>
        <rFont val="Aptos Narrow"/>
        <family val="2"/>
        <scheme val="minor"/>
      </rPr>
      <t xml:space="preserve">Sales Process &amp; Procurement Expert
</t>
    </r>
    <r>
      <rPr>
        <sz val="11"/>
        <color rgb="FF000000"/>
        <rFont val="Aptos Narrow"/>
        <family val="2"/>
        <scheme val="minor"/>
      </rPr>
      <t>Professional with deep exposure to hospital procurement, tendering, and institutional sales cycles.</t>
    </r>
  </si>
  <si>
    <t>He is experienced in large institutional sales and KOL-driven buying and is useful for understanding complex hospital decision-making, even though pharma-led.</t>
  </si>
  <si>
    <t>Dheeresh has deep, hands-on experience selling medical devices into hospitals and has strong exposure to tenders, distributors, and institutional procurement across India and APAC.</t>
  </si>
  <si>
    <t>He has led hospital equipment sales and channel strategy and knows how to build state-wise distributors and navigate long hospital buying cycles.</t>
  </si>
  <si>
    <r>
      <rPr>
        <b/>
        <sz val="11"/>
        <color rgb="FF000000"/>
        <rFont val="Aptos Narrow"/>
        <family val="2"/>
        <scheme val="minor"/>
      </rPr>
      <t xml:space="preserve">Clinical Advisor (Hospital Leadership)
</t>
    </r>
    <r>
      <rPr>
        <sz val="11"/>
        <color rgb="FF000000"/>
        <rFont val="Aptos Narrow"/>
        <family val="2"/>
        <scheme val="minor"/>
      </rPr>
      <t xml:space="preserve">Director of Medical Services / Biomedical or Procurement Head to drive clinical adoption and credibility.
</t>
    </r>
  </si>
  <si>
    <t>prashant has senior hospital and clinician engagement experience, whic helps in building trust and credibility with medical leadership.</t>
  </si>
  <si>
    <t>He has strong experience working directly with hospitals on medical device adoption, clinical training, and distributor-led rollout.</t>
  </si>
  <si>
    <r>
      <rPr>
        <b/>
        <sz val="11"/>
        <color rgb="FF000000"/>
        <rFont val="Aptos Narrow"/>
        <family val="2"/>
        <scheme val="minor"/>
      </rPr>
      <t xml:space="preserve">Product–Clinician Fit Expert
</t>
    </r>
    <r>
      <rPr>
        <sz val="11"/>
        <color rgb="FF000000"/>
        <rFont val="Aptos Narrow"/>
        <family val="2"/>
        <scheme val="minor"/>
      </rPr>
      <t xml:space="preserve">Advisor with hands-on experience validating MedTech products in real hospital environments.
</t>
    </r>
  </si>
  <si>
    <t>Dr. Salman Shaikh</t>
  </si>
  <si>
    <t>https://www.linkedin.com/in/dr-salman/</t>
  </si>
  <si>
    <t>Dr. Salman brings deep biomedical and prototyping experience, which is useful for validating devices with clinicians early, improving reliability, and adapting products for real-world hospital constraints.</t>
  </si>
  <si>
    <t>Dr. Steffi S. Sam</t>
  </si>
  <si>
    <t>http://linkedin.com/in/dr-steffi-s-sam</t>
  </si>
  <si>
    <t>Dr. Steffi is well suited for clinical adoption and patient-facing validation, ensuring the product aligns with public health needs, clinician trust, and on-ground care delivery realities.</t>
  </si>
  <si>
    <r>
      <rPr>
        <b/>
        <sz val="11"/>
        <color rgb="FF000000"/>
        <rFont val="Aptos Narrow"/>
        <family val="2"/>
        <scheme val="minor"/>
      </rPr>
      <t xml:space="preserve">Healthcare Marketing &amp; KOL Strategy Expert
</t>
    </r>
    <r>
      <rPr>
        <sz val="11"/>
        <color rgb="FF000000"/>
        <rFont val="Aptos Narrow"/>
        <family val="2"/>
        <scheme val="minor"/>
      </rPr>
      <t xml:space="preserve">Specialist in doctor-led marketing, clinical credibility building, and medical conference positioning.
</t>
    </r>
  </si>
  <si>
    <t>She is best for clinical credibility and conference positioning. She knows how to position healthcare products as doctor-endorsed, premium, and trustworthy, and how to show up correctly at medical conferences and forums.</t>
  </si>
  <si>
    <t>He is best for doctor-led marketing and KOL strategy. Deep experience working with specialist doctors, running scientific marketing programs, and driving adoption through clinician influence and CMEs.</t>
  </si>
  <si>
    <r>
      <rPr>
        <b/>
        <sz val="11"/>
        <color rgb="FF000000"/>
        <rFont val="Aptos Narrow"/>
        <family val="2"/>
        <scheme val="minor"/>
      </rPr>
      <t xml:space="preserve">Operations &amp; Quality Systems Expert
</t>
    </r>
    <r>
      <rPr>
        <sz val="11"/>
        <color rgb="FF000000"/>
        <rFont val="Aptos Narrow"/>
        <family val="2"/>
        <scheme val="minor"/>
      </rPr>
      <t>MedTech operations leader experienced in SOPs, QA, compliance-led scaling.
MedTech operations leader experienced in SOPs, QA, compliance-led scaling.</t>
    </r>
  </si>
  <si>
    <t xml:space="preserve">He has deep experience building quality systems (QMS) and driving compliance for medical devices, including ISO 13485 framework and audit readiness. 
</t>
  </si>
  <si>
    <t>Neeraj Sharma</t>
  </si>
  <si>
    <t>https://www.linkedin.com/in/neerajsharma-raqa-leader/</t>
  </si>
  <si>
    <t>Neeraj is Head of Regulatory Affairs &amp; Quality with background in global medtech compliance, ISO 13485, MDR, and cross-functional quality operations. He is strong fit for scaling SOPs, audits, and compliance governance.</t>
  </si>
  <si>
    <r>
      <rPr>
        <b/>
        <sz val="11"/>
        <color rgb="FF000000"/>
        <rFont val="Aptos Narrow"/>
        <family val="2"/>
        <scheme val="minor"/>
      </rPr>
      <t xml:space="preserve">Startup Finance &amp; Working Capital Advisor
</t>
    </r>
    <r>
      <rPr>
        <sz val="11"/>
        <color rgb="FF000000"/>
        <rFont val="Aptos Narrow"/>
        <family val="2"/>
        <scheme val="minor"/>
      </rPr>
      <t>Finance expert to structure unit economics, cash flows, and working capital access via banks/NBFCs.</t>
    </r>
  </si>
  <si>
    <t>He has directly raised debt and OD lines from banks and NBFCs, helped startups plan unit economics, and supported founders from early GTM to scale. Useful for building lender-ready financial models and unlocking non-dilutive capital.</t>
  </si>
  <si>
    <t>He acts like a practical virtual CFO. and is good at setting up cash-flow discipline, monthly MIS, burn control, and finance ops needed for MedTech startups.</t>
  </si>
  <si>
    <r>
      <rPr>
        <b/>
        <sz val="11"/>
        <color rgb="FF000000"/>
        <rFont val="Aptos Narrow"/>
        <family val="2"/>
        <scheme val="minor"/>
      </rPr>
      <t>Leadership &amp; Talent Advisor</t>
    </r>
    <r>
      <rPr>
        <sz val="11"/>
        <color rgb="FF000000"/>
        <rFont val="Aptos Narrow"/>
        <family val="2"/>
        <scheme val="minor"/>
      </rPr>
      <t xml:space="preserve"> (Healthcare) Coach to help founders hire and manage senior sales, regulatory, and operations talent in a regulated industry.</t>
    </r>
  </si>
  <si>
    <t>Suresh Ramakrishna</t>
  </si>
  <si>
    <t>https://www.linkedin.com/in/suresh-ramakrishna-10664038/</t>
  </si>
  <si>
    <t>Ex–global MedTech leader with hands-on experience building compliant sales, service, and QA teams. Practical advisor on avoiding early mis-hires and setting the right leadership structure for scale.</t>
  </si>
  <si>
    <t>Leadership &amp; Talent Advisor (Healthcare) Coach to help founders hire and manage senior sales, regulatory, and operations talent in a regulated industry.</t>
  </si>
  <si>
    <t>Renu Bohra is a good fit because she brings senior healthcare HR leadership experience and can coach founders on hiring, structuring, and managing sales, regulatory, and operations leaders in a regulated environment.</t>
  </si>
  <si>
    <t>Debt &amp; Fund Raising Support</t>
  </si>
  <si>
    <t>Strong hands-on experience in raising bank and NBFC debt, structuring working capital, and negotiating limits for growing businesses. Very relevant for MrMed’s need to balanceISE inventory funding, cash cycles, and lender conversations at scale.</t>
  </si>
  <si>
    <t>Brings deep institutional credibility from Mahindra and large-enterprise finance. Well suited for structured fundraising, governance, and lender/investor confidence building as MrMed matures into a large, regulated healthcare platform.</t>
  </si>
  <si>
    <t xml:space="preserve">Product Roadmap &amp; GTM Startegy </t>
  </si>
  <si>
    <t>Geetha Sanjay</t>
  </si>
  <si>
    <t>https://www.linkedin.com/in/geetha-sanjay</t>
  </si>
  <si>
    <t>Her experience with clinical products, design thinking, and startup acceleration makes her ideal to shape MrMed’s product roadmap, especially around patient journeys, doctor workflows, and differentiation beyond price.
Best use:</t>
  </si>
  <si>
    <t>Dr Sonali Kirde</t>
  </si>
  <si>
    <t>https://www.linkedin.com/in/drsonalikirde123/</t>
  </si>
  <si>
    <t>She has hands-on experience across pharma, healthtech, regulations, and go-to-market. This is important for MrMed because selling in oncology, nephrology, and cardiology needs strong doctor trust, strict compliance, and a well-planned market entry.</t>
  </si>
  <si>
    <t>He has spent decades selling medical devices to hospitals and surgeons. Strong exposure to hospital procurement, distributors, and structured enterprise sales, which directly maps to GEM tenders and institutional buying.</t>
  </si>
  <si>
    <t>Prashant has 30+ years of pharma leadership across Cipla, Novartis, and Dr. Reddy’s. Deep relationships with hospitals, clinicians, and channel partners, plus experience driving large, compliance-heavy market entries.</t>
  </si>
  <si>
    <t>GTM enbalement for large entreprsies</t>
  </si>
  <si>
    <t>He brings hands-on experience in B2B and B2G sales, institutional buyers, channel strategy, and selling into large organizations like corporates and government bodies. Well suited to crack large enterprise accounts, pilots, and scale-ups.</t>
  </si>
  <si>
    <t>Operational scalibility and supply chain</t>
  </si>
  <si>
    <t>Dr. Selva can help build robust operational processes, quality systems, and compliance-led scaling, which is critical when manufacturing and deploying hardware products at scale.</t>
  </si>
  <si>
    <t>He is well suited to strengthen supply chain governance, vendor quality, and end-to-end operational discipline needed for consistent, large-scale production and deployment.</t>
  </si>
  <si>
    <t>Sales enablement trhu marketing</t>
  </si>
  <si>
    <t>Her experience in GTM, messaging, collateral, and experiential marketing fits well for selling nap pods to corporates, airports, and wellness spaces where brand trust drives buying.</t>
  </si>
  <si>
    <t>He brings hands-on experience in building demand engines. Useful for aligning digital marketing, CRM, and analytics to directly support the sales team and improve conversion in B2B deals</t>
  </si>
  <si>
    <t>Fund raising</t>
  </si>
  <si>
    <t>He has hands-on experience helping startups raise capital, structuring investor conversations, and taking companies from early stage to scale.</t>
  </si>
  <si>
    <t>Storytelling</t>
  </si>
  <si>
    <t>Strong in premium brand storytelling and experiential positioning, ideal for turning a functional product into a wellness-led, aspirational narrative.</t>
  </si>
  <si>
    <t>Kushagra can turn the product story into a clear brand and GTM narrative that works for corporate and enterprise buyers.</t>
  </si>
  <si>
    <r>
      <rPr>
        <b/>
        <sz val="11"/>
        <color rgb="FF000000"/>
        <rFont val="Aptos Narrow"/>
        <family val="2"/>
        <scheme val="minor"/>
      </rPr>
      <t xml:space="preserve">7. OTC Market Access &amp; Retail Expansion Expert
</t>
    </r>
    <r>
      <rPr>
        <sz val="11"/>
        <color rgb="FF000000"/>
        <rFont val="Aptos Narrow"/>
        <family val="2"/>
        <scheme val="minor"/>
      </rPr>
      <t xml:space="preserve">To enable placement in large pharmacy and wellness chains (Wellness Forever, Apollo, 1mg, PharmEasy, MedPlus), with experience in Ayurveda/FMCG retail onboarding.
</t>
    </r>
  </si>
  <si>
    <t>He can help enter large pharmacy and wellness chains using his strong distributor and pharma sales experience.</t>
  </si>
  <si>
    <t>Sandeep can guide retail expansion and channel strategy for scaling wellness products in organized trade.</t>
  </si>
  <si>
    <t>Salim Shaikh Sadiq</t>
  </si>
  <si>
    <t>https://www.linkedin.com/in/salimshaikhsadiq/</t>
  </si>
  <si>
    <t>Salim can support pharmacy onboarding and partnerships based on his hands-on pharma market access experience.</t>
  </si>
  <si>
    <r>
      <rPr>
        <sz val="11"/>
        <color rgb="FF000000"/>
        <rFont val="Aptos Narrow"/>
        <family val="2"/>
        <scheme val="minor"/>
      </rPr>
      <t xml:space="preserve">9. Supply Chain &amp; Demand Fulfilment Specialist
</t>
    </r>
    <r>
      <rPr>
        <b/>
        <sz val="11"/>
        <color rgb="FF000000"/>
        <rFont val="Aptos Narrow"/>
        <family val="2"/>
        <scheme val="minor"/>
      </rPr>
      <t>Expert to audit current supply chain and operations, and design faster inventory placement and replenishment across key geographies (T+1 / T+2 readiness).</t>
    </r>
  </si>
  <si>
    <t>He is suitable because his background is in operations, quality, and supply chain processes. This aligns well with auditing current systems, improving inventory planning, and enabling faster T+1/T+2 fulfilment across locations.</t>
  </si>
  <si>
    <r>
      <rPr>
        <b/>
        <sz val="11"/>
        <color rgb="FF000000"/>
        <rFont val="Aptos Narrow"/>
        <family val="2"/>
        <scheme val="minor"/>
      </rPr>
      <t xml:space="preserve">1. Ayurveda Product &amp; Regulatory Expert
</t>
    </r>
    <r>
      <rPr>
        <sz val="11"/>
        <color rgb="FF000000"/>
        <rFont val="Aptos Narrow"/>
        <family val="2"/>
        <scheme val="minor"/>
      </rPr>
      <t xml:space="preserve">Consultant with experience in FDA (Ayush) approvals, Ayurvedic compliance, labeling, and audit readiness.
</t>
    </r>
  </si>
  <si>
    <t>Dr. Selva is suitable as he can guide AYUSH approvals, regulatory compliance, labeling, and audit readiness for Ayurveda products.</t>
  </si>
  <si>
    <t>Dr.Balu Kolar</t>
  </si>
  <si>
    <t>https://www.linkedin.com/in/dr-balu-kolar-59047b23/</t>
  </si>
  <si>
    <t>17+</t>
  </si>
  <si>
    <t>Strong hands-on experience with AYUSH licensing, product approvals, labeling, and audit readiness for Ayurvedic products.</t>
  </si>
  <si>
    <t>Dr Vikas Punetha</t>
  </si>
  <si>
    <t>https://www.linkedin.com/in/dr-vikas-punetha-40900b17/</t>
  </si>
  <si>
    <t>he has Deep regulatory exposure across Ayurveda, nutraceuticals, and FMCG, with practical experience in compliance and market approvals.</t>
  </si>
  <si>
    <t>2. Digital &amp; Performance Marketing Expert (Wellness/D2C) To audit and optimise in-app marketing, retargeting, CAC efficiency, and performance-led growth.</t>
  </si>
  <si>
    <t>He can audit performance marketing, improve CAC efficiency, and drive data-led growth across digital channels.</t>
  </si>
  <si>
    <t>She can strengthen digital strategy, messaging, and funnel performance, especially for a premium wellness brand.</t>
  </si>
  <si>
    <t>8. Quick Commerce (Q-Commerce) Strategy Expert Specialist to guide city-wise and micro-market expansion via Blinkit/Zepto/Instamart-style platforms.</t>
  </si>
  <si>
    <t>Vinod Sharma</t>
  </si>
  <si>
    <t>https://www.linkedin.com/in/vinod-sharma-2b9117157/</t>
  </si>
  <si>
    <t>He focuses on quick commerce, ecommerce, and digital growth strategy, with experience across Blinkit, Zepto, and Amazon-style marketplaces. His background makes him a strong fit for city-wise and micro-market expansion strategy.</t>
  </si>
  <si>
    <t>He is a very strong fit because he has hands-on experience with Blinkit, Zepto, Swiggy Instamart, and FMCG D2C categories, and can directly guide city-wise onboarding, micro-market expansion, SLA management, and performance on q-commerce platforms.</t>
  </si>
  <si>
    <t xml:space="preserve">3. FMCG / Wellness Brand Strategist
Senior brand leader to build OTC credibility, shelf visibility, and long-term brand positioning.
</t>
  </si>
  <si>
    <t>He can help define brand strategy, GTM positioning, and scale the brand across FMCG and wellness channels.</t>
  </si>
  <si>
    <t>She is a strong fit to build OTC credibility, premium shelf visibility, and long-term wellness brand positioning.</t>
  </si>
  <si>
    <t>He adds value in building medical and OTC trust, especially for healthcare-led wellness products.</t>
  </si>
  <si>
    <r>
      <rPr>
        <b/>
        <sz val="11"/>
        <color rgb="FF000000"/>
        <rFont val="Aptos Narrow"/>
        <family val="2"/>
        <scheme val="minor"/>
      </rPr>
      <t xml:space="preserve">5. Influencer &amp; OTC Marketing Agencies
</t>
    </r>
    <r>
      <rPr>
        <sz val="11"/>
        <color rgb="FF000000"/>
        <rFont val="Aptos Narrow"/>
        <family val="2"/>
        <scheme val="minor"/>
      </rPr>
      <t xml:space="preserve">Agencies with proven experience in wellness and Ayurveda (including influencer-led demand creation and OTC-focused campaigns).
</t>
    </r>
  </si>
  <si>
    <t>Nupur Sarda</t>
  </si>
  <si>
    <t>https://www.linkedin.com/in/nupursarda/</t>
  </si>
  <si>
    <t>She brings practical experience in influencer strategy and retail marketing for wellness brands, making her strong at linking creator-led demand with OTC and modern trade visibility.</t>
  </si>
  <si>
    <t>Pooja Suchak</t>
  </si>
  <si>
    <t>https://www.linkedin.com/in/pooja-suchak/</t>
  </si>
  <si>
    <t>She has hands-on experience building influencer and digital campaigns for a legacy Ayurveda brand, so she understands how to create trust-led content that works for both modern consumers and pharmacy/OTC audiences.</t>
  </si>
  <si>
    <r>
      <rPr>
        <b/>
        <sz val="11"/>
        <color rgb="FF000000"/>
        <rFont val="Aptos Narrow"/>
        <family val="2"/>
        <scheme val="minor"/>
      </rPr>
      <t xml:space="preserve">6. Operations &amp; Process Optimization Consultant
</t>
    </r>
    <r>
      <rPr>
        <sz val="11"/>
        <color rgb="FF000000"/>
        <rFont val="Aptos Narrow"/>
        <family val="2"/>
        <scheme val="minor"/>
      </rPr>
      <t xml:space="preserve">To streamline backend operations, inventory planning, and readiness for retail + Q-commerce scale.
</t>
    </r>
  </si>
  <si>
    <t>He has scaled last-mile and first-mile logistics at high speed and volume, which is critical for Quick commerce readiness, city-wise expansion, and service-level discipline.</t>
  </si>
  <si>
    <t xml:space="preserve">
He brings strong hands-on experience in demand planning and supply chain optimization, making him well suited to streamline inventory planning and reduce stockouts during retail and Quick commerce scale.</t>
  </si>
  <si>
    <t>Saurabh Gupta</t>
  </si>
  <si>
    <t>https://www.linkedin.com/in/saurabhgupta1978/</t>
  </si>
  <si>
    <t>21+</t>
  </si>
  <si>
    <t>He understands how Ayurveda and wellness products sell across general trade, modern trade, and quick commerce, and can improve inventory planning and backend operations.</t>
  </si>
  <si>
    <t>11. VC &amp; Fundraising Advisor (Ayurveda Thesis) Access to and guidance from investors with a strong Ayurveda/wellness thesis (e.g., Series A-focused funds like Fireside Ventures).</t>
  </si>
  <si>
    <t>He has worked closely with wellness and D2C brands and understands what Series A investors look for. He can help shape the right pitch and make the right VC introductions.</t>
  </si>
  <si>
    <t>He is a senior VC who has invested in health, food, and agri businesses. His guidance adds strong credibility when talking to long-term wellness investors.</t>
  </si>
  <si>
    <t>He has helped raise money for FMCG and consumer brands. He can support with financial structuring, valuation, and investor discussions.</t>
  </si>
  <si>
    <r>
      <rPr>
        <b/>
        <sz val="11"/>
        <color rgb="FF000000"/>
        <rFont val="Aptos Narrow"/>
        <family val="2"/>
        <scheme val="minor"/>
      </rPr>
      <t xml:space="preserve">4. Founder Mentor / Leadership Coach
</t>
    </r>
    <r>
      <rPr>
        <sz val="11"/>
        <color rgb="FF000000"/>
        <rFont val="Aptos Narrow"/>
        <family val="2"/>
        <scheme val="minor"/>
      </rPr>
      <t xml:space="preserve">Experienced consumer brand founder (e.g., Sanjiv Juneja, Dr. Ortho’s founder) to guide scale, brand building, and leadership decisions.
</t>
    </r>
  </si>
  <si>
    <t>https://www.linkedin.com/in/vaibhavtewari/</t>
  </si>
  <si>
    <t>He has built and scaled businesses himself and mentors founders on key leadership and growth decisions. While not Ayurveda-specific, he is strong on founder coaching and scaling mindset.</t>
  </si>
  <si>
    <r>
      <rPr>
        <b/>
        <sz val="11"/>
        <color rgb="FF000000"/>
        <rFont val="Aptos Narrow"/>
        <family val="2"/>
        <scheme val="minor"/>
      </rPr>
      <t xml:space="preserve">10. Talent &amp; Hiring Support (Growth &amp; Marketing)
</t>
    </r>
    <r>
      <rPr>
        <sz val="11"/>
        <color rgb="FF000000"/>
        <rFont val="Aptos Narrow"/>
        <family val="2"/>
        <scheme val="minor"/>
      </rPr>
      <t>Recruitment agency support to hire strong digital marketing and growth talent.</t>
    </r>
  </si>
  <si>
    <t>she fits because she has strong experience in talent strategy and senior hiring, which can help recruit growth and digital marketing talent.</t>
  </si>
  <si>
    <t>Guidance on strategies to accelerate revenue scale by improving renewal conversion rates to 90% and automating renewal journeys through early-bird digital workflows.</t>
  </si>
  <si>
    <t>Aditya Kaul Dullo</t>
  </si>
  <si>
    <t>https://www.linkedin.com/in/adityakauldullo/</t>
  </si>
  <si>
    <t>He is a strong fit because he has deep experience in customer marketing, loyalty programs, and digital journeys in financial services. This directly supports improving renewal conversions and building automated early-bird workflows.</t>
  </si>
  <si>
    <t>Dhanashri Rane</t>
  </si>
  <si>
    <t>https://www.linkedin.com/in/dhanashri-digital/</t>
  </si>
  <si>
    <t>She fits well due to her hands-on work in BFSI digital transformation and lifecycle management, which is critical for automating renewals and scaling revenue through structured digital processes.</t>
  </si>
  <si>
    <t>Support in strengthening brand visibility and positioning across India through focused marketing and brand-building initiatives that drive inbound demand from salon and spa owners.</t>
  </si>
  <si>
    <t>Tanmay Swarup</t>
  </si>
  <si>
    <t>https://www.linkedin.com/in/connectwithtanmayswarup/</t>
  </si>
  <si>
    <t>He is strong in GTM and digital marketing, with proven experience building brand visibility and driving inbound demand at scale.</t>
  </si>
  <si>
    <t>Ashwin Palo</t>
  </si>
  <si>
    <t>https://www.linkedin.com/in/ashwin-palo-55a6a123/</t>
  </si>
  <si>
    <t>He is a good fit due to his deep expertise in performance marketing, analytics, and conversion optimization, which can help drive targeted inbound demand and improve brand effectiveness.</t>
  </si>
  <si>
    <t xml:space="preserve">Mentorship on building a repeatable sales engine — optimizing inside and field sales processes, reducing attrition, and improving salesperson onboarding and productivity.
</t>
  </si>
  <si>
    <t>Vijay Khanna</t>
  </si>
  <si>
    <t>https://www.linkedin.com/in/vijay-khanna-a9276bb/</t>
  </si>
  <si>
    <t>He has strong experience running and improving large sales teams, making him well suited to build repeatable sales processes and boost productivity.</t>
  </si>
  <si>
    <t>Mahima Merani</t>
  </si>
  <si>
    <t>https://www.linkedin.com/in/mahima-m-28b702a/</t>
  </si>
  <si>
    <t>She helps startups set up clear sales processes, improve onboarding, and strengthen team execution.</t>
  </si>
  <si>
    <t>Strategic advisory on deepening enterprise relationships by accessing multi-chain salon brands (e.g., Lakme, Naturals, Green Trends) and implementing structured account management for large deals.</t>
  </si>
  <si>
    <t>He has hands-on experience building enterprise partnerships. He can guide entry into large salon chains and structure long-term relationships.</t>
  </si>
  <si>
    <t>He understands how large consumer chains buy and operate. He can help set up strong key account management and handle big, multi-location deals.</t>
  </si>
  <si>
    <t>Expert guidance on international expansion via reseller partnerships in the Middle East and on testing new high-ARPU segments such as medspas and beauty clinics.</t>
  </si>
  <si>
    <t>He understands how to scale through partners and distributors and can help enter the Middle East and premium segments like clinics.</t>
  </si>
  <si>
    <t>He has hands-on experience building partnerships and can guide reseller-led expansion into new international markets.</t>
  </si>
  <si>
    <r>
      <rPr>
        <b/>
        <sz val="11"/>
        <color rgb="FF000000"/>
        <rFont val="Aptos Narrow"/>
        <family val="2"/>
        <scheme val="minor"/>
      </rPr>
      <t xml:space="preserve">GTM &amp; Pricing Strategy Expert (Urban Services)
</t>
    </r>
    <r>
      <rPr>
        <sz val="11"/>
        <color rgb="FF000000"/>
        <rFont val="Aptos Narrow"/>
        <family val="2"/>
        <scheme val="minor"/>
      </rPr>
      <t>To refine housing-society GTM channels, optimize pricing models (₹1,000 per pickup + ₹/kg), and drive vertical scaling within RWAs and gated communities.</t>
    </r>
  </si>
  <si>
    <t>Gaurav Mankotia</t>
  </si>
  <si>
    <t>https://www.linkedin.com/in/gaurav-mankotia-846a5b131/</t>
  </si>
  <si>
    <t>9+</t>
  </si>
  <si>
    <t>He has practical experience with FMCG, retail, and impact startups and can help test and refine society-level sales channels and pricing in real conditions.</t>
  </si>
  <si>
    <t>He understands how to price and scale urban service businesses and can help structure a clear GTM and pricing model for housing societies.</t>
  </si>
  <si>
    <t>Institutional Sales &amp; Partnerships Expert
To unlock deeper access to eco-conscious institutions, green campuses, corporates, and municipal-aligned programs in Pune and Bangalore.</t>
  </si>
  <si>
    <t>He understands impact-focused institutional sales and partnerships, useful for engaging eco-conscious campuses and organizations.</t>
  </si>
  <si>
    <t>He has strong experience with sustainability businesses and public–private partnerships, which aligns well with selling to institutions and corporates.</t>
  </si>
  <si>
    <r>
      <rPr>
        <b/>
        <sz val="11"/>
        <color rgb="FF000000"/>
        <rFont val="Aptos Narrow"/>
        <family val="2"/>
        <scheme val="minor"/>
      </rPr>
      <t xml:space="preserve">Waste Management Operations &amp; Partnerships Advisor
</t>
    </r>
    <r>
      <rPr>
        <sz val="11"/>
        <color rgb="FF000000"/>
        <rFont val="Aptos Narrow"/>
        <family val="2"/>
        <scheme val="minor"/>
      </rPr>
      <t>To structure partnerships across collection, processing, and downstream waste handlers while improving unit economics and service reliability.</t>
    </r>
  </si>
  <si>
    <t>Gauravv Paul</t>
  </si>
  <si>
    <t>https://www.linkedin.com/in/ggauravpaul/</t>
  </si>
  <si>
    <t>He leads large-scale waste and recycling operations and brings strong experience in building and managing multi-city partner networks.</t>
  </si>
  <si>
    <t>Anurag Saha</t>
  </si>
  <si>
    <t>https://www.linkedin.com/in/anuragsaha90/</t>
  </si>
  <si>
    <t>He has deep expertise in sustainable waste systems, environmental compliance (ISO), and circular economy models that support broad partnership frameworks.</t>
  </si>
  <si>
    <t xml:space="preserve">Circular Economy / Recycling Product Expert
To expand the Rebirth product line by converting recycled outputs into higher-margin B2B and B2C products.
</t>
  </si>
  <si>
    <t>She understands how to take an impact-driven product and shape it into well-positioned B2B and B2C offerings, which helps in building higher-margin recycled product lines.</t>
  </si>
  <si>
    <t>He has hands-on experience with low-cost, sustainable products and circular innovation, making him useful for turning recycled outputs into usable, scalable products.</t>
  </si>
  <si>
    <t>B.P. Pattnaik</t>
  </si>
  <si>
    <t>https://www.linkedin.com/in/bppattnaik/</t>
  </si>
  <si>
    <t>He understands CleanTech, product–market fit, and business models, which helps turn recycled materials into products that can actually sell.</t>
  </si>
  <si>
    <r>
      <rPr>
        <b/>
        <sz val="11"/>
        <color rgb="FF000000"/>
        <rFont val="Aptos Narrow"/>
        <family val="2"/>
        <scheme val="minor"/>
      </rPr>
      <t xml:space="preserve">B2B Product Commercialization Mentor
</t>
    </r>
    <r>
      <rPr>
        <sz val="11"/>
        <color rgb="FF000000"/>
        <rFont val="Aptos Narrow"/>
        <family val="2"/>
        <scheme val="minor"/>
      </rPr>
      <t>To design go-to-market, pricing, and distribution for recycled materials and finished goods.</t>
    </r>
  </si>
  <si>
    <t>https://www.linkedin.com/in/dr-inv-shivakiran-makam-5006a350/</t>
  </si>
  <si>
    <t>He understands waste-to-value and sustainability projects and knows how to turn impact solutions into commercially viable B2B products.</t>
  </si>
  <si>
    <t>He has strong experience in B2B go-to-market, pricing, and distribution, and can help structure sales channels for recycled products.</t>
  </si>
  <si>
    <r>
      <rPr>
        <b/>
        <sz val="11"/>
        <color rgb="FF000000"/>
        <rFont val="Aptos Narrow"/>
        <family val="2"/>
        <scheme val="minor"/>
      </rPr>
      <t xml:space="preserve">Sustainability &amp; ESG Compliance Advisor
</t>
    </r>
    <r>
      <rPr>
        <sz val="11"/>
        <color rgb="FF000000"/>
        <rFont val="Aptos Narrow"/>
        <family val="2"/>
        <scheme val="minor"/>
      </rPr>
      <t xml:space="preserve">To align offerings with institutional sustainability mandates, ESG reporting requirements, and green procurement norms.
</t>
    </r>
  </si>
  <si>
    <t>He has hands-on experience in ESG advisory and corporate governance and works closely with institutions and startups, which fits ESG alignment and compliance needs well.</t>
  </si>
  <si>
    <t>She brings strong expertise in ESG frameworks, impact reporting, and sustainable finance, which is useful for meeting investor, institutional, and green procurement requirements.</t>
  </si>
  <si>
    <r>
      <rPr>
        <b/>
        <sz val="11"/>
        <color rgb="FF000000"/>
        <rFont val="Aptos Narrow"/>
        <family val="2"/>
        <scheme val="minor"/>
      </rPr>
      <t xml:space="preserve">Urban Policy &amp; Municipal Engagement Expert
</t>
    </r>
    <r>
      <rPr>
        <sz val="11"/>
        <color rgb="FF000000"/>
        <rFont val="Aptos Narrow"/>
        <family val="2"/>
        <scheme val="minor"/>
      </rPr>
      <t xml:space="preserve">To navigate local regulations, city-level sustainability programs, and public-private partnership opportunities.
</t>
    </r>
  </si>
  <si>
    <t>Pradeep Malu has strong ESG and governance experience with direct exposure to government and policy ecosystems, making him a good fit for municipal engagement and sustainability-led partnerships.</t>
  </si>
  <si>
    <t>Jagan Shah</t>
  </si>
  <si>
    <t>https://www.linkedin.com/in/jagan-shah/</t>
  </si>
  <si>
    <t>He is experienced in urban development policy and practices with deep knowledge of city governance, planning frameworks, and institutional engagement. He can help PadCare Labs work with municipal bodies and understand regulatory pathways for sustainability programs.</t>
  </si>
  <si>
    <r>
      <rPr>
        <b/>
        <sz val="11"/>
        <color rgb="FF000000"/>
        <rFont val="Aptos Narrow"/>
        <family val="2"/>
        <scheme val="minor"/>
      </rPr>
      <t xml:space="preserve">Brand &amp; Impact Storytelling Expert
</t>
    </r>
    <r>
      <rPr>
        <sz val="11"/>
        <color rgb="FF000000"/>
        <rFont val="Aptos Narrow"/>
        <family val="2"/>
        <scheme val="minor"/>
      </rPr>
      <t>To position the startup as a credible climate and waste-reduction partner for societies, institutions, and enterprise buyers.</t>
    </r>
  </si>
  <si>
    <t>She has deep experience in brand positioning, storytelling, and GTM across healthcare and premium sectors, which helps build credibility with institutions and enterprise buyers.</t>
  </si>
  <si>
    <t>Cyriac Meppuram</t>
  </si>
  <si>
    <t>https://www.linkedin.com/in/cyriac-t-meppuram-0b397b55</t>
  </si>
  <si>
    <t>He combines branding, startups, and sustainability-led ventures. He can help translate PadCare’s waste and climate impact into simple, trust-building stories for communities, partners, and government-linked ecosystems.</t>
  </si>
  <si>
    <r>
      <rPr>
        <b/>
        <sz val="11"/>
        <color rgb="FF000000"/>
        <rFont val="Aptos Narrow"/>
        <family val="2"/>
        <scheme val="minor"/>
      </rPr>
      <t xml:space="preserve">Manufacturing &amp; Backward Integration Expert
</t>
    </r>
    <r>
      <rPr>
        <sz val="11"/>
        <color rgb="FF000000"/>
        <rFont val="Aptos Narrow"/>
        <family val="2"/>
        <scheme val="minor"/>
      </rPr>
      <t xml:space="preserve">To guide collar–cuff, printing, and fabric backward integration, SOPs for machine onboarding, capex planning, and mill partnerships (e.g., Ludhiana).
</t>
    </r>
  </si>
  <si>
    <t>Strong experience in manufacturing, quality systems, SOPs, SAP, and capex planning, which directly supports backward integration and factory setup.</t>
  </si>
  <si>
    <r>
      <rPr>
        <b/>
        <sz val="11"/>
        <color rgb="FF000000"/>
        <rFont val="Aptos Narrow"/>
        <family val="2"/>
        <scheme val="minor"/>
      </rPr>
      <t xml:space="preserve">Operations &amp; Capacity Optimization Leader
</t>
    </r>
    <r>
      <rPr>
        <sz val="11"/>
        <color rgb="FF000000"/>
        <rFont val="Aptos Narrow"/>
        <family val="2"/>
        <scheme val="minor"/>
      </rPr>
      <t>To manage 24/7 peak utilization, idle season planning, scheduling SOPs, operator productivity, and efficiency benchmarking.</t>
    </r>
  </si>
  <si>
    <t>He has managed large 24/7 operations, set up shift planning, reduced idle time, and improved productivity using clear schedules and data-based efficiency tracking.</t>
  </si>
  <si>
    <t>Kiran MAHAJAN</t>
  </si>
  <si>
    <t>https://www.linkedin.com/in/kiran-mahajan-021386245/</t>
  </si>
  <si>
    <t>30+ years in apparel manufacturing and production management, with strong experience in merchandising and factory operation</t>
  </si>
  <si>
    <r>
      <rPr>
        <b/>
        <sz val="11"/>
        <color rgb="FF000000"/>
        <rFont val="Aptos Narrow"/>
        <family val="2"/>
        <scheme val="minor"/>
      </rPr>
      <t xml:space="preserve">Supply Chain &amp; Vendor Reliability Advisor
</t>
    </r>
    <r>
      <rPr>
        <sz val="11"/>
        <color rgb="FF000000"/>
        <rFont val="Aptos Narrow"/>
        <family val="2"/>
        <scheme val="minor"/>
      </rPr>
      <t xml:space="preserve">To reduce external dependencies (printing, embroidery, trims), set vendor SOPs, conduct quality audits, and explore China/alternate sourcing.
</t>
    </r>
  </si>
  <si>
    <t>He is strong at setting vendor SOPs, running quality audits, and improving reliability across outsourced partners. Useful for reducing dependency and improving consistency and turnaround time.</t>
  </si>
  <si>
    <t>He has hands-on experience with printing and embroidery vendors. He can set clear quality checks, improve coordination, and help find alternate or overseas suppliers.</t>
  </si>
  <si>
    <r>
      <rPr>
        <b/>
        <sz val="11"/>
        <color rgb="FF000000"/>
        <rFont val="Aptos Narrow"/>
        <family val="2"/>
        <scheme val="minor"/>
      </rPr>
      <t xml:space="preserve">Sales &amp; Export Scaling Expert
</t>
    </r>
    <r>
      <rPr>
        <sz val="11"/>
        <color rgb="FF000000"/>
        <rFont val="Aptos Narrow"/>
        <family val="2"/>
        <scheme val="minor"/>
      </rPr>
      <t xml:space="preserve">To scale white-label and export business (e.g., large brands and international buyers), formalize CRM-driven funnels, tenders, and export compliance.
</t>
    </r>
  </si>
  <si>
    <t>https://www.linkedin.com/in/krishnadorai/</t>
  </si>
  <si>
    <t>He has strong experience in enterprise sales and retail scaling, with hands-on exposure to CRM funnels, large accounts, and global brands. He can help structure outbound sales and manage export-ready processes.</t>
  </si>
  <si>
    <t>Suman Saha</t>
  </si>
  <si>
    <t>https://www.linkedin.com/in/suman-prabiir-saha-b3559125/</t>
  </si>
  <si>
    <t>He brings deep apparel and white-label experience and understands how to work with international buyers. He can guide export scaling by aligning quality, pricing, and sales execution.</t>
  </si>
  <si>
    <r>
      <rPr>
        <b/>
        <sz val="11"/>
        <color rgb="FF000000"/>
        <rFont val="Aptos Narrow"/>
        <family val="2"/>
        <scheme val="minor"/>
      </rPr>
      <t xml:space="preserve">Brand, Marketing &amp; GTM Strategist
</t>
    </r>
    <r>
      <rPr>
        <sz val="11"/>
        <color rgb="FF000000"/>
        <rFont val="Aptos Narrow"/>
        <family val="2"/>
        <scheme val="minor"/>
      </rPr>
      <t xml:space="preserve">To transition from organic-only leads to structured digital acquisition, support D2C growth, and launch/scale retail brand (nsa.store).
</t>
    </r>
  </si>
  <si>
    <t>Vanshika Oberoi</t>
  </si>
  <si>
    <t>https://www.linkedin.com/in/vanshikaaoberoi/?utm_source=share&amp;utm_campaign=share_via&amp;utm_content=profile&amp;utm_medium=android_app</t>
  </si>
  <si>
    <t>She builds clear brand positioning and digital storytelling, and sets up strong digital funnels and GTM strategy to launch and grow nsa.store as a consumer brand.</t>
  </si>
  <si>
    <t>https://www.linkedin.com/in/gokulrajgk/?utm_source=share&amp;utm_campaign=share_via&amp;utm_content=profile&amp;utm_medium=android_app</t>
  </si>
  <si>
    <t>He drives D2C growth hands-on, shifts from organic leads to performance marketing, improves conversions, and scales online sales.</t>
  </si>
  <si>
    <r>
      <rPr>
        <b/>
        <sz val="11"/>
        <color rgb="FF000000"/>
        <rFont val="Aptos Narrow"/>
        <family val="2"/>
        <scheme val="minor"/>
      </rPr>
      <t xml:space="preserve">Finance &amp; Expansion Funding Advisor
</t>
    </r>
    <r>
      <rPr>
        <sz val="11"/>
        <color rgb="FF000000"/>
        <rFont val="Aptos Narrow"/>
        <family val="2"/>
        <scheme val="minor"/>
      </rPr>
      <t xml:space="preserve">To fix cash-flow gaps, build projections, optimize PMEGP/cluster funding, structure loans, and support expansion financing.
</t>
    </r>
  </si>
  <si>
    <t>He works hands-on with cash-flow control, loan structuring, and fundraising. He has direct experience with banks, NBFCs, and growth financing, which fits well for fixing cash gaps and supporting expansion.</t>
  </si>
  <si>
    <t>He brings deep experience in financial strategy, projections, and scaling businesses from incubation to stability. His background helps with long-term planning, funding readiness, and disciplined expansion.</t>
  </si>
  <si>
    <r>
      <rPr>
        <b/>
        <sz val="11"/>
        <color rgb="FF000000"/>
        <rFont val="Aptos Narrow"/>
        <family val="2"/>
        <scheme val="minor"/>
      </rPr>
      <t xml:space="preserve">Human Capital &amp; Workforce Retention Expert
</t>
    </r>
    <r>
      <rPr>
        <sz val="11"/>
        <color rgb="FF000000"/>
        <rFont val="Aptos Narrow"/>
        <family val="2"/>
        <scheme val="minor"/>
      </rPr>
      <t xml:space="preserve">To reduce operator churn, design gig/female workforce programs, build career paths, and link skill certification with retention.
</t>
    </r>
  </si>
  <si>
    <t>https://www.linkedin.com/in/amitchilka/</t>
  </si>
  <si>
    <t>He builds clear career paths, improves shop-floor retention, and uses performance and reward systems to reduce attrition. His experience suits long-term workforce stability and skill-linked growth.</t>
  </si>
  <si>
    <t>Chesta Nagalaxmi</t>
  </si>
  <si>
    <t>https://www.linkedin.com/in/chestalaxmi</t>
  </si>
  <si>
    <t>Technology &amp; E-commerce Scaling Advisor To revamp nsa.store for national scale, improve usability and load handling, manage WooCommerce upgrades, APIs, and multilingual rollout.</t>
  </si>
  <si>
    <t>Kapil Garg</t>
  </si>
  <si>
    <t>https://www.linkedin.com/in/gargkapil2008/</t>
  </si>
  <si>
    <t>He has built and scaled e-commerce platforms as a founder. He understands product architecture, platform stability, integrations, and customer experience. Well suited to guide WooCommerce upgrades, API decisions, and scaling the site for higher traffic.</t>
  </si>
  <si>
    <t>Saurabh Sharma</t>
  </si>
  <si>
    <t>https://www.linkedin.com/in/saurabhsharma10/</t>
  </si>
  <si>
    <t>11+</t>
  </si>
  <si>
    <t>He has built and scaled high-traffic e-commerce platforms across D2C and marketplace models. He understands site performance, checkout optimization, backend stability, and API-led integrations needed for national scale.</t>
  </si>
  <si>
    <r>
      <rPr>
        <b/>
        <sz val="11"/>
        <color rgb="FF000000"/>
        <rFont val="Aptos Narrow"/>
        <family val="2"/>
        <scheme val="minor"/>
      </rPr>
      <t xml:space="preserve">Government Schemes &amp; Cluster Ecosystem Expert
</t>
    </r>
    <r>
      <rPr>
        <sz val="11"/>
        <color rgb="FF000000"/>
        <rFont val="Aptos Narrow"/>
        <family val="2"/>
        <scheme val="minor"/>
      </rPr>
      <t>To unlock PMEGP funding, machinery procurement (e.g., ₹8L collar-cuff setup), and training institute tie-ups (e.g., Maharashtra Skill Development).</t>
    </r>
  </si>
  <si>
    <t>Punit Pandey</t>
  </si>
  <si>
    <t>https://www.linkedin.com/in/punitpandey71/?originalSubdomain=in</t>
  </si>
  <si>
    <t>He has strong experience working with government skill programs and institutions. He can help connect with training bodies and guide access to government-supported funding and schemes.</t>
  </si>
  <si>
    <t>He has worked closely with public sector and development projects. He can support planning for machinery purchase, government approvals, and coordination with cluster and ecosystem partners.</t>
  </si>
  <si>
    <t>"- Evaluate the addressable market within leading hospital chains to identify the growth potential.
-Refine the sales process journey to improve the customer engagement model.
-Plan and prioritise a one-year intervention roadmap, aligning key initiatives, timelines, and support areas to drive venture growth."</t>
  </si>
  <si>
    <t>Sanjay SUri</t>
  </si>
  <si>
    <t>https://www.linkedin.com/in/sanjay-suri-018b46b/</t>
  </si>
  <si>
    <t>25+</t>
  </si>
  <si>
    <t>He brings deep hands-on experience with hospital sales, distributor networks, and GTM execution across India and Southeast Asia. He can refine your sales journey and improve customer engagement.</t>
  </si>
  <si>
    <t>Kunal Dalal</t>
  </si>
  <si>
    <t>https://www.linkedin.com/in/kunal-dalal-b1662a56/</t>
  </si>
  <si>
    <t>He has led medical device expansion across Southeast Asia and Korea. He can assess hospital chains, size the addressable market, and guide a clear GTM and sales roadmap for the region.</t>
  </si>
  <si>
    <t>B2B Marketing, GTM - India and International market for Sustanbility related Green projects, Sales process setup, Pricing startegy etc. Supply chain sustainability and CBAM expertise</t>
  </si>
  <si>
    <t>He brings strong ESG and governance expertise. He helps position sustainability solutions for enterprise buyers, align GTM with ESG needs, and build credibility in India and global markets.</t>
  </si>
  <si>
    <t>Ashok Suyal</t>
  </si>
  <si>
    <t>https://www.linkedin.com/in/ashoksuyal/</t>
  </si>
  <si>
    <t>He brings hands-on experience in global B2B sales and partnerships. He helps design India and international GTM strategy, set up enterprise sales processes, and define pricing-led growth.</t>
  </si>
  <si>
    <t>Sanjay Seth</t>
  </si>
  <si>
    <t>https://www.linkedin.com/in/sanjay-seth-a42022269/</t>
  </si>
  <si>
    <t>He brings deep authority in sustainability, carbon reduction, and policy frameworks. He helps with market access, partnerships, and CBAM-aligned enterprise positioning.</t>
  </si>
  <si>
    <t>"Source.One is a Technology-first Commodity Distribution company.
Based on high-end market intel, GST inputs, deep partnerships with FIs, stockists and transporters, it has streamlined the $30bn petrochemicals distribution space, and on a mission to replicate the same in other similar value-chains, both within and outside chemicals space."</t>
  </si>
  <si>
    <t>Looking for experts for training and segment-specific strategy (Chemicals)</t>
  </si>
  <si>
    <t>His experience running large P&amp;Ls and advising tech-led businesses helps Source.One translate chemical segment strategy into clear operating plans and decision frameworks.</t>
  </si>
  <si>
    <t>He can train leadership teams on segment economics, execution discipline, and growth planning relevant to chemicals distribution.</t>
  </si>
  <si>
    <t>Begin groundwork for IPO readiness</t>
  </si>
  <si>
    <t>He brings strong experience in financial modeling, due diligence, and corporate structuring. He can help Source.One build IPO-ready financials, tighten governance, and prepare for investor scrutiny at an early stage.</t>
  </si>
  <si>
    <t>Supply chain financing model to be figured out</t>
  </si>
  <si>
    <t>Sayyed can build structured supply chain finance models and work with lenders to align credit with inventory cycles.</t>
  </si>
  <si>
    <t>Cash flow remains a challenge — delays in vendor payments adding to pressure</t>
  </si>
  <si>
    <t>He can improve cash flow forecasting and redesign payment terms to reduce vendor delays and working capital pressure.</t>
  </si>
  <si>
    <t>Marketing is weak — needs sharper focus, positioning, and execution</t>
  </si>
  <si>
    <t>She can sharpen positioning, clarify messaging, and build a focused GTM story for Source.One’s complex supply-chain model.</t>
  </si>
  <si>
    <t>Rohan Sehgal</t>
  </si>
  <si>
    <t>https://www.linkedin.com/in/rohansehgal-marketing/</t>
  </si>
  <si>
    <t>He has 15+ years driving marketing across SaaS, Telecom, and Consumer sectors, including brand foundations and scaling enterprises from zero to growth.</t>
  </si>
  <si>
    <t>Aakash Kalani</t>
  </si>
  <si>
    <t>https://www.linkedin.com/in/aakashkalani/</t>
  </si>
  <si>
    <t>He has 12+ years of B2B marketing experience, demand generation, and pipeline scaling; known for building marketing strategy and digital demand.</t>
  </si>
  <si>
    <t>Strengthen middle management – leadership &amp; capability building</t>
  </si>
  <si>
    <t>Surendra Varma</t>
  </si>
  <si>
    <t>He builds leadership capability, sets clear people processes, and strengthens middle management in growing companies. He helps managers take ownership and lead teams effectively.</t>
  </si>
  <si>
    <t>Nirmal Satyendra</t>
  </si>
  <si>
    <t>https://www.linkedin.com/in/iambns/</t>
  </si>
  <si>
    <t>He builds and scales strong teams, develops future leaders, and aligns managers with execution goals. He helps middle managers move from task execution to leadership roles.</t>
  </si>
  <si>
    <t>Hire the right resources based on capability and role fit</t>
  </si>
  <si>
    <t>He designs structured, capability-led hiring using data and role clarity. His experience with AI-driven recruitment helps reduce mis-hires and ensures the right skill-to-role match at scale.</t>
  </si>
  <si>
    <t>He builds practical hiring frameworks, defines roles clearly, and improves interview and evaluation processes. He helps founders hire people who fit both the role and the operating culture.</t>
  </si>
  <si>
    <t xml:space="preserve"> Fundraising, Strategic.   Partnerships &amp; OEM Investment</t>
  </si>
  <si>
    <t>He brings deep IPO, ECM, and startup fundraising experience and strong access to angel networks. He can structure equity rounds and position the company for strategic and OEM investors.</t>
  </si>
  <si>
    <t>Devesh Lakhani</t>
  </si>
  <si>
    <t>He helps startups prepare pitch decks, valuations, and investor strategy. His wide angel and family office network is useful for early institutional and strategic capital.</t>
  </si>
  <si>
    <t>Social Media &amp; Brand Awareness in Garage Community</t>
  </si>
  <si>
    <t>https://www.linkedin.com/in/manuk/</t>
  </si>
  <si>
    <t>He brings deep experience in brand building and GTM across mobility and automotive sectors. He can shape a strong brand voice and build credibility with garage owners at scale.</t>
  </si>
  <si>
    <t>Pallavi Tyagi</t>
  </si>
  <si>
    <t>https://www.linkedin.com/in/pallavityagi/</t>
  </si>
  <si>
    <t>She works closely with bootstrapped brands and builds practical, community-first marketing. Her automotive background helps her connect well with garage audiences.</t>
  </si>
  <si>
    <t>Rishav Agarwal</t>
  </si>
  <si>
    <t>https://www.linkedin.com/in/rishav-agarwal/</t>
  </si>
  <si>
    <t>He understands grassroots communities and knows how to grow engagement-led platforms. He can help activate mechanics and garages using relatable, low-cost social content.</t>
  </si>
  <si>
    <r>
      <rPr>
        <sz val="11"/>
        <color rgb="FF000000"/>
        <rFont val="Aptos Narrow"/>
        <family val="2"/>
        <scheme val="minor"/>
      </rPr>
      <t>S</t>
    </r>
    <r>
      <rPr>
        <b/>
        <sz val="11"/>
        <color rgb="FF000000"/>
        <rFont val="Aptos Narrow"/>
        <family val="2"/>
        <scheme val="minor"/>
      </rPr>
      <t xml:space="preserve">ervice GTM &amp; Moat-Building Expert
</t>
    </r>
    <r>
      <rPr>
        <sz val="11"/>
        <color rgb="FF000000"/>
        <rFont val="Aptos Narrow"/>
        <family val="2"/>
        <scheme val="minor"/>
      </rPr>
      <t>To strengthen the repairs and AMC moat via standardized service processes, partner-led expansion, and platform-driven service delivery.</t>
    </r>
  </si>
  <si>
    <t>Arjun Dutta</t>
  </si>
  <si>
    <t>https://www.linkedin.com/in/arjundutta/</t>
  </si>
  <si>
    <t>He builds strong GTM systems for SaaS platforms. He can help turn repairs and AMC into a scalable, partner-led service model.</t>
  </si>
  <si>
    <r>
      <t>S</t>
    </r>
    <r>
      <rPr>
        <b/>
        <sz val="11"/>
        <color rgb="FF000000"/>
        <rFont val="Aptos Narrow"/>
        <family val="2"/>
        <scheme val="minor"/>
      </rPr>
      <t xml:space="preserve">ervice GTM &amp; Moat-Building Expert
</t>
    </r>
    <r>
      <rPr>
        <sz val="11"/>
        <color rgb="FF000000"/>
        <rFont val="Aptos Narrow"/>
        <family val="2"/>
        <scheme val="minor"/>
      </rPr>
      <t>To strengthen the repairs and AMC moat via standardized service processes, partner-led expansion, and platform-driven service delivery.</t>
    </r>
  </si>
  <si>
    <t>He has scaled niche SaaS products fast. He can structure service pricing and bundles to create long-term customer lock-in.</t>
  </si>
  <si>
    <t>He leads B2B a go-to-market using data and analytics. He can help increase service adoption and drive repeat annual maintenance contracts.</t>
  </si>
  <si>
    <r>
      <rPr>
        <b/>
        <sz val="11"/>
        <color rgb="FF000000"/>
        <rFont val="Aptos Narrow"/>
        <family val="2"/>
        <scheme val="minor"/>
      </rPr>
      <t xml:space="preserve">Partner Network &amp; Ecosystem Builder
</t>
    </r>
    <r>
      <rPr>
        <sz val="11"/>
        <color rgb="FF000000"/>
        <rFont val="Aptos Narrow"/>
        <family val="2"/>
        <scheme val="minor"/>
      </rPr>
      <t>To build and manage a deep, multi-city partner and contractor network with clear onboarding, SLAs, incentives, and quality benchmarks.</t>
    </r>
  </si>
  <si>
    <t>Anubhuti Singh</t>
  </si>
  <si>
    <t>https://www.linkedin.com/in/anubhuti-singh-07a9725/</t>
  </si>
  <si>
    <t>She builds and scales large partner ecosystems. She can design partner tiers, incentives, and accountability models for consistent service quality.</t>
  </si>
  <si>
    <t>He drives go-to-market through partnerships across regions. He can help onboard service partners and structure city-wise expansion.</t>
  </si>
  <si>
    <t>She manages startup partnerships at scale. She can set clear onboarding processes, partner expectations, and long-term engagement frameworks.</t>
  </si>
  <si>
    <r>
      <rPr>
        <b/>
        <sz val="11"/>
        <color rgb="FF000000"/>
        <rFont val="Aptos Narrow"/>
        <family val="2"/>
        <scheme val="minor"/>
      </rPr>
      <t xml:space="preserve">Enterprise &amp; Group-Level Sales Strategist
</t>
    </r>
    <r>
      <rPr>
        <sz val="11"/>
        <color rgb="FF000000"/>
        <rFont val="Aptos Narrow"/>
        <family val="2"/>
        <scheme val="minor"/>
      </rPr>
      <t xml:space="preserve">To move from individual retail brand wins to group-wide, regional, and multi-location mandates.
</t>
    </r>
  </si>
  <si>
    <t>She builds large partner ecosystems and enterprise alliances. She can help shift from single-location wins to group-wide and regional mandates through structured partnerships.</t>
  </si>
  <si>
    <t>Dr Anuj Tripathi</t>
  </si>
  <si>
    <t>https://www.linkedin.com/in/dranujtripathi/</t>
  </si>
  <si>
    <t>He drives complex enterprise sales across regions and multiple stakeholders. He can design and close multi-location and group-level contracts at scale.</t>
  </si>
  <si>
    <r>
      <rPr>
        <b/>
        <sz val="11"/>
        <color rgb="FF000000"/>
        <rFont val="Aptos Narrow"/>
        <family val="2"/>
        <scheme val="minor"/>
      </rPr>
      <t xml:space="preserve">Retail Fit-outs &amp; Project Delivery Expert
</t>
    </r>
    <r>
      <rPr>
        <sz val="11"/>
        <color rgb="FF000000"/>
        <rFont val="Aptos Narrow"/>
        <family val="2"/>
        <scheme val="minor"/>
      </rPr>
      <t xml:space="preserve">To scale fit-outs efficiently through stronger contractor management, tighter on-ground supervision, and cost/time control frameworks.
</t>
    </r>
  </si>
  <si>
    <t>Rahul Gautam</t>
  </si>
  <si>
    <t>https://www.linkedin.com/in/rahulgtm/</t>
  </si>
  <si>
    <t>He brings hands-on experience in operations and process control, which helps standardize fit-outs, manage contractors, and keep projects on time and cost.</t>
  </si>
  <si>
    <r>
      <rPr>
        <b/>
        <sz val="11"/>
        <color rgb="FF000000"/>
        <rFont val="Aptos Narrow"/>
        <family val="2"/>
        <scheme val="minor"/>
      </rPr>
      <t xml:space="preserve">Field Operations &amp; Quality Control Advisor
</t>
    </r>
    <r>
      <rPr>
        <sz val="11"/>
        <color rgb="FF000000"/>
        <rFont val="Aptos Narrow"/>
        <family val="2"/>
        <scheme val="minor"/>
      </rPr>
      <t xml:space="preserve">To design inspection, supervision, and escalation systems that ensure consistency across geographies.
</t>
    </r>
  </si>
  <si>
    <t>He brings strong experience in industrial automation and process optimization, which fits well for building inspection systems, supervision workflows, and consistent quality controls across regions.</t>
  </si>
  <si>
    <t>IK Pandit</t>
  </si>
  <si>
    <t>https://www.linkedin.com/in/ikpandit/</t>
  </si>
  <si>
    <t>He helps design clear inspection and escalation processes that keep service quality consistent across locations.</t>
  </si>
  <si>
    <r>
      <rPr>
        <b/>
        <sz val="11"/>
        <color rgb="FF000000"/>
        <rFont val="Aptos Narrow"/>
        <family val="2"/>
        <scheme val="minor"/>
      </rPr>
      <t xml:space="preserve">Account Management &amp; Renewals Expert
</t>
    </r>
    <r>
      <rPr>
        <sz val="11"/>
        <color rgb="FF000000"/>
        <rFont val="Aptos Narrow"/>
        <family val="2"/>
        <scheme val="minor"/>
      </rPr>
      <t xml:space="preserve">To boost repeat revenue and AMC conversions through structured account ownership, renewal playbooks, and upsell frameworks.
</t>
    </r>
  </si>
  <si>
    <t>He builds clear account structures and renewal playbooks using data and CRM. He helps increase renewals and upsell through disciplined account ownership.</t>
  </si>
  <si>
    <t>Abhisshek Sinha</t>
  </si>
  <si>
    <t>https://www.linkedin.com/in/abhissheksinha3008/</t>
  </si>
  <si>
    <t>He drives enterprise account growth through consultative selling. He improves repeat revenue by expanding accounts and strengthening renewal conversations.</t>
  </si>
  <si>
    <r>
      <rPr>
        <b/>
        <sz val="11"/>
        <color rgb="FF000000"/>
        <rFont val="Aptos Narrow"/>
        <family val="2"/>
        <scheme val="minor"/>
      </rPr>
      <t xml:space="preserve">OEM &amp; Vendor Partnership Leader
</t>
    </r>
    <r>
      <rPr>
        <sz val="11"/>
        <color rgb="FF000000"/>
        <rFont val="Aptos Narrow"/>
        <family val="2"/>
        <scheme val="minor"/>
      </rPr>
      <t xml:space="preserve">To build deeper OEM relationships for preferred pricing, certifications, co-selling, and long-term AMC contracts.
</t>
    </r>
  </si>
  <si>
    <t>She builds strong OEM and partner ecosystems, drives co-selling motions, and structures long-term partnership models that support certifications and recurring contracts.</t>
  </si>
  <si>
    <t>He has hands-on experience creating strategic partnerships across technology ecosystems and scaling vendor relationships through GTM and alliance-led growth.</t>
  </si>
  <si>
    <r>
      <rPr>
        <b/>
        <sz val="11"/>
        <color rgb="FF000000"/>
        <rFont val="Aptos Narrow"/>
        <family val="2"/>
        <scheme val="minor"/>
      </rPr>
      <t xml:space="preserve">Service Tech &amp; Platform Advisor
</t>
    </r>
    <r>
      <rPr>
        <sz val="11"/>
        <color rgb="FF000000"/>
        <rFont val="Aptos Narrow"/>
        <family val="2"/>
        <scheme val="minor"/>
      </rPr>
      <t>To deploy supporting tech (job management, partner tracking, AMC renewals, analytics) that enables scale without operational leakages.</t>
    </r>
  </si>
  <si>
    <t>He builds scalable service platforms using cloud, APIs, and automation. He can set up job management, analytics, and AMC renewals with minimal operational gaps.</t>
  </si>
  <si>
    <t>Dibya Prakash</t>
  </si>
  <si>
    <t>https://www.linkedin.com/in/dibyaprakash/</t>
  </si>
  <si>
    <t>He designs strong IT architectures and digital roadmaps. He can create a stable service tech backbone that scales cleanly across regions.</t>
  </si>
  <si>
    <r>
      <rPr>
        <b/>
        <sz val="11"/>
        <color rgb="FF000000"/>
        <rFont val="Aptos Narrow"/>
        <family val="2"/>
        <scheme val="minor"/>
      </rPr>
      <t xml:space="preserve">Strategic Finance &amp; Fundraising Expert
</t>
    </r>
    <r>
      <rPr>
        <sz val="11"/>
        <color rgb="FF000000"/>
        <rFont val="Aptos Narrow"/>
        <family val="2"/>
        <scheme val="minor"/>
      </rPr>
      <t>To build structured financial forecasting, venture-scale cash-flow planning, investor readiness, and support capital raising &amp; investor relations.</t>
    </r>
  </si>
  <si>
    <t>He fits well. He builds strong financial forecasts, manages venture-scale cash flow, and prepares companies for fundraising and investor discussions.</t>
  </si>
  <si>
    <r>
      <rPr>
        <b/>
        <sz val="11"/>
        <color rgb="FF000000"/>
        <rFont val="Aptos Narrow"/>
        <family val="2"/>
        <scheme val="minor"/>
      </rPr>
      <t xml:space="preserve">Leadership &amp; Org Design Mentor
</t>
    </r>
    <r>
      <rPr>
        <sz val="11"/>
        <color rgb="FF000000"/>
        <rFont val="Aptos Narrow"/>
        <family val="2"/>
        <scheme val="minor"/>
      </rPr>
      <t xml:space="preserve">To transition from a lean, services-heavy team to a scalable functional organization with strong second-line leadership and clear ownership.
</t>
    </r>
  </si>
  <si>
    <t>He has designed org structures from scratch, built strong leadership layers, and scaled large, distributed teams.</t>
  </si>
  <si>
    <t>He has scaled startups, built second-line leaders, and set clear functional ownership as teams grew.</t>
  </si>
  <si>
    <t>Global Supply Chain &amp; Risk Management Expert To manage multi-country supplier risk, batch-based production challenges, diversification of suppliers, and disruption-proof planning.</t>
  </si>
  <si>
    <t>Kokila Roy manages global programs and cross-country risk, making her well suited for supplier diversification and disruption planning.</t>
  </si>
  <si>
    <t>Mandar Kulkarni</t>
  </si>
  <si>
    <t>https://www.linkedin.com/in/mandar-s-kulkarni/</t>
  </si>
  <si>
    <t>He designs resilient supplier networks, improves sourcing strategy, and handles batch-based production challenges well.</t>
  </si>
  <si>
    <r>
      <rPr>
        <b/>
        <sz val="11"/>
        <color rgb="FF000000"/>
        <rFont val="Aptos Narrow"/>
        <family val="2"/>
        <scheme val="minor"/>
      </rPr>
      <t xml:space="preserve">B2B Marketing &amp; Infrastructure Branding Expert
</t>
    </r>
    <r>
      <rPr>
        <sz val="11"/>
        <color rgb="FF000000"/>
        <rFont val="Aptos Narrow"/>
        <family val="2"/>
        <scheme val="minor"/>
      </rPr>
      <t>To move from niche visibility to structured outreach, improve digital presence, and position Leap Info credibly across infrastructure and enterprise buyers.</t>
    </r>
  </si>
  <si>
    <t>She sharpens positioning, messaging, and storytelling for complex technology products. She can help Leap move from niche visibility to a clear, credible brand for enterprise and infrastructure buyers.</t>
  </si>
  <si>
    <t>https://www.linkedin.com/in/umeshuttamchandani1/</t>
  </si>
  <si>
    <t>He drives structured B2B outreach and partnerships. He can help Leap translate brand positioning into consistent go-to-market execution and enterprise-facing growth.</t>
  </si>
  <si>
    <t>Sales Systems &amp; CRM Advisor To reduce founder dependency by implementing CRM, building a predictable sales pipeline, and enabling channel/partner-led sales.</t>
  </si>
  <si>
    <t>He sets up CRM, sales processes, and dashboards. He helps teams build a predictable pipeline and reduce founder-led selling.</t>
  </si>
  <si>
    <t>https://www.linkedin.com/in/kumaresh69/</t>
  </si>
  <si>
    <t>He designs CRM-led sales systems and repeatable pipelines. He enables channel and partner-led sales across markets.</t>
  </si>
  <si>
    <r>
      <rPr>
        <b/>
        <sz val="11"/>
        <color rgb="FF000000"/>
        <rFont val="Aptos Narrow"/>
        <family val="2"/>
        <scheme val="minor"/>
      </rPr>
      <t xml:space="preserve">GTM &amp; Channel Strategy Expert
</t>
    </r>
    <r>
      <rPr>
        <sz val="11"/>
        <color rgb="FF000000"/>
        <rFont val="Aptos Narrow"/>
        <family val="2"/>
        <scheme val="minor"/>
      </rPr>
      <t xml:space="preserve">To shift from opportunistic, project-led revenue to a repeatable GTM model with scalable domestic and international channel programs.
</t>
    </r>
  </si>
  <si>
    <t>He builds repeatable go-to-market models and scalable partner channels. He helps companies move from deal-led sales to predictable revenue.</t>
  </si>
  <si>
    <t>He designs channel-led GTM strategies across domestic and global markets. He brings strong experience in partnerships and structured market expansion.</t>
  </si>
  <si>
    <r>
      <rPr>
        <b/>
        <sz val="11"/>
        <color rgb="FF000000"/>
        <rFont val="Aptos Narrow"/>
        <family val="2"/>
        <scheme val="minor"/>
      </rPr>
      <t xml:space="preserve">Product Marketing &amp; Sector Expansion Mentor
</t>
    </r>
    <r>
      <rPr>
        <sz val="11"/>
        <color rgb="FF000000"/>
        <rFont val="Aptos Narrow"/>
        <family val="2"/>
        <scheme val="minor"/>
      </rPr>
      <t>To proactively package strong tech capabilities into new segments through product launch playbooks, sector-specific messaging, and case-led storytelling.</t>
    </r>
  </si>
  <si>
    <t>She packages complex technology into clear product stories. She builds launch playbooks and sector-specific messaging that help tech firms enter new markets.</t>
  </si>
  <si>
    <t>He commercializes products for new segments. He sharpens positioning and helps founders take solutions from pilot wins to repeatable market traction.</t>
  </si>
  <si>
    <t>He packages offerings for new verticals and drives market entry. He aligns product, sales, and partnerships to scale adoption across sectors.</t>
  </si>
  <si>
    <r>
      <rPr>
        <b/>
        <sz val="11"/>
        <color rgb="FF000000"/>
        <rFont val="Aptos Narrow"/>
        <family val="2"/>
        <scheme val="minor"/>
      </rPr>
      <t xml:space="preserve">IP, Production &amp; System Integration Advisor
</t>
    </r>
    <r>
      <rPr>
        <sz val="11"/>
        <color rgb="FF000000"/>
        <rFont val="Aptos Narrow"/>
        <family val="2"/>
        <scheme val="minor"/>
      </rPr>
      <t>To support IP protection, production strategy, and engagement with system integrators for larger enterprise and infrastructure deployments.</t>
    </r>
  </si>
  <si>
    <t>He helps Leap protect core IP, structure enforceable patents, and plan IP-led commercialization. His experience with defense and deep-tech makes him strong for enterprise and infrastructure deployments.</t>
  </si>
  <si>
    <t>He supports technology transfer, system-integrator engagement, and large-scale deployments through policy, ecosystem, and international collaboration experience.</t>
  </si>
  <si>
    <t xml:space="preserve">Sales &amp; GTM Leadership - Some one from School Software sales background
Partnership Enbalement </t>
  </si>
  <si>
    <t>He builds structured sales systems, CRM-led pipelines, and sales enablement. He can reduce founder dependency and bring predictability to school software sales.</t>
  </si>
  <si>
    <t>https://www.linkedin.com/in/anubhuti-singh-07a9725</t>
  </si>
  <si>
    <t>She leads partner ecosystem building at scale. She can design and activate channel partnerships with school networks, resellers, and EdTech platforms.</t>
  </si>
  <si>
    <t>Joy Cheruvathoor</t>
  </si>
  <si>
    <t>https://www.linkedin.com/in/joycheruvathoor/</t>
  </si>
  <si>
    <t>He understands education buyers and enterprise-style selling. He can help position School Diary® credibly with institutions and drive strategic partnerships.</t>
  </si>
  <si>
    <t>Leadership and management training to handle team growth and operational challenges.</t>
  </si>
  <si>
    <t>Rakesh Kumar</t>
  </si>
  <si>
    <t>https://www.linkedin.com/in/rakesh-kumar-73a1a991/</t>
  </si>
  <si>
    <t>He brings deep leadership development and management consulting experience. He can coach founders and managers through team growth, structure roles, and build decision-making capacity as operations scale.</t>
  </si>
  <si>
    <t>https://www.linkedin.com/in/pradeepgidwani/</t>
  </si>
  <si>
    <t>He has built and scaled multiple operating businesses end to end. He can train founders to manage growth, execution discipline, and leadership during scale.</t>
  </si>
  <si>
    <t>Dr. Prashant Pawar</t>
  </si>
  <si>
    <t>http://www.linkedin.com/in/drprashantpawar</t>
  </si>
  <si>
    <t>He brings hands-on Agri-business and HR experience. He can strengthen middle management, improve team processes, and stabilize operations.</t>
  </si>
  <si>
    <t>Scale BFSI penetration: Add 5–10 banks, deepen key accounts (ICICI), and expand into NBFCs/securities</t>
  </si>
  <si>
    <t>He works inside a global bank and leads startup banking partnerships. He can open doors with banks, help navigate procurement, and support structured expansion across BFSI and NBFCs.</t>
  </si>
  <si>
    <t>Harsh Deodhar</t>
  </si>
  <si>
    <t>https://www.linkedin.com/in/harshdeodhar/</t>
  </si>
  <si>
    <t>He brings strong fundraising and investor-network leverage. He helps position the company for strategic BFSI-aligned capital and connects with growth-stage investors who understand regulated markets.</t>
  </si>
  <si>
    <t>She combines banking exposure with enterprise operations and contract negotiation. She can support deal structuring, enterprise readiness, and long-cycle sales discipline.</t>
  </si>
  <si>
    <t xml:space="preserve"> International Expansion to US, MiddleEast, Australia</t>
  </si>
  <si>
    <t>He has scaled B2B businesses across India, Europe, and Africa. He can lead market entry, pricing, and sales strategy for the US and Middle East.</t>
  </si>
  <si>
    <t>He helps companies expand through exports and global partnerships. He can guide regulatory setup and partner onboarding for the Middle East and Australia.</t>
  </si>
  <si>
    <t xml:space="preserve"> Sales and Marketing - both Inbound &amp; Outbound</t>
  </si>
  <si>
    <t>He has deep GTM, pricing, and sales leadership experience across geographies. He can help structure enterprise sales motions, build pipelines, and sharpen market positioning for construction buyers.</t>
  </si>
  <si>
    <t>Rakeshkumar Bhatia</t>
  </si>
  <si>
    <t>https://www.linkedin.com/in/rakeshkumar-bhatia-business-leader</t>
  </si>
  <si>
    <t>He has hands-on experience building GTM strategies, training sales teams, and helping founders move from early traction to structured growth.</t>
  </si>
  <si>
    <t>Enhance Design/R&amp;D team on AI integration, vision-based automation, electronics workflows,</t>
  </si>
  <si>
    <t>Dr Abdulrahman Albar</t>
  </si>
  <si>
    <t>https://www.linkedin.com/in/abdulrahman-albar/</t>
  </si>
  <si>
    <t>He works at the intersection of AI, robotics, and additive manufacturing. He can help build vision systems, closed-loop AI control, and intelligent design-to-print pipelines</t>
  </si>
  <si>
    <t>He aligns well with AI-driven design, vision-based automation, and electronics workflows needed to strengthen a construction-focused 3D printing R&amp;D team.</t>
  </si>
  <si>
    <t>Moath Abuaysha</t>
  </si>
  <si>
    <t>https://www.linkedin.com/in/mouthabuaysha/?miniProfileUrn=urn%3Ali%3Afs_miniProfile%3AACoAABx_MqQBzhayn3bNY43hVOlEIWUsuM00of0</t>
  </si>
  <si>
    <t>He leads R&amp;D for large-scale construction 3D printing and robotics. He brings hands-on experience in robotic automation, AI-enabled process control, and scaling construction-grade additive manufacturing.</t>
  </si>
  <si>
    <t xml:space="preserve">Best practises on Training Programs for machine operators </t>
  </si>
  <si>
    <t>Shubham Saxena</t>
  </si>
  <si>
    <t>https://www.linkedin.com/in/shubham-saxena-3293a188/</t>
  </si>
  <si>
    <t>He trains teams in smart manufacturing and Industry 4.0 practices, including additive manufacturing and materials. He helps companies build clear, structured training programs for machine operators.</t>
  </si>
  <si>
    <t>Sihu george</t>
  </si>
  <si>
    <t>https://www.linkedin.com/in/shiju-george-46740915/</t>
  </si>
  <si>
    <t>His combination of robotics and AM experience helps in hands-on training program design for operator skills and maintenance.</t>
  </si>
  <si>
    <t>He has domain experience in 3D printing and hardware-software integration. He can help build tailored operator training that ties to your specific printer systems.</t>
  </si>
  <si>
    <t xml:space="preserve">Structured guidance on scaling the business beyond organic growth into a repeatable, scalable model </t>
  </si>
  <si>
    <t>He has hands-on experience scaling tech businesses with structure, processes, and execution. That directly helps Wacto move from organic growth to a repeatable, scalable model.</t>
  </si>
  <si>
    <t>He brings strong ecosystem, leadership, and long-term vision, which is more useful once Wacto has already built a stable and scalable growth engine.</t>
  </si>
  <si>
    <t xml:space="preserve">Mentorship to shift from a bootstrap mindset to a startup-scale mindset (processes, systems, team, growth) </t>
  </si>
  <si>
    <t>Sheetal Bansal</t>
  </si>
  <si>
    <t>https://www.linkedin.com/in/sheetalbansal</t>
  </si>
  <si>
    <t>He helps founders build systems, processes, and data-led growth. Ideal for shifting from bootstrap thinking to startup-scale execution.</t>
  </si>
  <si>
    <t>Jagriti Shreya</t>
  </si>
  <si>
    <t>https://www.linkedin.com/in/jagritishreya/</t>
  </si>
  <si>
    <t>She brings strong product thinking and founder empathy. Helpful for structuring offerings, sharpening positioning, and preparing for scale and fundraising.</t>
  </si>
  <si>
    <t>Ravishekar Kalepu</t>
  </si>
  <si>
    <t>https://www.linkedin.com/in/ravikalepu/</t>
  </si>
  <si>
    <t>He adds clarity on business models, market validation, and CRM-led growth. Useful for tightening GTM fundamentals as the team scales.</t>
  </si>
  <si>
    <t xml:space="preserve">Support in building an effective sales and go-to-market strategy for faster and larger B2B scale </t>
  </si>
  <si>
    <t>Arjun Dutta builds and scales SaaS go-to-market teams, closes large enterprise deals, and drives partner-led growth to accelerate revenue.</t>
  </si>
  <si>
    <t>He sells AI platforms to enterprises, sharpens B2B positioning, and aligns sales strategy with product value.</t>
  </si>
  <si>
    <t>Shashank scales SaaS from early traction to growth, leads outbound sales and deal closures, and defines pricing and sales motion.</t>
  </si>
  <si>
    <t>Learning-led support (not funding) to understand modern startup scaling, product prioritisation, and long-term growth planning</t>
  </si>
  <si>
    <t>He adds structure and long-term thinking. His experience in scaling SaaS and using data to guide growth makes him valuable for building a sustainable, repeatable growth plan.</t>
  </si>
  <si>
    <t xml:space="preserve">She brings a strong product-first mindset and founder-level clarity. She can help Wacto sharpen product prioritisation, customer experience, and decision-making as the company scales. </t>
  </si>
  <si>
    <t>Prabhjyot Singh</t>
  </si>
  <si>
    <t>https://www.linkedin.com/in/prabhjyots/</t>
  </si>
  <si>
    <t>Growth and D2C strategy leader with 18+ years in digital marketing and performance strategy. He brings structured experience in scaling brands, driving customer acquisition, and sharpening GTM plans.</t>
  </si>
  <si>
    <t>Manish Sabnis</t>
  </si>
  <si>
    <t>https://www.linkedin.com/in/manishsabnis2008/</t>
  </si>
  <si>
    <t>He designs and scales complex operations at large scale. He can help you build a structured ops framework, standardize processes, and transition cleanly from fractional leaders to full-time teams.</t>
  </si>
  <si>
    <t xml:space="preserve">Gaurav </t>
  </si>
  <si>
    <t>He brings strong 0-to-1 experience and startup-first thinking. He can help structure early teams, define roles, and set clear processes before scaling into a full-fledged operational model.</t>
  </si>
  <si>
    <t>Capital Management: Optimize working capital (3-4 month cycle from raw materials), fundraising prep/timing, and MIS/cash flow reviews for sustainability.</t>
  </si>
  <si>
    <t>She simplifies complex finance and capital decisions. She can help you tighten working capital cycles, build sharp MIS dashboards, and time fundraising with clarity and confidence.</t>
  </si>
  <si>
    <t>He brings hands-on CFO discipline. He helps with cash-flow reviews, MIS rigor, and day-to-day capital management as you scale.</t>
  </si>
  <si>
    <t>https://www.linkedin.com/in/shridhar-n-upadhye-35588916/?utm_source=share&amp;utm_campaign=share_via&amp;utm_content=profile&amp;utm_medium=android_app</t>
  </si>
  <si>
    <t>He fills second-level leadership gaps fast. He brings strong CX, ops, and dashboard-driven decision-making, which helps reduce founder dependency and scale cleanly</t>
  </si>
  <si>
    <t>Amit CHilka</t>
  </si>
  <si>
    <t>He builds loyal leadership teams and strong performance systems. He helps create accountability, succession depth, and long-term people stability.</t>
  </si>
  <si>
    <t>Strides faces six critical gaps that require specific expert support to transform from hospital software vendor to national health infrastructure provider.</t>
  </si>
  <si>
    <t>For selling to governments instead of just hospitals, they need a B2G Sales Strategist who can build system-level GTM playbooks and master pilot-to-mandate conversion processes that unlock government contracts.</t>
  </si>
  <si>
    <t>He understands government systems deeply. He works with policy, grants, incubators, and national programs, which helps convert pilots into state or national mandates.</t>
  </si>
  <si>
    <t>He brings hands-on experience selling healthcare solutions to large institutions. He knows how to navigate procurement cycles, compliance, and system-level GTM in healthcare.</t>
  </si>
  <si>
    <t>He bridges hospitals, startups, and the broader ecosystem. He helps reposition Strides from a product vendor to a health infrastructure partner.</t>
  </si>
  <si>
    <t xml:space="preserve">For fixing under-priced contracts, they need a Platform Pricing Expert who can design state and network-level pricing models and effectively defend infrastructure-scale value in public procurement negotiations.
</t>
  </si>
  <si>
    <t>He understands healthtech platforms at infrastructure scale. He can help redesign pricing from product-level to state and network-level models and defend value in government negotiations.</t>
  </si>
  <si>
    <t>He brings sharp pricing and unit economics thinking. He helps fix under-priced contracts, anchor pricing to outcomes, and push profitability in large B2B deals.</t>
  </si>
  <si>
    <t>Surya M Rajendran</t>
  </si>
  <si>
    <t>https://www.linkedin.com/in/suryamrajendran/</t>
  </si>
  <si>
    <t>He adds government-facing experience. He helps align pricing with grant logic, pilots, and long-term public deployments.</t>
  </si>
  <si>
    <t xml:space="preserve">For managing too many competing priorities, they need a Strategic Sequencing Coach who will enforce ruthless focus on only two compounding levers—Donor Identity and B2G platforms—while killing or deferring all distracting initiatives.
</t>
  </si>
  <si>
    <t>She can enforce sharp prioritisation and keep the team focused on only the two compounding levers, cutting distractions fast.</t>
  </si>
  <si>
    <t>He can force clear sequencing, kill side initiatives, and keep Strides focused only on Donor Identity and B2G platforms.</t>
  </si>
  <si>
    <t xml:space="preserve">
For becoming audit-ready, they need a Governance &amp; QMS Advisor who can institutionalize the regulated-infrastructure operating discipline, documentation standards, and quality management systems required for healthcare operations.</t>
  </si>
  <si>
    <t>Venkataramanan Mandakolathur</t>
  </si>
  <si>
    <t>https://www.linkedin.com/in/venkataramananmv/</t>
  </si>
  <si>
    <t>He brings regulated MedTech discipline. He can set up QMS, documentation rigor, and audit-ready operating practices across product and engineering teams.</t>
  </si>
  <si>
    <t>Dr. Selva brings hands-on experience with regulated healthcare systems and can put strong QMS, documentation, and audit discipline in place, which Strides needs to operate at national infrastructure level.</t>
  </si>
  <si>
    <t>He aligns governance with government and public-health standards. He helps institutionalize compliant processes suited for national programs.</t>
  </si>
  <si>
    <t>For navigating global expansion risks, they need an FDA/Regulatory Strategist who can sequence international growth via partners first and gate direct FDA entry until the company is economically and organizationally ready.</t>
  </si>
  <si>
    <t>He understands FDA-facing realities in MedTech. He can gate direct FDA entry and design a partner-led international rollout first.</t>
  </si>
  <si>
    <t>He brings policy and cross-border ecosystem depth. He helps sequence global expansion through partnerships before committing to heavy regulatory paths.</t>
  </si>
  <si>
    <t>B2B GTM to international markets (USA)., Funding access later, mentorship on customer introductions.</t>
  </si>
  <si>
    <t>He leads B2B GTM strategy, builds enterprise partnerships, and helps deep-tech startups enter US markets. He also prepares founders for future fundraising.</t>
  </si>
  <si>
    <t>https://www.linkedin.com/in/walawalkar</t>
  </si>
  <si>
    <t>Rahul enables US market entry by connecting cleantech startups with customers, investors, and ecosystem partners. He advises on scaling and funding readiness.</t>
  </si>
  <si>
    <t>He shapes B2B sales strategy, sharpens business models, and supports customer introductions for international expansion.</t>
  </si>
  <si>
    <t>https://www.linkedin.com/in/garimamitra/</t>
  </si>
  <si>
    <t>Garima Mitra builds export-ready legal and compliance frameworks. She aligns food, ESG, and cross-border regulations to help startups scale safely into global markets.</t>
  </si>
  <si>
    <t>He opens access to global regulatory ecosystems. He guides startups on policy alignment, certifications, and export-market readiness.</t>
  </si>
  <si>
    <t>Bhanu simplifies compliance and entity structuring for international expansion. He aligns taxation and legal setup early to support smooth exports.</t>
  </si>
  <si>
    <t>Improve financial planning via vendor credit negotiation and working capital solutions.</t>
  </si>
  <si>
    <t>He improves cash-flow planning and builds strong financial models. He helps structure working capital and supports better vendor credit decisions.</t>
  </si>
  <si>
    <t>Srinivas Yanamandra actively negotiates vendor credit and banking lines. He reduces working capital pressure through practical debt and credit structuring.</t>
  </si>
  <si>
    <t>Aashish aligns finance with supply chain needs. He strengthens vendor terms and improves cash cycles in food and agribusiness setups.</t>
  </si>
  <si>
    <t>Build strategic international export partnerships and scale product portfolio.</t>
  </si>
  <si>
    <t>he brings deep ecosystem access across agritech and food innovation. He helps startups build the right global partnerships and shape products for international markets.</t>
  </si>
  <si>
    <t>Prakadesh drives fast portfolio expansion and market entry. He helps founders package solutions, identify partners, and scale offerings across regions.</t>
  </si>
  <si>
    <t>Dr. Baid strengthens export readiness through structured portfolio and financial strategy. He aligns product mix, pricing, and scale plans with global buyer expectations.</t>
  </si>
  <si>
    <t>Support to design and execute digital lead magnets and a full Google-to-demo funnel generating 200–300 qualified leads/month.</t>
  </si>
  <si>
    <t>Amardeep Singh</t>
  </si>
  <si>
    <t>https://www.linkedin.com/in/adsinghprofile/</t>
  </si>
  <si>
    <t>He helps with messaging and positioning, but hitting 200–300 demo-ready leads/month needs a hands-on performance marketing and funnel expert.</t>
  </si>
  <si>
    <t>Guidance on building scalable B2B sales systems and hiring/training sales reps for new geographies.</t>
  </si>
  <si>
    <t>Abhay Jaju builds scalable B2B sales operations. He designs CRM workflows, sales funnels, enablement content, and reporting systems that help teams sell consistently across regions.</t>
  </si>
  <si>
    <t>https://www.linkedin.com/in/kumaresh69</t>
  </si>
  <si>
    <t>Kumaresh drives international outbound sales. He sets up global pipelines, runs lead generation and closing motions, and helps SaaS teams win customers in the US, Europe, and APAC.</t>
  </si>
  <si>
    <t>Help structuring and activating a channel partner ecosystem with ERP players, HR consultancies, and aggregators</t>
  </si>
  <si>
    <t>She builds and scales SaaS and cloud partner ecosystems. She helps define partner models, onboard ERP and SI partners, and drive co-selling revenue.</t>
  </si>
  <si>
    <t>She activates strategic alliances with ERP vendors and consultants. She supports partner GTM, co-marketing, and long-term ecosystem growth.</t>
  </si>
  <si>
    <t>He designs ecosystem-led GTM strategies. He enables partnerships, market entry, and scalable channel programs for tech startups.</t>
  </si>
  <si>
    <t>Expertise on SaaS pricing (PEPM), PLG motion, and UI/UX to compete with category leaders like Keka.</t>
  </si>
  <si>
    <t>Varchas brings deep HCM SaaS experience. He understands PEPM pricing, PLG basics, and UX expectations needed to compete with leaders like Keka.</t>
  </si>
  <si>
    <t>Vidhi Chandak</t>
  </si>
  <si>
    <t>linkedin.com/in/vidhi-chandak/</t>
  </si>
  <si>
    <t>She unlocks SaaS growth with focus on product-led motion and customer engagement, helping teams improve onboarding, retention, and UX-driven activation.</t>
  </si>
  <si>
    <t>Technical and compliance advisory to modernize legacy tech and stay ahead of statutory HR changes.</t>
  </si>
  <si>
    <t>Ajay bridges technology, pricing, and compliance. He helps SaaS and HR platforms modernize legacy systems while aligning tech decisions with changing statutory and business needs.</t>
  </si>
  <si>
    <t>Ashok Tankala</t>
  </si>
  <si>
    <t>https://www.linkedin.com/in/ashoktankala/</t>
  </si>
  <si>
    <t>Ashok brings hands-on CTO experience. He guides legacy system modernization, tech scalability, and engineering leadership, which is critical for keeping HR platforms compliant and future-ready.</t>
  </si>
  <si>
    <t>Support to close the current fundraising round, refine valuation logic, and prepare for Series B–level scale.</t>
  </si>
  <si>
    <t>Aashish brings strong CFO and fundraising experience in AgriTech. He helps refine valuation, financial models, and investor readiness, and prepares startups for Series B scale.</t>
  </si>
  <si>
    <t>Bull Agritech is an agritech-startup that connects farmers directly with agro-commodity processors to streamline the non-perishable crop supply chain, enabling better price discovery, logistics and payment security for farmers.
Entrepreneur
+1
In just ~18 months, it has onboarded thousands of farmers digitally and facilitated croppings worth ₹25–35 Cr, while raising pre-seed funding to build technology and expand collection centers.</t>
  </si>
  <si>
    <t>Nilesh Maurya can support closing the current round, refine valuation, and prep for Series B using his fundraising experience and investor network in food and FMCG.</t>
  </si>
  <si>
    <t>He is suitable due to his strong expertise in fundraising, pitch development, and valuation, which directly aligns with Bull Agritech’s need to close its current round and strengthen investor positioning.</t>
  </si>
  <si>
    <t>He is a good fit because of his deep agritech and investment experience, helping Bull Agritech position itself better and prepare for long-term scale and future funding.</t>
  </si>
  <si>
    <t>He designs SOP-driven operations from the ground up. He standardizes warehouse flows, trains teams, and sets up compliant processes that scale cleanly across locations.</t>
  </si>
  <si>
    <t>He scales multi-location operations with strong process and people systems. He brings automation, procurement discipline, and cost control needed for rapid expansion.</t>
  </si>
  <si>
    <t>Guidance and leadership hiring support for launching new commodities (Mustard, Cotton) and building a credit/receipt-financing book.</t>
  </si>
  <si>
    <t>He understands the agritech space very well and has worked closely with startups in this area. He can really help in building receipt financing model and guide you on how to connect with the right financial partners.</t>
  </si>
  <si>
    <t>Sanjiv Rangrass</t>
  </si>
  <si>
    <t>https://www.linkedin.com/in/sanjiv-rangrass-7aa2a712</t>
  </si>
  <si>
    <t>He has extensive experience in large-scale agri supply chains across multiple commodities. He is highly relevant for the ask and strengthening processor linkages.</t>
  </si>
  <si>
    <t>She has strong experience in finance and impact investing, especially in agriculture and is well suited for structuring the credit and financing side in a sustainable and investor-ready manner.</t>
  </si>
  <si>
    <t>Nilesh Maurya has strong experience in fundraising, deal structuring, and scaling food and FMCG businesses, making him a good fit for capital raise and growth guidance.</t>
  </si>
  <si>
    <t>He can refine valuation, support fundraising, and prepare the company for Series B–scale growth.</t>
  </si>
  <si>
    <t>Strategic introductions to NBFCs, banks, Series B founders, and agri-focused investors with operating depth.</t>
  </si>
  <si>
    <t>He actively leads capital raises, valuation structuring, and investor outreach across FMCG, food, and agri-linked sectors. He brings direct access to investors and growth-stage founders.</t>
  </si>
  <si>
    <t>He understands lender expectations, structured credit, and fundraise readiness from a CFO lens. Ideal for NBFC, bank conversations, and Series B prep.</t>
  </si>
  <si>
    <t>Umasankaran P</t>
  </si>
  <si>
    <t>https://www.linkedin.com/in/umasankaran2011/</t>
  </si>
  <si>
    <t>He fits well for brand storytelling and trust-led growth. His experience in experiential marketing and sampling models can translate into strong influencer narratives and authentic content for parents.</t>
  </si>
  <si>
    <t>https://www.linkedin.com/in/siveshkumar/</t>
  </si>
  <si>
    <t>He brings hands-on experience in building a consumer brand from scratch. He can guide brand positioning, founder-led content, and influencer partnerships that scale sustainably.</t>
  </si>
  <si>
    <t>Fundraising support for tranche-based rounds, valuation strategy, and introductions to relevant VCs and family offices.</t>
  </si>
  <si>
    <t>Nilesh fits very well for fundraising. He brings VC and family office access and helps structure and close the round.</t>
  </si>
  <si>
    <t>He fits well for valuation, financial models, and tranche-based fundraise planning. He helps make the business investor-ready.</t>
  </si>
  <si>
    <t>He has worked with 4000+ startups and is strong in fundraising strategy, pitch building, and investor connections, which directly matches your current need.</t>
  </si>
  <si>
    <t>He is actively involved in fundraising deals and investor networks, helping startups connect with the right investors and close rounds.</t>
  </si>
  <si>
    <t>he is suitable because of his strong angel and family office network and expertise in financial modeling and valuation, which is important for structuring your round.</t>
  </si>
  <si>
    <t>Guidance on building city-level offline playbooks and securing modern trade and GT distribution partnerships.</t>
  </si>
  <si>
    <t>Kunal Jatania</t>
  </si>
  <si>
    <t>https://www.linkedin.com/in/kunal-jatania/</t>
  </si>
  <si>
    <t>He fits GT and modern trade execution well. He understands distributor-led growth, key accounts, and on-ground sales scaling, though he is less relevant for digital channels.</t>
  </si>
  <si>
    <t>She fits well for brand repositioning and surrogate marketing. She helps build premium, compliant brand stories with long-term recall.</t>
  </si>
  <si>
    <t>Kushagra suits CAC reduction and Amazon or quick commerce ROAS. He focuses on profitable growth across the full funnel.</t>
  </si>
  <si>
    <t>Expertise and playbooks for offline expansion into paan shops, general trade, and metro-level distributor-led scale.</t>
  </si>
  <si>
    <t>He drives GT expansion in regulated categories. He builds distributor playbooks and scales paan shop and general trade channels with control.</t>
  </si>
  <si>
    <t>He launches products city by city. He onboards distributors, trains field teams, and improves GT adoption.</t>
  </si>
  <si>
    <t>He scales metro distributors with strong pricing and sales discipline. He keeps growth structured.</t>
  </si>
  <si>
    <t>Financial modeling and fundraising support to balance working capital, inventory cycles, and equity/debt decisions.</t>
  </si>
  <si>
    <t>He supports financial modeling, cash-flow planning, and equity vs debt decisions tied to working capital and inventory cycles.</t>
  </si>
  <si>
    <t>Guidance on compliance, export readiness (US/EU), and regulatory safeguards to avoid platform delisting and unlock global markets.</t>
  </si>
  <si>
    <t>He helps companies build strong IP and compliance frameworks for India, US, and EU markets. His guidance on export readiness and regulatory safeguards lowers delisting risk and supports global expansion.</t>
  </si>
  <si>
    <t>Product market fit, packaging design, and brand strategy</t>
  </si>
  <si>
    <t>Shashikant Chaudhary</t>
  </si>
  <si>
    <t>https://www.linkedin.com/in/shashikantchaudhary</t>
  </si>
  <si>
    <t>He has strong experience in food-tech and consumer startups and can help with product–market fit, packaging, and brand strategy.</t>
  </si>
  <si>
    <t>HR expert for team restructuring</t>
  </si>
  <si>
    <t>He restructures teams, fixes role clarity, and reduces attrition using data-driven HR practices</t>
  </si>
  <si>
    <t>Uma Shankar Paruchuri</t>
  </si>
  <si>
    <t>https://www.linkedin.com/in/paruchuri-umashankar/</t>
  </si>
  <si>
    <t>He designs startup-ready org structures and builds lean HR systems for scaling teams.</t>
  </si>
  <si>
    <t>Gaurav Saini</t>
  </si>
  <si>
    <t>Financial expert/Fund rasie - SRF (Action from HUB)</t>
  </si>
  <si>
    <t>He fits the need best. He brings strong CFO experience, financial modeling, and fundraising execution.</t>
  </si>
  <si>
    <t>He strengthens valuation and investor readiness with data-backed financial clarity.</t>
  </si>
  <si>
    <t>She leads fundraising legal strategy, reviews investor documents, and ensures full compliance for growth-stage companies.</t>
  </si>
  <si>
    <t>He supports fundraising compliance and document review with a hands-on, founder-focused approach.</t>
  </si>
  <si>
    <t>Unit economics of chulha: One more product iteration with hardware experts to cut material/combustion cost so that per-unit cost lands ≤₹1,000 (ideal ≤₹500) while keeping performance intact.</t>
  </si>
  <si>
    <t>Shivendra Singh Chauhan</t>
  </si>
  <si>
    <t>https://www.linkedin.com/in/shivendra-singh-chauhan/</t>
  </si>
  <si>
    <t>He leads hands-on hardware iteration, cuts material and combustion costs, and keeps chulha performance intact.</t>
  </si>
  <si>
    <t>Unit economics of chulha: One more product iteration with hardware experts to cut material/combustion cost so that per-unit cost lands ≤₹1,000 (ideal ≤₹500) while keeping performance intact.
​</t>
  </si>
  <si>
    <t>He tightens unit economics by optimizing BOM, processes, and scale costs to reach the ₹1,000 target and push toward ₹500.</t>
  </si>
  <si>
    <t>Execution capacity for 10X scale: Playbook + org design for multi-location project execution (Tamil Nadu, Karnataka + 1–2 new states), including hiring, training, SOPs and access to trained technical manpower.</t>
  </si>
  <si>
    <t>Chirag Salva</t>
  </si>
  <si>
    <t>He builds scale-up playbooks, designs org structures, and enables multi-location execution fast.</t>
  </si>
  <si>
    <t>Sales &amp; market access: Build own tendering capability (not only via prime contractors). Market connects to ESG/CSR/ESR teams, large infra/manufacturing/mining/power/real-estate players and ESG consulting firms. Dedicated B2B sales process and team for government + private restoration mandates.
​</t>
  </si>
  <si>
    <t>Anant builds 0 to 1 B2B sales teams and tendering playbooks. He sets up Innovotek’s in-house government and enterprise sales process.</t>
  </si>
  <si>
    <t>He opens doors to large infra, manufacturing, mining, power, and real-estate firms. He drives enterprise GTM and ESG-led deals.</t>
  </si>
  <si>
    <t>Supply chain &amp; vendor management: Dedicated vendor management for plants, benches, solar lights, open gyms, pavers, etc., plus connects to low-cost nurseries (Bangalore/Pune) and solar players (e.g., Powertree).</t>
  </si>
  <si>
    <t>https://www.linkedin.com/in/sanjay-sharma28/</t>
  </si>
  <si>
    <t>He sets up cost-efficient vendor networks, manages SLAs, and drives reliable supply across plants, solar, and infra vendors.</t>
  </si>
  <si>
    <t>Desh Deepak Khare</t>
  </si>
  <si>
    <t>https://www.linkedin.com/in/deshdeepakkhare/</t>
  </si>
  <si>
    <t>He brings 30+ years of supply chain leadership across telecom, consumer durables, and manufacturing. He can help build vendor networks, optimize costs, and strengthen supplier performance systems.</t>
  </si>
  <si>
    <t>Naveen Toshniwal</t>
  </si>
  <si>
    <t>https://www.linkedin.com/in/naveen-toshniwal-7266ba9/</t>
  </si>
  <si>
    <t>He has 17+ years building procurement and supply chains in retail and e-commerce. He can design dedicated vendor programs and manage vendor performance across locations.</t>
  </si>
  <si>
    <t>Branding &amp; PR: Freelance/agency PR partner to secure 10–12 high-quality earned-media stories a year (national dailies, “good news” sections) to drive inbound private/ESG demand at higher margins.</t>
  </si>
  <si>
    <t>She can shape strong narratives, position Innovotek clearly, and convert ESG impact into media-ready stories that attract inbound demand.</t>
  </si>
  <si>
    <t>Veerchand Bothra</t>
  </si>
  <si>
    <t>https://www.linkedin.com/in/veerchand/</t>
  </si>
  <si>
    <t>He knows how to position complex offerings into clear stories and drive earned media through strong product narratives.</t>
  </si>
  <si>
    <t>He has scaled brands globally and can shape PR strategy that attracts inbound ESG and enterprise demand.</t>
  </si>
  <si>
    <t>Shahsnk Misra</t>
  </si>
  <si>
    <t>He understands credibility-led storytelling and can align PR with high-margin inbound pipelines.</t>
  </si>
  <si>
    <t>Networking and Partnerships: The founder explicitly stated that more than funds, the company requires networking support to connect with cooperatives, FPOs, and government bodies. Specific relationship-building asks include closing a distribution deal with DeHaat and establishing a market connection with the founders of Univia.</t>
  </si>
  <si>
    <t>He builds distribution partnerships and scales go-to-market teams. He can open doors with cooperatives, FPOs, and enterprise buyers.</t>
  </si>
  <si>
    <t>He brings deep P&amp;L and alliance experience across India and global markets. He can structure and close strategic partnerships like DeHaat.</t>
  </si>
  <si>
    <t>Akshay Garg</t>
  </si>
  <si>
    <t>https://www.linkedin.com/in/shaygarg/</t>
  </si>
  <si>
    <t>He connects founders to the right ecosystem players and accelerates partnership-led growth through his network.</t>
  </si>
  <si>
    <t>Hiring Support: The company needs to hire a full-time veterinarian on the payroll to support their "Pashu Centers" and increase revenue per center. Additionally, they are looking for a Business Development Executive (BDE) who specifically understands the retail market.</t>
  </si>
  <si>
    <t>She builds startup-ready teams and can help hire a field-ready veterinarian and a retail-focused BDE.</t>
  </si>
  <si>
    <t>Rohit Duggal</t>
  </si>
  <si>
    <t>https://www.linkedin.com/in/rohitduggal/</t>
  </si>
  <si>
    <t>He scales hiring fast and cost-effectively, covering both payroll veterinarians and BDE roles.</t>
  </si>
  <si>
    <t>https://www.linkedin.com/in/astha-dixit-5094656b/</t>
  </si>
  <si>
    <t>She sources qualified veterinarians and BD talent with strong healthcare and retail exposure.</t>
  </si>
  <si>
    <t>Marketing Strategy: They require a rural marketing expert or agency to help generate demand and create a playbook that allows sales to occur without the founder's physical presence.</t>
  </si>
  <si>
    <t>She builds clear GTM and messaging playbooks that enable sales teams to sell without founder presence.</t>
  </si>
  <si>
    <t>He designs scalable GTM models and connects with government bodies, cooperatives, and large rural programs.</t>
  </si>
  <si>
    <t>He creates field-led demand and partnership playbooks that scale across multiple regions without founder-led sales.</t>
  </si>
  <si>
    <t>Supply Chain Mitigation: Need to identify backup vendors for approximately 15 to 20 products that are currently sourced from a single vendor to reduce supply chain risk</t>
  </si>
  <si>
    <t>He sets up multi-vendor delivery models and manages complex supplier ecosystems, reducing single-vendor dependency.</t>
  </si>
  <si>
    <t>He strengthens procurement and operations by identifying alternate vendors and building resilient sourcing frameworks.</t>
  </si>
  <si>
    <t>He works hands-on with manufacturing vendors and helps qualify backup suppliers to stabilize cost, quality, and continuity.</t>
  </si>
  <si>
    <t>Strategic B2G and B2B Connections: The founders seek access to government contracts for digitizing water systems (e.g., Swachh Bharat, river monitoring) and connections to large industrial townships to expand their client base,,.</t>
  </si>
  <si>
    <t>Vijender Mogili</t>
  </si>
  <si>
    <t>https://www.linkedin.com/in/mogilivijender/</t>
  </si>
  <si>
    <t>He works closely with government and foundation programs and can open doors to public-sector pilots and livelihood-linked water initiatives.</t>
  </si>
  <si>
    <t>Dr. Girish Sapra</t>
  </si>
  <si>
    <t>https://www.linkedin.com/in/girishsapra/</t>
  </si>
  <si>
    <t>He connects climate-tech startups to government, academic, and innovation ecosystems that support water digitization and sustainability projects.</t>
  </si>
  <si>
    <t>Sales and Marketing Infrastructure: Support is needed to build a dedicated marketing team and a "feet on the street" sales force to drive lead generation and expand geographically beyond Chennai, reducing reliance on the founders for sales</t>
  </si>
  <si>
    <t>he builds repeatable sales processes and field teams that reduce founder dependency and support geographic scale.</t>
  </si>
  <si>
    <t>He has hands-on experience setting up grassroots teams and driving adoption in impact and infrastructure-led markets.</t>
  </si>
  <si>
    <t>he understands climate-tech GTM and helps founders structure marketing teams and regional expansion playbooks.</t>
  </si>
  <si>
    <t>He has scaled US businesses, understands enterprise buyers, and brings strong GTM and pricing discipline. He can also support fundraising later.</t>
  </si>
  <si>
    <t>Sales, Domestic Market Expansion related Mentor</t>
  </si>
  <si>
    <t>He has scaled medical device sales across India and APAC, launched therapies, and built distributor-led growth with clinical training. Ideal for hospital, clinic, and channel expansion.</t>
  </si>
  <si>
    <t>He brings 30+ years in pharma sales and pain management, with deep experience in product launches, KOL engagement, and field-force execution across India.</t>
  </si>
  <si>
    <t>He understands medtech buyers, digital health adoption, and early-stage sales strategy, especially for building the first scalable domestic pipeline.</t>
  </si>
  <si>
    <t>Ad expert for listing premium products in their app for college students</t>
  </si>
  <si>
    <t>He builds performance-driven ad funnels and monetizes apps through premium listings aimed at college users.</t>
  </si>
  <si>
    <t xml:space="preserve">Ad expert for listing premium products in their app for college students
</t>
  </si>
  <si>
    <t>Satyajeet Patnayak</t>
  </si>
  <si>
    <t>https://www.linkedin.com/in/satyajeetpatnayak/</t>
  </si>
  <si>
    <t>He builds hyperlocal ad models that work for nearby stores and student-heavy zones. He helps create campus-focused premium listings that brands will pay for.</t>
  </si>
  <si>
    <t>Nitin Karkara</t>
  </si>
  <si>
    <t>https://www.linkedin.com/in/nitinkarkara/</t>
  </si>
  <si>
    <t>He drives performance marketing and paid ads with a clear focus on ROI. He can help Dhobi G position premium listings and scale demand fast among college students.</t>
  </si>
  <si>
    <t>https://www.linkedin.com/in/crispino-santamaria/</t>
  </si>
  <si>
    <t>He builds user acquisition and engagement through content and paid growth. He fits well for increasing installs, repeat usage, and traction in a student-led market.</t>
  </si>
  <si>
    <t>Someone CIO, Cybersecurity Team etc. is needed</t>
  </si>
  <si>
    <t xml:space="preserve">Is having experience in Cybersecurity </t>
  </si>
  <si>
    <t>https://www.linkedin.com/in/sudhindraparaki/</t>
  </si>
  <si>
    <t>https://linkedin.com/in/mukulag</t>
  </si>
  <si>
    <t>Divakar Prayaga</t>
  </si>
  <si>
    <t>https://www.linkedin.com/in/divakarprayaga</t>
  </si>
  <si>
    <t>Sanjay Katkar</t>
  </si>
  <si>
    <t>https://www.linkedin.com/in/sanjay-katkar-b09517</t>
  </si>
  <si>
    <t>Support in transforming technicians and dealers into entrepreneurial channel partners with strong sales and ownership mindset.</t>
  </si>
  <si>
    <t>He builds strong sales habits from the ground up. He can train technicians and dealers to sell confidently, close deals, and think like business owners, not just installers.</t>
  </si>
  <si>
    <t>He understands GTM and partner-led growth. He can help structure dealer partnerships, define incentives, and turn the channel into a scalable, ownership-driven sales engine.</t>
  </si>
  <si>
    <t>Playbooks and experts for operations scalability, including separating sales from execution and scaling FOCO experience centers.</t>
  </si>
  <si>
    <t>He builds scalable GTM models and separates sales from execution using strong partner and ecosystem playbooks. He fits well for expanding FOCO experience centers through alliances and clear operating structures.</t>
  </si>
  <si>
    <t>He scales businesses across regions by setting clear operating models, strong sales ownership, and execution discipline. He standardizes FOCO rollout, pricing, and performance metrics to keep growth repeatable and controlled.</t>
  </si>
  <si>
    <t>Guidance on brand positioning, pricing strategy, and metro-specific market access via designers, builders, and influencers.</t>
  </si>
  <si>
    <t>He sharpens brand positioning and GTM for IoT products. He opens doors with ecosystem partners and helps crack metro markets through alliances.</t>
  </si>
  <si>
    <t>He builds pricing models and market-fit strategies for tech products. He brings hands-on experience scaling B2B and B2C across cities and regions.</t>
  </si>
  <si>
    <t>Rahul Goyal</t>
  </si>
  <si>
    <t>https://www.linkedin.com/in/goyal-rahul/</t>
  </si>
  <si>
    <t>He understands smart home buyers and positioning deeply. He connects with designers, builders, and premium customers through brand-led growth.</t>
  </si>
  <si>
    <t>Financial modeling, valuation strategy, and fundraising support to fuel hyper-scaling and Series A readiness.</t>
  </si>
  <si>
    <t>He builds strong financial models tied to GTM and revenue scale. He helps founders align pricing, unit economics, and growth plans for investor-ready narratives.</t>
  </si>
  <si>
    <t>He helps founders build clean unit economics, pricing logic, and scale-ready financial models. He aligns product strategy with valuation and prepares startups for Series A investor scrutiny.</t>
  </si>
  <si>
    <t>1. Pricing / Business model:
Expert guidance on designing the commercial model for the auto‑loan orchestration layer (per‑loan fees, revenue‑share, DSA‑like commissions, FLDG vs non‑FLDG, payouts to dealers vs CloudBankin)</t>
  </si>
  <si>
    <t>He has built and scaled fintech businesses where pricing, risk sharing, and partner payouts matter. He can help design per-loan fees, revenue-share, and FLDG vs non-FLDG structures that work for banks, dealers, and the platform.</t>
  </si>
  <si>
    <t>Jitesh Agarwal</t>
  </si>
  <si>
    <t>https://www.linkedin.com/in/jitesh-agarwal-a9457949</t>
  </si>
  <si>
    <t>He brings strong expertise in VCFO, ESOPs, FEMA, AIFs, and lender-facing compliance. He can review dealer commissions, platform margins, and lender contracts to ensure the model stays clear, compliant, and investor-ready.</t>
  </si>
  <si>
    <t>He helps founders translate pricing logic into scalable unit economics, stress-test FLDG exposure, and align pricing with Series A expectations.</t>
  </si>
  <si>
    <t>Core business scaling: Strategic clarity on scaling the existing NBFC/bank SaaS business (India + Vietnam/APAC + GCC) 3–10x without “killing” it, while also pursuing the auto‑loan B2B2C engine</t>
  </si>
  <si>
    <t>Prasanna Lohar</t>
  </si>
  <si>
    <t>https://www.linkedin.com/in/prasannalohar/</t>
  </si>
  <si>
    <t>He has worked deep inside banks and fintech ecosystems on core banking, APIs, open banking, lending platforms, and regulatory tech. He understands how to scale without upsetting regulators or partners.</t>
  </si>
  <si>
    <t>Rohit Taneja</t>
  </si>
  <si>
    <t>https://www.linkedin.com/in/rohit-taneja-69b30b13</t>
  </si>
  <si>
    <t>He built and scaled banking infrastructure (Decentro) used by lenders and fintechs. He understands pricing, per-API/per-transaction models, partner economics, and GTM for B2B fintech.</t>
  </si>
  <si>
    <t>Vikas Gupta</t>
  </si>
  <si>
    <t>https://www.linkedin.com/in/vikas-gupta-724b353/</t>
  </si>
  <si>
    <t>He knows how banks think, how credit committees work, and how SaaS vendors successfully expand inside regulated environments.</t>
  </si>
  <si>
    <t>GTM / Market access: Warm access to 1–2 top‑10 Indian banks’ auto‑loan teams (Axis, HDFC, ICICI, Kotak, etc.) to pilot the instant auto‑loan journey, instead of relying only on smaller NBFCs.</t>
  </si>
  <si>
    <t>He works inside a global bank and leads startup banking partnerships. He understands how banks operate and knows exactly who owns pilots, innovation programs, and lending initiatives.</t>
  </si>
  <si>
    <t>He actively works on fundraising, investor access, and venture networks. He can open doors to decision-makers and help position pilots with large institutions, which aligns best with bank-led GTM access.</t>
  </si>
  <si>
    <t>Funding / Capital strategy: Expert Guidance on deciding whether and how much to raise for the new auto‑finance play (e.g., 100–500K vs a larger multi‑million round), at what valuation</t>
  </si>
  <si>
    <t>He provides expert guidance to navigate the critical decision of when and how much to raise for your auto‑finance venture. He can help to determine if a smaller seed round ($100–500K) or a larger institutional round is the right strategic move."</t>
  </si>
  <si>
    <t>He can guide how much to raise and how to structure the round so capital adds value without hurting control.</t>
  </si>
  <si>
    <t>She has 14+ years in finance and VC, specializes in startup fundraising and scaling, and uses a data-driven approach to help founders decide if, when, and how much to raise at the right valuation.</t>
  </si>
  <si>
    <t>GTM / Sales: Support to design and staff a stronger sales engine (beyond current 3 FTEs + interns), including per‑dealer / per‑franchise / per‑district revenue planning and a franchising scale playbook (from 6 to ~30 outlets)</t>
  </si>
  <si>
    <t>He understands rural GTM deeply and helps to structure franchise and dealer sales models that work on ground.</t>
  </si>
  <si>
    <t>He helps to design a district-wise sales and franchise model and scale outlets without breaking operations.</t>
  </si>
  <si>
    <t>https://www.linkedin.com/in/prakadesh-subramanian-37475b48/</t>
  </si>
  <si>
    <t>He builds sales engines from scratch and has hands-on experience scaling startups through structured playbooks.</t>
  </si>
  <si>
    <t>Vetriselvan R</t>
  </si>
  <si>
    <t>https://www.linkedin.com/in/vetriselvanr/</t>
  </si>
  <si>
    <t>He brings operator thinking and helps translate GTM strategy into dealer targets, staffing plans, and execution.</t>
  </si>
  <si>
    <t>Product / Tech: Expert help on the advisory app (product head / agri‑tech agency), better weather APIs, crop‑disease image datasets, and getting to a paid subscription version + e‑commerce (with payment gateway)</t>
  </si>
  <si>
    <t>He can shape the advisory app, define the paid subscription model, guide e-commerce and payments, and set the right tech architecture. His experience scaling platforms from 0–10x makes him a strong fit.</t>
  </si>
  <si>
    <t>Operations / Marketing / Ecosystem: Optimising franchise operations (standard support model, agri‑doctor tele‑advisory), a rural‑focused digital marketing expert</t>
  </si>
  <si>
    <t>He can streamline franchise operations, set up the agri-doctor tele-advisory model, and drive rural digital marketing to improve adoption and engagement.</t>
  </si>
  <si>
    <t>Himanshu Takkar</t>
  </si>
  <si>
    <t>https://www.linkedin.com/in/himansutakkar/</t>
  </si>
  <si>
    <t>He drives hands-on GTM execution and knows how to convert offline demand into scalable digital growth.</t>
  </si>
  <si>
    <t>Nitin Karkarra</t>
  </si>
  <si>
    <t>He focuses on performance, SEO, and lead generation with clear ROI and fast traction.</t>
  </si>
  <si>
    <t xml:space="preserve"> Someone who can help him define the organization Structure as his core pain point is that he lacks team.</t>
  </si>
  <si>
    <t>She has strong expertise in strategic workforce planning, talent development, and culture building. She can help set up HR functions, talent priorities, and capability frameworks that align with business needs.</t>
  </si>
  <si>
    <t>He has strong experience in startup HR and org design. He can define a lean team structure, clarify roles, and set up basic HR systems that fit the company’s current stage and growth plans.</t>
  </si>
  <si>
    <t>Strategic leadership and mentorship: needs a senior sounding board/structured advisory (board‑like) to help with big decisions, growth planning, compliance, taxation</t>
  </si>
  <si>
    <t>He has senior leadership and board-level exposure from scaling large businesses. He can guide big decisions, long-term strategy, governance, and capital planning.</t>
  </si>
  <si>
    <t>Leadership hiring: support to attract and build a strong management/operations leadership team that can run large, multi‑crore projects and clusters without founder bottlenecks</t>
  </si>
  <si>
    <t>He has strong experience in building leadership teams for startups across engineering and sales. He can help define key roles, hiring priorities, and values needed to reduce founder dependency.</t>
  </si>
  <si>
    <t>He is specialized in organization design and HR systems for scale-ups. He can structure the management layer and set clear ownership so large projects run without daily founder involvement</t>
  </si>
  <si>
    <t>He has deep expertise in senior leadership hiring and structured executive search and can support hiring experienced operations and project leaders capable of handling large, multi-crore programs.</t>
  </si>
  <si>
    <t>Go‑to‑market and dealer/distributor build‑out: help in designing and executing GTM for the tech stack in India (target ~1,000 dealers across agri districts) and distributors/RDCs in global markets.</t>
  </si>
  <si>
    <t>He has deep experience in agritech ecosystems, sales, operations, and building large startup networks and is ideal for designing and scaling a nationwide dealer and distributor GTM.</t>
  </si>
  <si>
    <t>Lekhashree B R</t>
  </si>
  <si>
    <t>https://www.linkedin.com/in/lekhashree-b-r-3385a7201</t>
  </si>
  <si>
    <t>He has strong grounding in agribusiness, rural entrepreneurship, and government agri programs. He is well suited for district-level dealer rollout and farmer adoption.</t>
  </si>
  <si>
    <t>He is execution-focused venture builder with hands-on experience scaling agri and tech startups and is useful for structuring dealer partnerships and driving rollout discipline.</t>
  </si>
  <si>
    <t>He is best fit for dealer economics, pricing models, and GTM financial structuring to keep the model scalable and investor-ready.</t>
  </si>
  <si>
    <t>Fund‑raising support: guidance and networks to complete the current convertible round (~₹10 crore), and prepare for a larger institutional round (~USD 10M at ~USD 60M valuation) in the next 18–24 months.</t>
  </si>
  <si>
    <t>He has hands-on CFO experience in AgriTech and growth-stage fundraising, ideal for structuring convertibles and managing diligence.</t>
  </si>
  <si>
    <t>He has strong agritech VC credibility and institutional investor access, ideal for shaping and anchoring a large growth round.</t>
  </si>
  <si>
    <t>Operations / Capital: Shape a ~₹40 crore + working‑capital plan into an investor‑ready 10X capacity case.</t>
  </si>
  <si>
    <t>He is best suited to build an investor-ready ₹40 crore + working-capital, 10X capacity model, covering financial modeling, capital structuring, and scale narrative.</t>
  </si>
  <si>
    <t>https://www.linkedin.com/in/mahesh-kulkarni-2126162a/</t>
  </si>
  <si>
    <t>He has strong operational finance and manufacturing experience, ideal for working-capital discipline, cost structures, and process scalability needed for capacity expansion.</t>
  </si>
  <si>
    <t>Money / Banking: Connect to suited VCs/bankers and craft a balanced equity–debt round.</t>
  </si>
  <si>
    <t>He has a strong background in corporate finance and transaction advisory and is well suited to structure blended equity–debt rounds and engage institutional investors and lenders.</t>
  </si>
  <si>
    <t>Mahesh has deep experience in fund management, banking relationships, and financial discipline. Useful for shaping debt components and lender-ready financials alongside equity.</t>
  </si>
  <si>
    <t>GTM / Market access: Enable connects to OEMs, large institutions, aggregators and priority foreign partners.</t>
  </si>
  <si>
    <t>He has proven experience building partnerships with Fortune 500 companies, multilateral institutions, and global stakeholders and is well suited to open enterprise and international doors.</t>
  </si>
  <si>
    <t>https://www.linkedin.com/in/sanjay-seth-a42022269</t>
  </si>
  <si>
    <t>Sanjay has excellent access to large institutions, government bodies, and infrastructure players and is useful for institutional GTM, policy-aligned buyers, and credibility with regulated OEM ecosystems.</t>
  </si>
  <si>
    <t>Ecosystem / R&amp;D: Broker links to ESG/credit experts, labs and domain specialists to build high‑value recovery and refurbishment lines.</t>
  </si>
  <si>
    <t>Meeta has strong ESG and sustainable finance expertise with access to impact investors and credit-linked sustainability networks.</t>
  </si>
  <si>
    <t>Aditya Sarin</t>
  </si>
  <si>
    <t>https://www.linkedin.com/in/aditya-sarin-30124414a/</t>
  </si>
  <si>
    <t>He is well suited to broker lab access, academia–industry collaborations, and domain experts for recovery and refurbishment R&amp;D.</t>
  </si>
  <si>
    <t>He has high institutional credibility with deep links to policy bodies, standards, and sustainability ecosystems, useful for validation and partnerships.</t>
  </si>
  <si>
    <t>Sales Team &amp; Lead Generation: A critical operational ask is support in building a high-quality sales team (finding ""good sales guys"") and generating B2B leads, particularly to crack the US market</t>
  </si>
  <si>
    <t>He has hands-on fit for US and global B2B lead generation. He has proven track record of closing deals in the US and Europe, remote selling, CRM-driven outbound, and building repeatable sales motions.</t>
  </si>
  <si>
    <t>Anubhuti is ideal for building a high-quality enterprise sales motion through partners and helps attract and structure senior sales talent, while opening doors via US SaaS and cloud partner ecosystems.</t>
  </si>
  <si>
    <t>He is excellent for cracking US enterprise accounts. He has deep experience with complex multi-stakeholder deals, outbound strategy, and scaling international revenue teams.</t>
  </si>
  <si>
    <t>he company is actively seeking to raise approximately $1–2 million. This capital is designated for two specific purposes: establishing a US-based office/sales team and accelerating their ""Service as Software"" platform</t>
  </si>
  <si>
    <t>He is excellent for shaping the US expansion and SaaS growth narrative, building solid financial models, and managing diligence with institutional investors.</t>
  </si>
  <si>
    <t>He brings high credibility with deep-tech and clean-tech investors and strong strategic guidance on positioning the company for global VC interest</t>
  </si>
  <si>
    <t>Nilesh is a strong fit due to direct experience with cross-border investors and a clear understanding of how VCs evaluate US expansion and SaaS revenue scale-up.</t>
  </si>
  <si>
    <t>Scale-up Advisory: Seekign advice on the "fast-scaleup advisory"</t>
  </si>
  <si>
    <t>Ravi has proven at rapid scaling across India, US, EU, and APAC, with hands-on CXO experience and clear playbooks for fast growth.</t>
  </si>
  <si>
    <t>He is strong at scaling tech-led businesses, combining AI, partnerships, and execution discipline from enterprise to startup scale.</t>
  </si>
  <si>
    <t>Shridhar Lolla</t>
  </si>
  <si>
    <t>https://www.linkedin.com/in/lolla/</t>
  </si>
  <si>
    <t>Shridhar is excellent for focused execution during scale, helping founders identify leverage points and remove growth bottlenecks fast.</t>
  </si>
  <si>
    <t>Build a scalable and predictable GTM engine for onboarding more Grade-A builders and commercial clients (top-of-funnel is the key bottleneck).</t>
  </si>
  <si>
    <t>He has deep experience building repeatable GTM engines, enterprise outbound, partner-led growth, and pipeline acceleration for B2B tech and is very relevant for structured, predictable top-of-funnel creation.</t>
  </si>
  <si>
    <t>Excellent for cracking large accounts, channels, and institutional buyers. Brings proven GTM and sales leadership from regulated and enterprise-heavy sectors.</t>
  </si>
  <si>
    <t>Support for international expansion (US &amp; Europe) once the new sensor product stabilises</t>
  </si>
  <si>
    <t>Arjun is proven at US enterprise GTM, building sales teams, partners, and closing large B2B deals for SaaS + AI platforms. He is very relevant for IoT-as-a-platform expansion.</t>
  </si>
  <si>
    <t>Mahesh is very strong in market entry, FDI, and government-to-enterprise connects, especially relevant for regulated smart water and utility markets in the US and Europe.</t>
  </si>
  <si>
    <t>Neha Malhotra</t>
  </si>
  <si>
    <t>https://www.linkedin.com/in/nehameritx/</t>
  </si>
  <si>
    <t>She is excellent for cross-border market entry and investor positioning and helps founders navigate US/EU market access, partnerships, and capital narratives with a global VC lens.</t>
  </si>
  <si>
    <t>Guidance on optimising business model mix (one-time hardware revenue + recurring AMC/subscription) to improve profitability consistency.</t>
  </si>
  <si>
    <t>Aman Singh</t>
  </si>
  <si>
    <t>https://www.linkedin.com/in/aman-singh-product</t>
  </si>
  <si>
    <t>He has strong experience in pricing hardware and recurring SaaS/AMC models and scaling them internationally and is very relevant for structuring onboarding fees, AMC, and long-term contracts.</t>
  </si>
  <si>
    <t>Sriram is excellent on unit economics and margin stability and is  ideal for deciding what to charge upfront vs what to make recurring.</t>
  </si>
  <si>
    <t>He helps design investor- and bank-friendly revenue mixes and is strong on structuring AMC, subscriptions, and predictable cash flows.</t>
  </si>
  <si>
    <t>Help in organisation design and cost optimisation, especially workforce structure, utilisation, and transition to lighter operating models</t>
  </si>
  <si>
    <t>He helps design a right-sized team for growth without bloat and is strong at fixing role overlaps, improving utilisation, and cutting people costs without hurting performance.</t>
  </si>
  <si>
    <t>Yunus is ideal for moving to a lean, startup-style operating model. He sets up lightweight HR systems, flexible roles, and shared services so costs stay low as the team scales.</t>
  </si>
  <si>
    <t>Structuring the Contract Mnaufacturing vendor process imrpovement</t>
  </si>
  <si>
    <t>He is best for on-ground contract manufacturing improvements such as  SOPs, quality consistency, yield control, and operator discipline at vendor plants.</t>
  </si>
  <si>
    <t>He is best suited to structure the vendor model by defining clear contracts, setting measurable KPIs, benchmarking costs, establishing escalation mechanisms, and enabling smooth scaling across multiple vendors.</t>
  </si>
  <si>
    <t>CRM/ERP implementation tech expert connection</t>
  </si>
  <si>
    <t>Ashesh is strong at end-to-end CRM/ERP strategy and implementation, especially integrating IoT, data platforms, and enterprise systems for scale.</t>
  </si>
  <si>
    <t>Bhaskar is well suited for data-driven ERP design, cloud migration, and analytics-led automation in manufacturing, utilities, and agri-linked operations.</t>
  </si>
  <si>
    <t>He is best for building secure, scalable ERP/CRM stacks, dashboards, and integrations with compliance, reporting, and real-time MIS needs.</t>
  </si>
  <si>
    <t>https://www.linkedin.com/in/roybhaskar/?originalSubdomain=in</t>
  </si>
  <si>
    <t>Bhaskar is Experienced in AI, cloud, and industrial IoT transformation programs. He can help structure precision-agriculture data integration and build scalable, analytics-driven systems.</t>
  </si>
  <si>
    <t>He is strong in cloud-native platforms, AI/ML, CRM, and scalable commerce systems and can guide overall platform architecture and real-time data integration.</t>
  </si>
  <si>
    <t>Himanshu SIngh</t>
  </si>
  <si>
    <t>https://www.linkedin.com/in/himanshu3535/</t>
  </si>
  <si>
    <t>Himanshu has hands-on tech leader for high-scale systems and can strengthen backend, AI enablement, and system integration across app and order workflows.</t>
  </si>
  <si>
    <t>Nida is expert in cloud orchestration and AI infrastructure and can support IoT and precision-agriculture data integration.</t>
  </si>
  <si>
    <t>He is expert in building large-scale distributed platforms and can strengthen backend architecture, performance, and scalability of order management and marketplace systems.</t>
  </si>
  <si>
    <t>Avinash is strong in product leadership, microservices, logistics platforms, and scaling systems and is good fit for platform strategy and OMS/CRM modernization.</t>
  </si>
  <si>
    <t>Bharathi Athinarayanan</t>
  </si>
  <si>
    <t>https://www.linkedin.com/in/bharathi-a/</t>
  </si>
  <si>
    <t>Bharati is strong in AI, automation, and digital transformation and is good fit for integrating intelligent systems and analytics into the platform.</t>
  </si>
  <si>
    <t>He is a strong fit because the venture operates in the agritech space, and his experience lies in investing in and scaling similar agri businesses with a strong understanding of market and investor expectations.</t>
  </si>
  <si>
    <t>He is a strong fit because the venture’s model includes a strong financing layer such as working capital, crop financing, and NBFC partnerships, which aligns with his experience in structured finance and debt.</t>
  </si>
  <si>
    <t>He brings deep experience in sales, operations, and ecosystem building. He can help design city-wise rollout playbooks, onboard distributors, and open doors in agri and food ecosystems.</t>
  </si>
  <si>
    <t>He offers hands-on strength in marketing, branding, and operations. He suits city-level execution, distributor coordination, and practical GT expansion.</t>
  </si>
  <si>
    <t xml:space="preserve"> Raj Gulia</t>
  </si>
  <si>
    <t>Raj is a strong fit with 19 years in FMCG food, having hands-on experience in offline playbooks, GT distribution, and modern trade partnerships. He brings practical, execution-focused guidance for scaling across cities.</t>
  </si>
  <si>
    <t>Sneh Soni</t>
  </si>
  <si>
    <t>https://www.linkedin.com/in/sneh-soni-/</t>
  </si>
  <si>
    <t>Sneh is a strong fit with hands-on FMCG food experience at FreeStand, working on offline distribution and GTM execution. Her expertise in product sampling and on-ground activations directly supports building city-level offline playbooks and strengthening GT and modern trade readiness.</t>
  </si>
  <si>
    <t>Kushagra is a strong fit with hands-on experience in the food industry, having launched and scaled businesses from scratch. His work on green-field projects and building a QSR brand gives him relevant expertise in setting up offline distribution, GT networks, and scaling across cities, making his guidance highly practical for this need.</t>
  </si>
  <si>
    <t>He works hands-on with Amazon and quick-commerce platforms like Blinkit, Zepto, and Instamart. He understands FMCG category levers, ROAS optimization, SLA-driven ops, and inventory planning at scale.</t>
  </si>
  <si>
    <t>Requirement for an Amazon marketplace expert to support in optimizing and scaling presence on Amazon across international markets. The scope includes initial assessment, keyword research and listing optimization, campaign setup and management, competitor analysis, and performance tracking with regular reporting. Strong understanding of Amazon algorithms, budget optimization, and marketplace best practices is essential, along with experience across US, UK, and Australia markets.</t>
  </si>
  <si>
    <t>https://www.linkedin.com/in/tarun-kumar-ecommerce-marketer/</t>
  </si>
  <si>
    <t>He has direct experience with Amazon ecosystem and e-commerce scaling, and understands how both offline and online retail work, making him highly relevant for marketplace optimization and international expansion.</t>
  </si>
  <si>
    <t>https://www.linkedin.com/in/tarun-goel-9279031a/</t>
  </si>
  <si>
    <t>He has worked on global trade and e-commerce expansion (US, China, etc.) and helps brands scale across multiple online channels, which directly aligns with international Amazon growth requirement.</t>
  </si>
  <si>
    <t>Backward Integration and Capacity Enhancement</t>
  </si>
  <si>
    <t>Satish Chandra Nair</t>
  </si>
  <si>
    <t>https://www.linkedin.com/in/satishchandranair/</t>
  </si>
  <si>
    <t>He has hands-on experience in manufacturing operations and plant setup, which makes him well-suited to help scale capacity and execute backward integration.</t>
  </si>
  <si>
    <t>Ashutosh Tewari</t>
  </si>
  <si>
    <t>https://www.linkedin.com/in/ashutoshtewari/</t>
  </si>
  <si>
    <t>He has strong expertise in sourcing and vendor management, making him relevant for building backward integration and strengthening supply chain control.</t>
  </si>
  <si>
    <t>He has worked on large-scale engineering projects and global operations, which aligns well with capacity expansion and overseas growth plans.</t>
  </si>
  <si>
    <t>Forward Integration &amp; New Product Line Introduction: Introduce new product lines focusing on value-added specialty benzyl derivatives</t>
  </si>
  <si>
    <t>Nitin Mathur</t>
  </si>
  <si>
    <t>https://www.linkedin.com/in/tinmathur/</t>
  </si>
  <si>
    <t>He has strong experience in building and scaling new business units, which directly aligns with introducing value-added specialty derivatives and driving forward integration.</t>
  </si>
  <si>
    <t>Sandeep Ohri</t>
  </si>
  <si>
    <t>https://www.linkedin.com/in/sandeepohri/</t>
  </si>
  <si>
    <t>He brings deep expertise in business strategy across industrial sectors, making him well-suited to identify high-value product opportunities and guide expansion into specialty chemicals.</t>
  </si>
  <si>
    <t>Conduct Detailed Financial Modeling</t>
  </si>
  <si>
    <t>https://www.linkedin.com/in/sanjayukulkarni/</t>
  </si>
  <si>
    <t>He brings strong expertise in financial modeling and helps SMEs build clear, structured projections and scalable financial plans.</t>
  </si>
  <si>
    <t>Ashwin kumar Palo</t>
  </si>
  <si>
    <t>He brings a strong data and analytics approach, helping design financial models, forecasting systems, and performance tracking frameworks.</t>
  </si>
  <si>
    <t>Increase Manufacturing Share</t>
  </si>
  <si>
    <t>He has deep experience in manufacturing, operations, and new product development across industries, making him highly relevant for building and scaling in-house manufacturing capabilities.</t>
  </si>
  <si>
    <t>Hari Shankar Shahi</t>
  </si>
  <si>
    <t>https://www.linkedin.com/in/hari-shahi/</t>
  </si>
  <si>
    <t>he helps businesses scale operations strategically, which is critical when transitioning from trading to manufacturing-led models.</t>
  </si>
  <si>
    <t>Focus on Few Core Growth Sectors</t>
  </si>
  <si>
    <t>Your Name</t>
  </si>
  <si>
    <t>Mentee Name</t>
  </si>
  <si>
    <t>1. Was the session agenda relevant to the startup’s current stage and specific needs?</t>
  </si>
  <si>
    <t>2. Did the session agenda help you prepare effectively for the discussion?</t>
  </si>
  <si>
    <t>3. Was the startup’s problem statement or request clearly articulated in the agenda?</t>
  </si>
  <si>
    <t>4. Do you have any suggestions to improve the quality or format of the agenda or recommendations?</t>
  </si>
  <si>
    <t>5. How prepared and organized was your mentee for the session?</t>
  </si>
  <si>
    <t>6. How engaged is your mentee during mentoring sessions, in terms of active participation and willingness to discuss challenges?</t>
  </si>
  <si>
    <t>7. Is there anything the venture (or platform) could have done better to make this session more effective?</t>
  </si>
  <si>
    <t>8. How would you like to rate the session?</t>
  </si>
  <si>
    <t>9. How relevant were the recommended action items to the discussion during your session?</t>
  </si>
  <si>
    <t>10. Were the suggested resources and tools aligned with the session topic and helpful for your next steps?</t>
  </si>
  <si>
    <t>11. Is there any additional critical information you believe should be included in the post-session recommendations?</t>
  </si>
  <si>
    <t>Trunc</t>
  </si>
  <si>
    <t>114.143.38.219</t>
  </si>
  <si>
    <t>Keepsake Automation</t>
  </si>
  <si>
    <t>Moderately Relevant</t>
  </si>
  <si>
    <t>Slightly helpful</t>
  </si>
  <si>
    <t>Not at all articulated</t>
  </si>
  <si>
    <t>Agenda has to be articulated.</t>
  </si>
  <si>
    <t>Highly prepared</t>
  </si>
  <si>
    <t>Highly Engaged</t>
  </si>
  <si>
    <t>Set the Agenda.</t>
  </si>
  <si>
    <t>Neutral</t>
  </si>
  <si>
    <t>Moderately aligned</t>
  </si>
  <si>
    <t>42.105.172.191</t>
  </si>
  <si>
    <t>Ankit Majmudar</t>
  </si>
  <si>
    <t>Extremely Relevant</t>
  </si>
  <si>
    <t>Extremely helpful</t>
  </si>
  <si>
    <t>Clearly articulated</t>
  </si>
  <si>
    <t>All was good</t>
  </si>
  <si>
    <t>183.83.219.29</t>
  </si>
  <si>
    <t xml:space="preserve">Hitesh </t>
  </si>
  <si>
    <t>Moderately helpful</t>
  </si>
  <si>
    <t>Moderately articulated</t>
  </si>
  <si>
    <t>Moderately prepared</t>
  </si>
  <si>
    <t>Somewhat Engaged</t>
  </si>
  <si>
    <t>122.172.82.128</t>
  </si>
  <si>
    <t>Tikitaro</t>
  </si>
  <si>
    <t>Exceptionally well-defined</t>
  </si>
  <si>
    <t>NIL</t>
  </si>
  <si>
    <t>Extremely prepared</t>
  </si>
  <si>
    <t>Extremely Engaged</t>
  </si>
  <si>
    <t>Very satisfied</t>
  </si>
  <si>
    <t>Extremely aligned</t>
  </si>
  <si>
    <t>106.219.225.66</t>
  </si>
  <si>
    <t>Nagaprasanna</t>
  </si>
  <si>
    <t>Very Relevant</t>
  </si>
  <si>
    <t>49.36.221.62</t>
  </si>
  <si>
    <t>Nagaprasanna Vasanadu</t>
  </si>
  <si>
    <t>None as of now, good initiative, keep rocking !!!</t>
  </si>
  <si>
    <t>none as of now, stick to the current format, its working fine !!</t>
  </si>
  <si>
    <t>None as of now</t>
  </si>
  <si>
    <t>223.231.165.162</t>
  </si>
  <si>
    <t>Nothing as of now</t>
  </si>
  <si>
    <t>Nothing specific</t>
  </si>
  <si>
    <t>106.202.63.28</t>
  </si>
  <si>
    <t>Divyajit</t>
  </si>
  <si>
    <t>Highly Relevant</t>
  </si>
  <si>
    <t xml:space="preserve">After introductory session i believe it should now in execution type and action oriented. </t>
  </si>
  <si>
    <t xml:space="preserve">Share more detail problems which understand not possible in one session </t>
  </si>
  <si>
    <t>we should be clear what next action we be taking to improve the need of venture and how to go about with team work</t>
  </si>
  <si>
    <t>171.76.80.255</t>
  </si>
  <si>
    <t>Forgot</t>
  </si>
  <si>
    <t>Very helpful</t>
  </si>
  <si>
    <t xml:space="preserve">I guess it was ok, and not much is required. </t>
  </si>
  <si>
    <t>It is not a one-time thing; mentorship requires more time than just a session. You should work more on it. Assigning mentees for longer periods with a mentor</t>
  </si>
  <si>
    <t>Satisfied</t>
  </si>
  <si>
    <t>Very aligned</t>
  </si>
  <si>
    <t>The mentee was looking more on the side of fundrasing than strategic support. He was a bit confused with GTM but mainly fundraising. It should be clear what the acceptance of mentee is, before entering the call.</t>
  </si>
  <si>
    <t>122.166.190.164</t>
  </si>
  <si>
    <t>Chirag Gupta &amp; Bharat Tiberwel</t>
  </si>
  <si>
    <t>All good</t>
  </si>
  <si>
    <t>N/A</t>
  </si>
  <si>
    <t>1.7.46.162</t>
  </si>
  <si>
    <t>Chirag Gupta &amp; Bharat Tiberwal</t>
  </si>
  <si>
    <t>So far good!</t>
  </si>
  <si>
    <t>All good!</t>
  </si>
  <si>
    <t>Ask EVA</t>
  </si>
  <si>
    <t>Mohammad eshan</t>
  </si>
  <si>
    <t>Reagri</t>
  </si>
  <si>
    <t>Amith Kumar Kalimuthu</t>
  </si>
  <si>
    <t>Dhaval shah</t>
  </si>
  <si>
    <t>Rekharani bhanudas mane</t>
  </si>
  <si>
    <t>Not Relevant</t>
  </si>
  <si>
    <t>Not at all helpful</t>
  </si>
  <si>
    <t>Pankaj</t>
  </si>
  <si>
    <t>Sanjeev Iyer</t>
  </si>
  <si>
    <t>.</t>
  </si>
  <si>
    <t>Daksh Sabharwal</t>
  </si>
  <si>
    <t>(blank)</t>
  </si>
  <si>
    <t>Key callouts:</t>
  </si>
  <si>
    <t>From 14 
8 Connected by RM team
6 Connected by Hub Teams</t>
  </si>
  <si>
    <t>Venture</t>
  </si>
  <si>
    <t>Date</t>
  </si>
  <si>
    <t>Mentor</t>
  </si>
  <si>
    <t>Trukky</t>
  </si>
  <si>
    <t>Bluswap</t>
  </si>
  <si>
    <t>Dronelab</t>
  </si>
  <si>
    <t>Adventus Meditech</t>
  </si>
  <si>
    <t>Saltech</t>
  </si>
  <si>
    <t>Pillo</t>
  </si>
  <si>
    <t>Prolearner</t>
  </si>
  <si>
    <t>Cars4all</t>
  </si>
  <si>
    <t>Perfint Healthcare</t>
  </si>
  <si>
    <t>Zerowatt Energy</t>
  </si>
  <si>
    <t>Welkinrim Technologies</t>
  </si>
  <si>
    <t>Native Special</t>
  </si>
  <si>
    <t xml:space="preserve">Somnath Products Private Limited </t>
  </si>
  <si>
    <t>Natural Hair Replacement Centre</t>
  </si>
  <si>
    <t>Eagle Industries</t>
  </si>
  <si>
    <t xml:space="preserve">Utsav fragrances </t>
  </si>
  <si>
    <t>OM Paktek</t>
  </si>
  <si>
    <t>Spice Nest Impex Private Limited</t>
  </si>
  <si>
    <t>Silver Filtration</t>
  </si>
  <si>
    <t>Autodie Casting</t>
  </si>
  <si>
    <t>Yathi Pump</t>
  </si>
  <si>
    <t>Axis Automation</t>
  </si>
  <si>
    <t>Greensole</t>
  </si>
  <si>
    <t>Klearstack</t>
  </si>
  <si>
    <t>Wahfoods</t>
  </si>
  <si>
    <t>Jimmi Knitters</t>
  </si>
  <si>
    <t>Macroverse Industrial Solutions</t>
  </si>
  <si>
    <t>Orange Automation &amp; AI Solution</t>
  </si>
  <si>
    <t>Xinng Foods</t>
  </si>
  <si>
    <t>Tekor Minerals</t>
  </si>
  <si>
    <t>Veenuflex</t>
  </si>
  <si>
    <t>Auto Passion Engineering</t>
  </si>
  <si>
    <t>Speciality Enterprises</t>
  </si>
  <si>
    <t>ANKIT TEXO INNOVATIONS PVT LTD (ATIPL)</t>
  </si>
  <si>
    <t>Seetharaman Mills</t>
  </si>
  <si>
    <t>Smart Slide</t>
  </si>
  <si>
    <t>Boom Group Of Companies</t>
  </si>
  <si>
    <t xml:space="preserve">Indsat corporation </t>
  </si>
  <si>
    <t xml:space="preserve">Hason ChemTech Pvt Ltd </t>
  </si>
  <si>
    <t>Sthapati architecture &amp; Interiors Pvt. Ltd.</t>
  </si>
  <si>
    <t>Unicorn Metal Industries</t>
  </si>
  <si>
    <t>Shivshakti Engineers</t>
  </si>
  <si>
    <t>Tvarit Energy LLP</t>
  </si>
  <si>
    <t xml:space="preserve">Sukhpal home appliances pvt ltd </t>
  </si>
  <si>
    <t>Svan Autotech Private Limited</t>
  </si>
  <si>
    <t>Branded Polyweave</t>
  </si>
  <si>
    <t>Velani Metal Industries</t>
  </si>
  <si>
    <t>Addison Cable Private Limited</t>
  </si>
  <si>
    <t>Fabmax Enterprises</t>
  </si>
  <si>
    <t>SHREE GANESH JARI COVERING PVT.LTD.</t>
  </si>
  <si>
    <t>Dharti Agro Engineering</t>
  </si>
  <si>
    <t>Paragon Fine &amp; Speciality Chemical Ltd</t>
  </si>
  <si>
    <t>Avichal Weaves Private Limited</t>
  </si>
  <si>
    <t>Shree Rudra Lamkraft Pvt ltd</t>
  </si>
  <si>
    <t>Pre Steel LLP</t>
  </si>
  <si>
    <t>Omval Controls Pvt. Ltd.</t>
  </si>
  <si>
    <t>Date of 1st VP call</t>
  </si>
  <si>
    <t>Venture Partner (VP)</t>
  </si>
  <si>
    <t>Boom Group of Companies</t>
  </si>
  <si>
    <t xml:space="preserve">Vidhata Creation </t>
  </si>
  <si>
    <t xml:space="preserve">Superteck Industries </t>
  </si>
  <si>
    <t>Shri Krishna Udyog</t>
  </si>
  <si>
    <t xml:space="preserve">Primo Pack Tech </t>
  </si>
  <si>
    <t>NEL Lifecare Products India Pvt. Ltd.</t>
  </si>
  <si>
    <t>Jimit Medico Surgicals</t>
  </si>
  <si>
    <t>Neoplast</t>
  </si>
  <si>
    <t>Rajsamdhiyala Spintex Pvt. Ltd.- RSPL</t>
  </si>
  <si>
    <t>Atkotiya Engineering Works pvt ltd</t>
  </si>
  <si>
    <t>AATOMIZE MANUFACTURING PRIVATE LIMITED</t>
  </si>
  <si>
    <t>Standard Plastics</t>
  </si>
  <si>
    <t>Frebi Technologies</t>
  </si>
  <si>
    <t>Green Solutions</t>
  </si>
  <si>
    <t>Acura Bathware India LLP</t>
  </si>
  <si>
    <t>DroneLab 1</t>
  </si>
  <si>
    <t>Pilo1</t>
  </si>
  <si>
    <t>TIKITORO 2</t>
  </si>
  <si>
    <t>Trukky 1</t>
  </si>
  <si>
    <t>UrbanNaps 2</t>
  </si>
  <si>
    <t>Gowatr 2</t>
  </si>
  <si>
    <t xml:space="preserve">Trukky </t>
  </si>
  <si>
    <t xml:space="preserve">Drone Labs </t>
  </si>
  <si>
    <t>HS Specialities</t>
  </si>
  <si>
    <t>Dhupar Brothers</t>
  </si>
  <si>
    <t>Orange Automation</t>
  </si>
  <si>
    <t>SRP Cranes</t>
  </si>
  <si>
    <t>Zmed 2</t>
  </si>
  <si>
    <t xml:space="preserve">Meal Pe 2 </t>
  </si>
  <si>
    <t>Byte Monk 2</t>
  </si>
  <si>
    <t>ProLearner 1</t>
  </si>
  <si>
    <t>Adventus Meditech 1</t>
  </si>
  <si>
    <t>Salttech 1</t>
  </si>
  <si>
    <t>Grow Your Farm</t>
  </si>
  <si>
    <t xml:space="preserve">BluSwap </t>
  </si>
  <si>
    <t>sthapati architecture &amp; Interiors Pvt. Ltd.</t>
  </si>
  <si>
    <t>Perfint</t>
  </si>
  <si>
    <t>Prolearner 2</t>
  </si>
  <si>
    <t>Adventus Medtech 2</t>
  </si>
  <si>
    <t xml:space="preserve">Native Special </t>
  </si>
  <si>
    <t>BluSwap 2</t>
  </si>
  <si>
    <t>Saltech 2</t>
  </si>
  <si>
    <t>sthapati architecture &amp; Interiors Pvt. Ltd. 2</t>
  </si>
  <si>
    <t>Perfint Healthcare</t>
  </si>
  <si>
    <t>Silver Filteration</t>
  </si>
  <si>
    <t>Nativespecial 2</t>
  </si>
  <si>
    <t>Ecomak Systems</t>
  </si>
  <si>
    <t xml:space="preserve">Green Maneuver Industries LLP </t>
  </si>
  <si>
    <t>Auto Passion</t>
  </si>
  <si>
    <t xml:space="preserve">Nuoterra Innovations </t>
  </si>
  <si>
    <t>Akash Dyes and Intermediates</t>
  </si>
  <si>
    <t>Mobitech Wireless</t>
  </si>
  <si>
    <t>ShivShakti Engineers</t>
  </si>
  <si>
    <t>Akash Colors</t>
  </si>
  <si>
    <t xml:space="preserve">MAG-AL ELECTROMINERALS PVT LTD </t>
  </si>
  <si>
    <t>Spice Next</t>
  </si>
  <si>
    <t>Adya Interiors</t>
  </si>
  <si>
    <t xml:space="preserve">Lead Reclaim And Rubber Products Ltd. (LRRPL) </t>
  </si>
  <si>
    <t>Sr No</t>
  </si>
  <si>
    <t xml:space="preserve">Speaker </t>
  </si>
  <si>
    <t>Topic</t>
  </si>
  <si>
    <t>Time</t>
  </si>
  <si>
    <t>Modality</t>
  </si>
  <si>
    <t xml:space="preserve">Partner </t>
  </si>
  <si>
    <t>Achal Rangaswamy</t>
  </si>
  <si>
    <t>Sales and Business Transformation Workshop </t>
  </si>
  <si>
    <t>90 minutes</t>
  </si>
  <si>
    <t>Offline</t>
  </si>
  <si>
    <t>CED</t>
  </si>
  <si>
    <t xml:space="preserve">Dilip Pandya </t>
  </si>
  <si>
    <t>Business and Sales transformation</t>
  </si>
  <si>
    <t>FGI and CED</t>
  </si>
  <si>
    <t xml:space="preserve">Design Thinking </t>
  </si>
  <si>
    <t>NA( Ahmedabad Porfolio Mixer)</t>
  </si>
  <si>
    <t>Design Thinking</t>
  </si>
  <si>
    <t>GCCI</t>
  </si>
  <si>
    <t xml:space="preserve">PS Venkat </t>
  </si>
  <si>
    <t>Building Strong Brands &amp; Effective Marketing Communication for SME’s</t>
  </si>
  <si>
    <t>Online</t>
  </si>
  <si>
    <t>NA</t>
  </si>
  <si>
    <t>Dr. Nirmal Chandrakant Soni</t>
  </si>
  <si>
    <t>International Business: Global Sales Pitch Deck and Internation Negotiation</t>
  </si>
  <si>
    <t xml:space="preserve">offline </t>
  </si>
  <si>
    <t>Rishabh</t>
  </si>
  <si>
    <t>Kedar Kulkarni</t>
  </si>
  <si>
    <t>Bala</t>
  </si>
  <si>
    <t>Satabdi</t>
  </si>
  <si>
    <t xml:space="preserve">Mentor </t>
  </si>
  <si>
    <t xml:space="preserve">Venture </t>
  </si>
  <si>
    <t>Feedback from HM</t>
  </si>
  <si>
    <t>Good/Average/Poor</t>
  </si>
  <si>
    <t>Not a Good Mentor</t>
  </si>
  <si>
    <t>Poor</t>
  </si>
  <si>
    <t>Founder was not Happy</t>
  </si>
  <si>
    <t>Soft Selling was there from Mentor Side about his services</t>
  </si>
  <si>
    <t>Good</t>
  </si>
  <si>
    <t>Mentor was not prepared</t>
  </si>
  <si>
    <t>Average</t>
  </si>
  <si>
    <t>Good Meeting</t>
  </si>
  <si>
    <t>Ws selling his Services</t>
  </si>
  <si>
    <t>Shared Generic Insights only</t>
  </si>
  <si>
    <t>Startup/SMB Name</t>
  </si>
  <si>
    <t>Expert</t>
  </si>
  <si>
    <t>Count of Expert Connects</t>
  </si>
  <si>
    <t>Expert Meet Date</t>
  </si>
  <si>
    <t>Status</t>
  </si>
  <si>
    <t>Added</t>
  </si>
  <si>
    <t>Anand Sood</t>
  </si>
  <si>
    <t>Kumaresh</t>
  </si>
  <si>
    <t>Dr Sudin</t>
  </si>
  <si>
    <t>Bonus Plastics</t>
  </si>
  <si>
    <t>Ajay Joshi</t>
  </si>
  <si>
    <t>Bipolar factory</t>
  </si>
  <si>
    <t>Krishna Doria</t>
  </si>
  <si>
    <t>Gagan Kalra</t>
  </si>
  <si>
    <t>LinkMiles</t>
  </si>
  <si>
    <t>Vinay Goyal</t>
  </si>
  <si>
    <t>Ramkumar Subrahmaniam</t>
  </si>
  <si>
    <t>Cultyvate</t>
  </si>
  <si>
    <t>Kamlesh Joshi</t>
  </si>
  <si>
    <t>Cris</t>
  </si>
  <si>
    <t>Dr Mukul Bagga</t>
  </si>
  <si>
    <t>ARGE</t>
  </si>
  <si>
    <t>Amandeep Singh</t>
  </si>
  <si>
    <t>GreenPods</t>
  </si>
  <si>
    <t>Amarpreet</t>
  </si>
  <si>
    <t>Gokul Raj</t>
  </si>
  <si>
    <t>Exposit Immersive</t>
  </si>
  <si>
    <t>Stemtech</t>
  </si>
  <si>
    <t> Program</t>
  </si>
  <si>
    <t>Total YTD</t>
  </si>
  <si>
    <t>Filled Feedback</t>
  </si>
  <si>
    <t>Sent Feedback</t>
  </si>
  <si>
    <t>Revenue Criteria</t>
  </si>
  <si>
    <t>Self Serve</t>
  </si>
  <si>
    <t>Prime</t>
  </si>
  <si>
    <t>&lt;25</t>
  </si>
  <si>
    <t>Core</t>
  </si>
  <si>
    <t>25 - 75</t>
  </si>
  <si>
    <t>Select</t>
  </si>
  <si>
    <t>75+</t>
  </si>
  <si>
    <t>Maha</t>
  </si>
  <si>
    <t>Remarks from HM</t>
  </si>
  <si>
    <t>RCA</t>
  </si>
  <si>
    <t xml:space="preserve">Deepak from SC Bank might not be suitable venture for our stage of ventures. The assumption was that Deepak would help with BFSI but he comes form more of incubator background and is leading banking services at SC bank, this is mismatch with the expectations founder would have. </t>
  </si>
  <si>
    <t>We did not suggest this Mentor. He was mentioned as preferred mentor by HM only. 
This Mentor is not for BFSI which was the expectation. This Mentor was for GTM</t>
  </si>
  <si>
    <t>Nirmallya Roy Chaudhary</t>
  </si>
  <si>
    <t>Opted out from Accelerate Program because of the Indemity Clause</t>
  </si>
  <si>
    <t>Check for which Ask is updated</t>
  </si>
  <si>
    <t>Suggest Mentors where pending</t>
  </si>
  <si>
    <t xml:space="preserve">Schedule Meeting </t>
  </si>
  <si>
    <t>Coordinate to ensure mentors join during meeting</t>
  </si>
  <si>
    <t>Thunder Auto LLP </t>
  </si>
  <si>
    <t>Mindra EV Private Limited</t>
  </si>
  <si>
    <t>Santokba Group</t>
  </si>
  <si>
    <t>Wingspan Industries</t>
  </si>
  <si>
    <t>Neon Light Pvt ltd</t>
  </si>
  <si>
    <t>Gen Creative Engineers ltd</t>
  </si>
  <si>
    <t>Unitech Plasto Components Pvt Ltd</t>
  </si>
  <si>
    <t>Ajanta Fireworks Industries</t>
  </si>
  <si>
    <t>LotusPrime Sponge Technology</t>
  </si>
  <si>
    <t>Libra stampings LLP</t>
  </si>
  <si>
    <t>Mentor will Share Invoice</t>
  </si>
  <si>
    <t>13-Apr-2026</t>
  </si>
  <si>
    <t>01-Dec-2025</t>
  </si>
  <si>
    <t>01-Sep-2025</t>
  </si>
  <si>
    <t>06-Oct-2025</t>
  </si>
  <si>
    <t>08-Dec-2025</t>
  </si>
  <si>
    <t>10-Nov-2025</t>
  </si>
  <si>
    <t>13-Oct-2025</t>
  </si>
  <si>
    <t>15-Dec-2025</t>
  </si>
  <si>
    <t>15-Sep-2025</t>
  </si>
  <si>
    <t>17-Nov-2025</t>
  </si>
  <si>
    <t>22-Dec-2025</t>
  </si>
  <si>
    <t>22-Sep-2025</t>
  </si>
  <si>
    <t>24-Nov-2025</t>
  </si>
  <si>
    <t>25-Aug-2025</t>
  </si>
  <si>
    <t>27-Oct-2025</t>
  </si>
  <si>
    <t>29-Dec-2025</t>
  </si>
  <si>
    <t>17-Apr-2026: informed Dheeresh that his MSA is processed. Hence if he wants to raise invoice then we can</t>
  </si>
  <si>
    <t>SKC/WF/001</t>
  </si>
  <si>
    <t>Very Useful</t>
  </si>
  <si>
    <t>Rate</t>
  </si>
  <si>
    <t>Not Useful</t>
  </si>
  <si>
    <t>Promoter</t>
  </si>
  <si>
    <t>Passive</t>
  </si>
  <si>
    <t>Detractor</t>
  </si>
  <si>
    <t>NPS</t>
  </si>
  <si>
    <t>Slightly Relevant</t>
  </si>
  <si>
    <t># of Ventures</t>
  </si>
  <si>
    <t xml:space="preserve">16-mar-2026: Meeting went well. Only Gap there was the type of vehicles he was selling was not what founder is trying to build. He was probably was not fit.  He shared that there were some challenges with Arnab, but did not share what challenges.  Mentor was kind and nothing wrong. It was just about the Miss alignment. </t>
  </si>
  <si>
    <t>21-Apr-2026: As were not able to reach out to Founder. We used NoteLM to get the meeting output. Added in Notes
31-Mar-2026: Founder asked to call after next week as he is busy in march  closing thing
17-mar-2026: Venture rejected the call
16-mar-2026: Venture rejected the call
13-Mar-2026: Wasn't reachbale
11-mar-2026: Venture asked to call tommorow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</si>
</sst>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yyyy"/>
    <numFmt numFmtId="165" formatCode="[$-409]dd/mmm/yy;@"/>
    <numFmt numFmtId="166" formatCode="[$-409]d/mmm/yyyy;@"/>
    <numFmt numFmtId="167" formatCode="mmm/yyyy"/>
    <numFmt numFmtId="168" formatCode="yyyy\-mm\-dd\ hh:mm:ss"/>
  </numFmts>
  <fonts count="64" x14ac:knownFonts="1">
    <font>
      <sz val="11"/>
      <color theme="1"/>
      <name val="Aptos Narrow"/>
      <family val="2"/>
      <scheme val="minor"/>
    </font>
    <font>
      <sz val="11"/>
      <color rgb="FFFF0000"/>
      <name val="Aptos Narrow"/>
      <family val="2"/>
      <scheme val="minor"/>
    </font>
    <font>
      <b/>
      <sz val="11"/>
      <color theme="1"/>
      <name val="Aptos Narrow"/>
      <family val="2"/>
      <scheme val="minor"/>
    </font>
    <font>
      <u/>
      <sz val="11"/>
      <color theme="10"/>
      <name val="Aptos Narrow"/>
      <family val="2"/>
      <scheme val="minor"/>
    </font>
    <font>
      <sz val="11"/>
      <name val="Aptos Narrow"/>
      <family val="2"/>
      <scheme val="minor"/>
    </font>
    <font>
      <sz val="11"/>
      <color rgb="FF000000"/>
      <name val="Aptos Narrow"/>
      <family val="2"/>
      <scheme val="minor"/>
    </font>
    <font>
      <sz val="8"/>
      <name val="Aptos Narrow"/>
      <family val="2"/>
      <scheme val="minor"/>
    </font>
    <font>
      <sz val="11"/>
      <color theme="1"/>
      <name val="Aptos Display"/>
      <family val="2"/>
      <scheme val="major"/>
    </font>
    <font>
      <u/>
      <sz val="11"/>
      <color theme="10"/>
      <name val="Aptos Display"/>
      <family val="2"/>
      <scheme val="major"/>
    </font>
    <font>
      <sz val="11"/>
      <color rgb="FF242424"/>
      <name val="Aptos Display"/>
      <family val="2"/>
      <scheme val="major"/>
    </font>
    <font>
      <u/>
      <sz val="11"/>
      <color rgb="FF0000FF"/>
      <name val="Aptos Display"/>
      <family val="2"/>
      <scheme val="major"/>
    </font>
    <font>
      <u/>
      <sz val="11"/>
      <color rgb="FF1155CC"/>
      <name val="Aptos Display"/>
      <family val="2"/>
      <scheme val="major"/>
    </font>
    <font>
      <sz val="11"/>
      <color rgb="FF000000"/>
      <name val="Aptos Display"/>
      <family val="2"/>
      <scheme val="major"/>
    </font>
    <font>
      <sz val="12"/>
      <color theme="1"/>
      <name val="Aptos Display"/>
      <family val="2"/>
      <scheme val="major"/>
    </font>
    <font>
      <sz val="11"/>
      <name val="Aptos Display"/>
      <family val="2"/>
      <scheme val="major"/>
    </font>
    <font>
      <sz val="10"/>
      <color rgb="FF293348"/>
      <name val="Aptos Display"/>
      <family val="2"/>
      <scheme val="major"/>
    </font>
    <font>
      <sz val="9"/>
      <color theme="1"/>
      <name val="Aptos Display"/>
      <family val="2"/>
      <scheme val="major"/>
    </font>
    <font>
      <u/>
      <sz val="10"/>
      <color theme="10"/>
      <name val="Aptos Display"/>
      <family val="2"/>
      <scheme val="major"/>
    </font>
    <font>
      <sz val="9"/>
      <color theme="1" tint="0.34998626667073579"/>
      <name val="Aptos Display"/>
      <family val="2"/>
      <scheme val="major"/>
    </font>
    <font>
      <sz val="10"/>
      <color theme="1"/>
      <name val="Aptos Display"/>
      <family val="2"/>
      <scheme val="major"/>
    </font>
    <font>
      <sz val="11"/>
      <color rgb="FF595959"/>
      <name val="Aptos Display"/>
      <family val="2"/>
      <scheme val="major"/>
    </font>
    <font>
      <sz val="9"/>
      <color rgb="FF595959"/>
      <name val="Aptos Display"/>
      <family val="2"/>
      <scheme val="major"/>
    </font>
    <font>
      <b/>
      <sz val="11"/>
      <color rgb="FF000000"/>
      <name val="Aptos Display"/>
      <family val="2"/>
      <scheme val="major"/>
    </font>
    <font>
      <sz val="10"/>
      <color rgb="FF000000"/>
      <name val="Aptos Display"/>
      <family val="2"/>
      <scheme val="major"/>
    </font>
    <font>
      <sz val="10"/>
      <color rgb="FF595959"/>
      <name val="Aptos Display"/>
      <family val="2"/>
      <scheme val="major"/>
    </font>
    <font>
      <sz val="11"/>
      <color rgb="FF000000"/>
      <name val="Aptos Narrow"/>
      <family val="2"/>
    </font>
    <font>
      <sz val="11"/>
      <color theme="1"/>
      <name val="Aptos Narrow"/>
      <family val="2"/>
      <scheme val="minor"/>
    </font>
    <font>
      <b/>
      <sz val="11"/>
      <color rgb="FF000000"/>
      <name val="Aptos Narrow"/>
      <family val="2"/>
      <scheme val="minor"/>
    </font>
    <font>
      <sz val="10"/>
      <color theme="1"/>
      <name val="Aptos Narrow"/>
      <family val="2"/>
      <scheme val="minor"/>
    </font>
    <font>
      <sz val="11"/>
      <name val="Aptos Narrow"/>
      <family val="2"/>
    </font>
    <font>
      <sz val="10"/>
      <color rgb="FF000000"/>
      <name val="Aptos Narrow"/>
      <family val="2"/>
      <scheme val="minor"/>
    </font>
    <font>
      <u/>
      <sz val="10"/>
      <color theme="10"/>
      <name val="Aptos Narrow"/>
      <family val="2"/>
      <scheme val="minor"/>
    </font>
    <font>
      <sz val="10"/>
      <color rgb="FF000000"/>
      <name val="Aptos Narrow"/>
      <family val="2"/>
    </font>
    <font>
      <b/>
      <sz val="10"/>
      <color rgb="FF000000"/>
      <name val="Aptos Narrow"/>
      <family val="2"/>
      <scheme val="minor"/>
    </font>
    <font>
      <sz val="11"/>
      <color rgb="FF000000"/>
      <name val="Calibri"/>
      <family val="2"/>
    </font>
    <font>
      <sz val="10"/>
      <color rgb="FF000000"/>
      <name val="Calibri"/>
      <family val="2"/>
    </font>
    <font>
      <b/>
      <sz val="11"/>
      <color rgb="FF000000"/>
      <name val="Calibri"/>
      <family val="2"/>
    </font>
    <font>
      <b/>
      <sz val="11"/>
      <color theme="1"/>
      <name val="Aptos Display"/>
      <family val="2"/>
      <scheme val="major"/>
    </font>
    <font>
      <u/>
      <sz val="11"/>
      <color theme="10"/>
      <name val="Aptos Narrow"/>
      <family val="2"/>
    </font>
    <font>
      <sz val="11"/>
      <color theme="1"/>
      <name val="Aptos Narrow"/>
      <family val="2"/>
    </font>
    <font>
      <u/>
      <sz val="11"/>
      <color rgb="FF000000"/>
      <name val="Aptos Narrow"/>
      <family val="2"/>
    </font>
    <font>
      <sz val="11"/>
      <color theme="1" tint="0.499984740745262"/>
      <name val="Aptos Narrow"/>
      <family val="2"/>
    </font>
    <font>
      <sz val="11"/>
      <color theme="1"/>
      <name val="Aptos Display"/>
      <family val="2"/>
      <scheme val="major"/>
    </font>
    <font>
      <b/>
      <sz val="11"/>
      <color theme="0"/>
      <name val="Aptos Narrow"/>
      <family val="2"/>
      <scheme val="minor"/>
    </font>
    <font>
      <sz val="11"/>
      <color theme="1"/>
      <name val="Aptos Display"/>
      <family val="2"/>
    </font>
    <font>
      <b/>
      <sz val="11"/>
      <color theme="1"/>
      <name val="Aptos Display"/>
      <family val="2"/>
    </font>
    <font>
      <b/>
      <sz val="11"/>
      <color theme="0"/>
      <name val="Aptos Display"/>
      <family val="2"/>
    </font>
    <font>
      <b/>
      <sz val="11"/>
      <color theme="1"/>
      <name val="Calibri"/>
      <family val="2"/>
    </font>
    <font>
      <b/>
      <sz val="11"/>
      <color theme="0"/>
      <name val="Aptos Display"/>
      <family val="2"/>
      <scheme val="major"/>
    </font>
    <font>
      <sz val="11"/>
      <color theme="0"/>
      <name val="Aptos"/>
      <family val="2"/>
    </font>
    <font>
      <sz val="11"/>
      <color theme="1"/>
      <name val="Aptos"/>
      <family val="2"/>
    </font>
    <font>
      <sz val="11"/>
      <name val="Aptos"/>
      <family val="2"/>
    </font>
    <font>
      <sz val="11"/>
      <color rgb="FF000000"/>
      <name val="Aptos"/>
      <family val="2"/>
    </font>
    <font>
      <u/>
      <sz val="11"/>
      <color theme="10"/>
      <name val="Aptos"/>
      <family val="2"/>
    </font>
    <font>
      <sz val="11"/>
      <color theme="1"/>
      <name val="Times New Roman"/>
      <family val="1"/>
    </font>
    <font>
      <b/>
      <sz val="11"/>
      <color theme="1"/>
      <name val="Aptos"/>
      <family val="2"/>
    </font>
    <font>
      <b/>
      <sz val="14"/>
      <color rgb="FFFF0000"/>
      <name val="Aptos Narrow"/>
      <family val="2"/>
      <scheme val="minor"/>
    </font>
    <font>
      <sz val="10"/>
      <color rgb="FF434343"/>
      <name val="Roboto"/>
    </font>
    <font>
      <sz val="10"/>
      <color rgb="FF000000"/>
      <name val="Roboto"/>
    </font>
    <font>
      <sz val="11"/>
      <color theme="1"/>
      <name val="Aptos Display"/>
      <family val="2"/>
      <scheme val="major"/>
    </font>
    <font>
      <sz val="11"/>
      <name val="Aptos"/>
      <family val="2"/>
    </font>
    <font>
      <sz val="9"/>
      <color indexed="81"/>
      <name val="Tahoma"/>
      <family val="2"/>
    </font>
    <font>
      <b/>
      <sz val="9"/>
      <color indexed="81"/>
      <name val="Tahoma"/>
      <family val="2"/>
    </font>
    <font>
      <b/>
      <i/>
      <sz val="9"/>
      <color indexed="81"/>
      <name val="Tahoma"/>
      <family val="2"/>
    </font>
  </fonts>
  <fills count="11">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C000"/>
        <bgColor indexed="64"/>
      </patternFill>
    </fill>
    <fill>
      <patternFill patternType="solid">
        <fgColor theme="5" tint="-0.249977111117893"/>
        <bgColor indexed="64"/>
      </patternFill>
    </fill>
    <fill>
      <patternFill patternType="solid">
        <fgColor theme="4" tint="0.79998168889431442"/>
        <bgColor theme="4" tint="0.79998168889431442"/>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
      <left style="thin">
        <color theme="4"/>
      </left>
      <right/>
      <top style="thin">
        <color theme="4"/>
      </top>
      <bottom/>
      <diagonal/>
    </border>
    <border>
      <left/>
      <right style="thin">
        <color rgb="FF000000"/>
      </right>
      <top/>
      <bottom/>
      <diagonal/>
    </border>
    <border>
      <left style="thin">
        <color rgb="FF000000"/>
      </left>
      <right style="thin">
        <color rgb="FF000000"/>
      </right>
      <top style="thin">
        <color theme="4"/>
      </top>
      <bottom/>
      <diagonal/>
    </border>
    <border>
      <left style="thin">
        <color rgb="FFA6A6A6"/>
      </left>
      <right style="thin">
        <color rgb="FFA6A6A6"/>
      </right>
      <top/>
      <bottom/>
      <diagonal/>
    </border>
    <border>
      <left style="thin">
        <color theme="6"/>
      </left>
      <right/>
      <top style="thin">
        <color theme="6"/>
      </top>
      <bottom style="thin">
        <color theme="6"/>
      </bottom>
      <diagonal/>
    </border>
    <border>
      <left style="thin">
        <color rgb="FF000000"/>
      </left>
      <right style="thin">
        <color rgb="FF000000"/>
      </right>
      <top style="thin">
        <color theme="4"/>
      </top>
      <bottom style="thin">
        <color rgb="FF000000"/>
      </bottom>
      <diagonal/>
    </border>
    <border>
      <left/>
      <right style="thin">
        <color rgb="FF000000"/>
      </right>
      <top style="thin">
        <color theme="4"/>
      </top>
      <bottom style="thin">
        <color rgb="FF000000"/>
      </bottom>
      <diagonal/>
    </border>
    <border>
      <left style="thin">
        <color rgb="FF000000"/>
      </left>
      <right style="thin">
        <color rgb="FF000000"/>
      </right>
      <top style="thin">
        <color theme="4"/>
      </top>
      <bottom style="thin">
        <color theme="4"/>
      </bottom>
      <diagonal/>
    </border>
    <border>
      <left style="thin">
        <color rgb="FF000000"/>
      </left>
      <right style="thin">
        <color rgb="FF000000"/>
      </right>
      <top style="thin">
        <color rgb="FF000000"/>
      </top>
      <bottom style="thin">
        <color theme="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CCCCCC"/>
      </top>
      <bottom style="thin">
        <color rgb="FF000000"/>
      </bottom>
      <diagonal/>
    </border>
    <border>
      <left style="thin">
        <color rgb="FFA6A6A6"/>
      </left>
      <right style="thin">
        <color rgb="FFA6A6A6"/>
      </right>
      <top/>
      <bottom style="thin">
        <color rgb="FFA6A6A6"/>
      </bottom>
      <diagonal/>
    </border>
    <border>
      <left/>
      <right/>
      <top/>
      <bottom style="thin">
        <color theme="4" tint="0.39997558519241921"/>
      </bottom>
      <diagonal/>
    </border>
    <border>
      <left style="thin">
        <color theme="4"/>
      </left>
      <right/>
      <top/>
      <bottom/>
      <diagonal/>
    </border>
    <border>
      <left/>
      <right style="thin">
        <color theme="4"/>
      </right>
      <top/>
      <bottom/>
      <diagonal/>
    </border>
  </borders>
  <cellStyleXfs count="3">
    <xf numFmtId="0" fontId="0" fillId="0" borderId="0"/>
    <xf numFmtId="0" fontId="3" fillId="0" borderId="0" applyNumberFormat="0" applyFill="0" applyBorder="0" applyAlignment="0" applyProtection="0"/>
    <xf numFmtId="9" fontId="26" fillId="0" borderId="0" applyFont="0" applyFill="0" applyBorder="0" applyAlignment="0" applyProtection="0"/>
  </cellStyleXfs>
  <cellXfs count="433">
    <xf numFmtId="0" fontId="0" fillId="0" borderId="0" xfId="0"/>
    <xf numFmtId="17" fontId="0" fillId="0" borderId="1" xfId="0" applyNumberForma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0" applyBorder="1" applyAlignment="1">
      <alignment horizontal="center"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0" xfId="0" applyAlignment="1">
      <alignment horizontal="left" vertical="top"/>
    </xf>
    <xf numFmtId="0" fontId="0" fillId="0" borderId="1" xfId="0" applyBorder="1" applyAlignment="1">
      <alignment horizontal="left" vertical="center"/>
    </xf>
    <xf numFmtId="0" fontId="0" fillId="0" borderId="1" xfId="0" applyBorder="1" applyAlignment="1">
      <alignment horizontal="center" vertical="center"/>
    </xf>
    <xf numFmtId="1" fontId="0" fillId="0" borderId="1" xfId="0" applyNumberFormat="1" applyBorder="1" applyAlignment="1">
      <alignment horizontal="center" vertical="center" wrapText="1"/>
    </xf>
    <xf numFmtId="0" fontId="0" fillId="0" borderId="0" xfId="0" applyAlignment="1">
      <alignment horizontal="left"/>
    </xf>
    <xf numFmtId="0" fontId="0" fillId="0" borderId="0" xfId="0" applyAlignment="1">
      <alignment horizontal="center" vertical="top"/>
    </xf>
    <xf numFmtId="0" fontId="0" fillId="0" borderId="0" xfId="0" applyAlignment="1">
      <alignment vertical="top"/>
    </xf>
    <xf numFmtId="0" fontId="0" fillId="0" borderId="0" xfId="0" applyAlignment="1">
      <alignment horizontal="center"/>
    </xf>
    <xf numFmtId="0" fontId="2" fillId="0" borderId="0" xfId="0" applyFont="1" applyAlignment="1">
      <alignment horizontal="center" vertical="center"/>
    </xf>
    <xf numFmtId="0" fontId="2" fillId="0" borderId="0" xfId="0" applyFont="1" applyAlignment="1">
      <alignment horizontal="left" vertical="top"/>
    </xf>
    <xf numFmtId="0" fontId="7" fillId="0" borderId="1" xfId="0" applyFont="1" applyBorder="1" applyAlignment="1">
      <alignment horizontal="center" vertical="center" wrapText="1"/>
    </xf>
    <xf numFmtId="0" fontId="8" fillId="2" borderId="1" xfId="1" applyFont="1" applyFill="1" applyBorder="1" applyAlignment="1">
      <alignment horizontal="center" vertical="center" wrapText="1" readingOrder="1"/>
    </xf>
    <xf numFmtId="0" fontId="10"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8" fillId="0" borderId="1" xfId="1" applyFont="1" applyBorder="1" applyAlignment="1">
      <alignment horizontal="center" vertical="center" wrapText="1"/>
    </xf>
    <xf numFmtId="0" fontId="8" fillId="0" borderId="1" xfId="1" applyFont="1" applyFill="1" applyBorder="1" applyAlignment="1">
      <alignment horizontal="center" vertical="center" wrapText="1" readingOrder="1"/>
    </xf>
    <xf numFmtId="0" fontId="8" fillId="0" borderId="1" xfId="1"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1" applyFont="1" applyFill="1" applyBorder="1" applyAlignment="1">
      <alignment horizontal="center" vertical="center" wrapText="1"/>
    </xf>
    <xf numFmtId="0" fontId="8" fillId="0" borderId="1" xfId="1" applyFont="1" applyBorder="1" applyAlignment="1">
      <alignment horizontal="center" vertical="center" wrapText="1" readingOrder="1"/>
    </xf>
    <xf numFmtId="0" fontId="17" fillId="2" borderId="1" xfId="1" applyFont="1" applyFill="1" applyBorder="1" applyAlignment="1">
      <alignment horizontal="center" vertical="center" wrapText="1"/>
    </xf>
    <xf numFmtId="0" fontId="8" fillId="3" borderId="1" xfId="1" applyFont="1" applyFill="1" applyBorder="1" applyAlignment="1">
      <alignment horizontal="center" vertical="center" wrapText="1"/>
    </xf>
    <xf numFmtId="0" fontId="18" fillId="0" borderId="1" xfId="0" applyFont="1" applyBorder="1" applyAlignment="1">
      <alignment horizontal="center" vertical="center" wrapText="1"/>
    </xf>
    <xf numFmtId="0" fontId="7" fillId="2" borderId="1" xfId="0" applyFont="1" applyFill="1" applyBorder="1" applyAlignment="1">
      <alignment vertical="center" wrapText="1"/>
    </xf>
    <xf numFmtId="0" fontId="7" fillId="2" borderId="3" xfId="0" applyFont="1" applyFill="1" applyBorder="1" applyAlignment="1">
      <alignment vertical="center" wrapText="1"/>
    </xf>
    <xf numFmtId="0" fontId="12" fillId="2" borderId="1" xfId="0" applyFont="1" applyFill="1" applyBorder="1" applyAlignment="1">
      <alignment horizontal="left" vertical="center" wrapText="1"/>
    </xf>
    <xf numFmtId="0" fontId="8" fillId="2" borderId="1" xfId="1" applyFont="1" applyFill="1" applyBorder="1" applyAlignment="1">
      <alignment horizontal="left" vertical="center" wrapText="1"/>
    </xf>
    <xf numFmtId="0" fontId="23" fillId="2" borderId="1" xfId="0" applyFont="1" applyFill="1" applyBorder="1" applyAlignment="1">
      <alignment horizontal="left" vertical="center" wrapText="1"/>
    </xf>
    <xf numFmtId="0" fontId="24" fillId="2" borderId="1" xfId="0" applyFont="1" applyFill="1" applyBorder="1" applyAlignment="1">
      <alignment horizontal="left" vertical="center" wrapText="1"/>
    </xf>
    <xf numFmtId="0" fontId="7" fillId="0" borderId="2" xfId="0" applyFont="1" applyBorder="1" applyAlignment="1">
      <alignment horizontal="center" vertical="center" wrapText="1"/>
    </xf>
    <xf numFmtId="0" fontId="0" fillId="0" borderId="1" xfId="0" applyBorder="1" applyAlignment="1">
      <alignment horizontal="left" vertical="top"/>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2" xfId="0" applyBorder="1" applyAlignment="1">
      <alignment horizontal="left" vertical="top" wrapText="1"/>
    </xf>
    <xf numFmtId="0" fontId="0" fillId="0" borderId="0" xfId="0" applyAlignment="1">
      <alignment horizontal="center" vertical="center" wrapText="1"/>
    </xf>
    <xf numFmtId="0" fontId="3" fillId="0" borderId="1" xfId="1"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wrapText="1"/>
    </xf>
    <xf numFmtId="0" fontId="3" fillId="0" borderId="2" xfId="1" applyBorder="1" applyAlignment="1">
      <alignment horizontal="center" vertical="center" wrapText="1"/>
    </xf>
    <xf numFmtId="0" fontId="3" fillId="0" borderId="0" xfId="1" applyAlignment="1">
      <alignment horizontal="center" vertical="center" wrapText="1"/>
    </xf>
    <xf numFmtId="0" fontId="25" fillId="0" borderId="2" xfId="0" applyFont="1" applyBorder="1" applyAlignment="1">
      <alignment horizontal="center" vertical="center" wrapText="1"/>
    </xf>
    <xf numFmtId="0" fontId="3" fillId="0" borderId="4" xfId="1" applyBorder="1" applyAlignment="1">
      <alignment horizontal="center" vertical="center" wrapText="1"/>
    </xf>
    <xf numFmtId="0" fontId="28" fillId="0" borderId="1" xfId="0" applyFont="1" applyBorder="1" applyAlignment="1">
      <alignment horizontal="center" vertical="center" wrapText="1"/>
    </xf>
    <xf numFmtId="0" fontId="28" fillId="0" borderId="4" xfId="0" applyFont="1" applyBorder="1" applyAlignment="1">
      <alignment horizontal="center" vertical="center" wrapText="1"/>
    </xf>
    <xf numFmtId="0" fontId="0" fillId="0" borderId="4" xfId="0" applyBorder="1" applyAlignment="1">
      <alignment horizontal="center" vertical="center" wrapText="1"/>
    </xf>
    <xf numFmtId="0" fontId="25" fillId="0" borderId="1" xfId="0" applyFont="1" applyBorder="1" applyAlignment="1">
      <alignment horizontal="center" vertical="center" wrapText="1"/>
    </xf>
    <xf numFmtId="0" fontId="0" fillId="0" borderId="5" xfId="0" applyBorder="1" applyAlignment="1">
      <alignment horizontal="center" vertical="center" wrapText="1"/>
    </xf>
    <xf numFmtId="0" fontId="29" fillId="0" borderId="2" xfId="0" applyFont="1" applyBorder="1" applyAlignment="1">
      <alignment horizontal="center" vertical="center" wrapText="1"/>
    </xf>
    <xf numFmtId="0" fontId="29" fillId="0" borderId="1" xfId="0" applyFont="1" applyBorder="1" applyAlignment="1">
      <alignment horizontal="center" vertical="center" wrapText="1"/>
    </xf>
    <xf numFmtId="0" fontId="0" fillId="0" borderId="9" xfId="0" applyBorder="1" applyAlignment="1">
      <alignment horizontal="center" vertical="center" wrapText="1"/>
    </xf>
    <xf numFmtId="0" fontId="30" fillId="0" borderId="1" xfId="0" applyFont="1" applyBorder="1" applyAlignment="1">
      <alignment horizontal="center" vertical="center" wrapText="1"/>
    </xf>
    <xf numFmtId="0" fontId="28" fillId="0" borderId="2" xfId="0" applyFont="1" applyBorder="1" applyAlignment="1">
      <alignment horizontal="center" vertical="center" wrapText="1"/>
    </xf>
    <xf numFmtId="0" fontId="31" fillId="0" borderId="2" xfId="1" applyFont="1" applyBorder="1" applyAlignment="1">
      <alignment horizontal="center" vertical="center" wrapText="1"/>
    </xf>
    <xf numFmtId="0" fontId="30" fillId="0" borderId="2" xfId="0" applyFont="1" applyBorder="1" applyAlignment="1">
      <alignment horizontal="center" vertical="center" wrapText="1"/>
    </xf>
    <xf numFmtId="0" fontId="32" fillId="0" borderId="1" xfId="0" applyFont="1" applyBorder="1" applyAlignment="1">
      <alignment horizontal="center" vertical="center" wrapText="1"/>
    </xf>
    <xf numFmtId="0" fontId="28" fillId="0" borderId="5" xfId="0" applyFont="1" applyBorder="1" applyAlignment="1">
      <alignment horizontal="center" vertical="center" wrapText="1"/>
    </xf>
    <xf numFmtId="0" fontId="32" fillId="0" borderId="2" xfId="0" applyFont="1" applyBorder="1" applyAlignment="1">
      <alignment horizontal="center" vertical="center" wrapText="1"/>
    </xf>
    <xf numFmtId="0" fontId="2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0" fillId="0" borderId="0" xfId="0" applyAlignment="1">
      <alignment horizontal="center" vertical="center"/>
    </xf>
    <xf numFmtId="0" fontId="25" fillId="4" borderId="1" xfId="0" applyFont="1" applyFill="1" applyBorder="1" applyAlignment="1">
      <alignment horizontal="center" vertical="center" wrapText="1"/>
    </xf>
    <xf numFmtId="0" fontId="0" fillId="2" borderId="2" xfId="0" applyFill="1" applyBorder="1" applyAlignment="1">
      <alignment horizontal="center" vertical="center" wrapText="1"/>
    </xf>
    <xf numFmtId="0" fontId="25" fillId="0" borderId="0" xfId="0" applyFont="1" applyAlignment="1">
      <alignment horizontal="center" vertical="center" wrapText="1"/>
    </xf>
    <xf numFmtId="0" fontId="0" fillId="0" borderId="10" xfId="0" applyBorder="1" applyAlignment="1">
      <alignment horizontal="center" vertical="center" wrapText="1"/>
    </xf>
    <xf numFmtId="0" fontId="0" fillId="0" borderId="8" xfId="0" applyBorder="1" applyAlignment="1">
      <alignment horizontal="center" vertical="center" wrapText="1"/>
    </xf>
    <xf numFmtId="0" fontId="3" fillId="0" borderId="7" xfId="1" applyBorder="1" applyAlignment="1">
      <alignment horizontal="center" vertical="center" wrapText="1"/>
    </xf>
    <xf numFmtId="17" fontId="0" fillId="0" borderId="7" xfId="0" applyNumberFormat="1" applyBorder="1" applyAlignment="1">
      <alignment horizontal="center" vertical="center" wrapText="1"/>
    </xf>
    <xf numFmtId="14" fontId="0" fillId="0" borderId="2" xfId="0" applyNumberFormat="1" applyBorder="1" applyAlignment="1">
      <alignment horizontal="center" vertical="center" wrapText="1"/>
    </xf>
    <xf numFmtId="0" fontId="25" fillId="4" borderId="3" xfId="0" applyFont="1" applyFill="1" applyBorder="1" applyAlignment="1">
      <alignment horizontal="center" vertical="center" wrapText="1"/>
    </xf>
    <xf numFmtId="0" fontId="5" fillId="0" borderId="2" xfId="0" applyFont="1" applyBorder="1" applyAlignment="1">
      <alignment horizontal="center" vertical="center" wrapText="1"/>
    </xf>
    <xf numFmtId="15" fontId="0" fillId="0" borderId="2" xfId="0" applyNumberFormat="1" applyBorder="1" applyAlignment="1">
      <alignment horizontal="center" vertical="center" wrapText="1"/>
    </xf>
    <xf numFmtId="0" fontId="0" fillId="0" borderId="0" xfId="0" applyAlignment="1">
      <alignment horizontal="left" vertical="center" wrapText="1"/>
    </xf>
    <xf numFmtId="0" fontId="0" fillId="0" borderId="7" xfId="0" applyBorder="1" applyAlignment="1">
      <alignment horizontal="center" vertical="center"/>
    </xf>
    <xf numFmtId="0" fontId="2" fillId="0" borderId="0" xfId="0" applyFont="1" applyAlignment="1">
      <alignment vertical="top"/>
    </xf>
    <xf numFmtId="0" fontId="7" fillId="0" borderId="1" xfId="0" applyFont="1" applyBorder="1" applyAlignment="1">
      <alignment vertical="top" wrapText="1"/>
    </xf>
    <xf numFmtId="0" fontId="14" fillId="0" borderId="1" xfId="0" applyFont="1" applyBorder="1" applyAlignment="1">
      <alignment vertical="top" wrapText="1"/>
    </xf>
    <xf numFmtId="0" fontId="12" fillId="0" borderId="1" xfId="0" applyFont="1" applyBorder="1" applyAlignment="1">
      <alignment vertical="top" wrapText="1"/>
    </xf>
    <xf numFmtId="0" fontId="22" fillId="0" borderId="1" xfId="0" applyFont="1" applyBorder="1" applyAlignment="1">
      <alignment vertical="top" wrapText="1"/>
    </xf>
    <xf numFmtId="0" fontId="22" fillId="0" borderId="2" xfId="0" applyFont="1" applyBorder="1" applyAlignment="1">
      <alignment vertical="top" wrapText="1"/>
    </xf>
    <xf numFmtId="0" fontId="34" fillId="2" borderId="1" xfId="0" applyFont="1" applyFill="1" applyBorder="1" applyAlignment="1">
      <alignment horizontal="left" vertical="top" wrapText="1"/>
    </xf>
    <xf numFmtId="0" fontId="35" fillId="2" borderId="1" xfId="0" applyFont="1" applyFill="1" applyBorder="1" applyAlignment="1">
      <alignment horizontal="left" vertical="top" wrapText="1"/>
    </xf>
    <xf numFmtId="0" fontId="31" fillId="2" borderId="1" xfId="1" applyFont="1" applyFill="1" applyBorder="1" applyAlignment="1">
      <alignment horizontal="left" vertical="top" wrapText="1"/>
    </xf>
    <xf numFmtId="0" fontId="3" fillId="2" borderId="1" xfId="1" applyFill="1" applyBorder="1" applyAlignment="1">
      <alignment horizontal="left" vertical="top" wrapText="1"/>
    </xf>
    <xf numFmtId="0" fontId="3" fillId="0" borderId="9" xfId="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top" wrapText="1"/>
    </xf>
    <xf numFmtId="165" fontId="0" fillId="0" borderId="0" xfId="0" applyNumberFormat="1"/>
    <xf numFmtId="0" fontId="12" fillId="0" borderId="2" xfId="0" applyFont="1" applyBorder="1" applyAlignment="1">
      <alignment horizontal="center" vertical="center" wrapText="1"/>
    </xf>
    <xf numFmtId="0" fontId="36" fillId="0" borderId="2" xfId="0" applyFont="1" applyBorder="1" applyAlignment="1">
      <alignment horizontal="center" vertical="center" wrapText="1"/>
    </xf>
    <xf numFmtId="0" fontId="3" fillId="0" borderId="0" xfId="1" applyAlignment="1">
      <alignment horizontal="center" vertical="center"/>
    </xf>
    <xf numFmtId="0" fontId="3" fillId="0" borderId="0" xfId="1" applyBorder="1" applyAlignment="1">
      <alignment horizontal="center" vertical="center"/>
    </xf>
    <xf numFmtId="166" fontId="0" fillId="0" borderId="0" xfId="0" applyNumberFormat="1"/>
    <xf numFmtId="0" fontId="0" fillId="0" borderId="0" xfId="0" applyAlignment="1">
      <alignment wrapText="1"/>
    </xf>
    <xf numFmtId="0" fontId="26" fillId="0" borderId="1" xfId="0" applyFont="1" applyBorder="1" applyAlignment="1">
      <alignment horizontal="left" vertical="center" wrapText="1"/>
    </xf>
    <xf numFmtId="0" fontId="19" fillId="2" borderId="2" xfId="0" applyFont="1" applyFill="1" applyBorder="1" applyAlignment="1">
      <alignment horizontal="center" vertical="center" wrapText="1"/>
    </xf>
    <xf numFmtId="0" fontId="0" fillId="0" borderId="4" xfId="0" applyBorder="1" applyAlignment="1">
      <alignment horizontal="left" vertical="center" wrapText="1"/>
    </xf>
    <xf numFmtId="0" fontId="2" fillId="0" borderId="0" xfId="0" applyFont="1" applyAlignment="1">
      <alignment vertical="center"/>
    </xf>
    <xf numFmtId="0" fontId="7" fillId="0" borderId="1" xfId="0" applyFont="1" applyBorder="1" applyAlignment="1">
      <alignment vertical="center" wrapText="1"/>
    </xf>
    <xf numFmtId="0" fontId="14" fillId="0" borderId="1" xfId="0" applyFont="1" applyBorder="1" applyAlignment="1">
      <alignment vertical="center" wrapText="1"/>
    </xf>
    <xf numFmtId="0" fontId="12" fillId="2" borderId="1" xfId="0" applyFont="1" applyFill="1" applyBorder="1" applyAlignment="1">
      <alignment vertical="center" wrapText="1"/>
    </xf>
    <xf numFmtId="0" fontId="34" fillId="2" borderId="1" xfId="0" applyFont="1" applyFill="1" applyBorder="1" applyAlignment="1">
      <alignment vertical="top" wrapText="1"/>
    </xf>
    <xf numFmtId="0" fontId="25" fillId="0" borderId="0" xfId="0" applyFont="1"/>
    <xf numFmtId="0" fontId="7" fillId="0" borderId="2" xfId="0" applyFont="1" applyBorder="1" applyAlignment="1">
      <alignment vertical="center" wrapText="1"/>
    </xf>
    <xf numFmtId="0" fontId="0" fillId="2" borderId="1" xfId="0" applyFill="1" applyBorder="1" applyAlignment="1">
      <alignment vertical="top" wrapText="1"/>
    </xf>
    <xf numFmtId="0" fontId="25" fillId="0" borderId="0" xfId="0" applyFont="1" applyAlignment="1">
      <alignment vertical="top" wrapText="1"/>
    </xf>
    <xf numFmtId="15" fontId="0" fillId="0" borderId="1" xfId="0" applyNumberFormat="1" applyBorder="1" applyAlignment="1">
      <alignment horizontal="center" vertical="center" wrapText="1"/>
    </xf>
    <xf numFmtId="0" fontId="5" fillId="0" borderId="1" xfId="0" applyFont="1" applyBorder="1" applyAlignment="1">
      <alignment horizontal="left" vertical="center" wrapText="1"/>
    </xf>
    <xf numFmtId="0" fontId="26" fillId="2" borderId="2" xfId="0" applyFont="1" applyFill="1" applyBorder="1" applyAlignment="1">
      <alignment horizontal="left" vertical="center" wrapText="1"/>
    </xf>
    <xf numFmtId="0" fontId="25" fillId="0" borderId="2" xfId="0" applyFont="1" applyBorder="1" applyAlignment="1">
      <alignment horizontal="left" vertical="center" wrapText="1"/>
    </xf>
    <xf numFmtId="0" fontId="0" fillId="2" borderId="2" xfId="0" applyFill="1" applyBorder="1" applyAlignment="1">
      <alignment horizontal="left" vertical="center" wrapText="1"/>
    </xf>
    <xf numFmtId="0" fontId="5" fillId="0" borderId="0" xfId="0" applyFont="1" applyAlignment="1">
      <alignment horizontal="center" vertical="center" wrapText="1"/>
    </xf>
    <xf numFmtId="0" fontId="7" fillId="2" borderId="2" xfId="0" applyFont="1" applyFill="1" applyBorder="1" applyAlignment="1">
      <alignment horizontal="center" vertical="center" wrapText="1"/>
    </xf>
    <xf numFmtId="15" fontId="0" fillId="0" borderId="4" xfId="0" applyNumberFormat="1" applyBorder="1" applyAlignment="1">
      <alignment horizontal="center" vertical="center" wrapText="1"/>
    </xf>
    <xf numFmtId="0" fontId="2" fillId="2" borderId="2" xfId="0" applyFont="1" applyFill="1" applyBorder="1" applyAlignment="1">
      <alignment horizontal="center" vertical="center" wrapText="1"/>
    </xf>
    <xf numFmtId="0" fontId="3" fillId="0" borderId="10" xfId="1" applyBorder="1" applyAlignment="1">
      <alignment horizontal="center" vertical="center" wrapText="1"/>
    </xf>
    <xf numFmtId="0" fontId="38" fillId="0" borderId="11" xfId="1" applyFont="1" applyBorder="1" applyAlignment="1">
      <alignment horizontal="center" vertical="center" wrapText="1"/>
    </xf>
    <xf numFmtId="0" fontId="0" fillId="0" borderId="0" xfId="0" applyAlignment="1">
      <alignment vertical="top" wrapText="1"/>
    </xf>
    <xf numFmtId="0" fontId="39" fillId="0" borderId="1" xfId="0" applyFont="1" applyBorder="1" applyAlignment="1">
      <alignment vertical="top" wrapText="1" readingOrder="1"/>
    </xf>
    <xf numFmtId="0" fontId="2" fillId="0" borderId="2" xfId="0" applyFont="1" applyBorder="1" applyAlignment="1">
      <alignment horizontal="center" vertical="center" wrapText="1"/>
    </xf>
    <xf numFmtId="0" fontId="39" fillId="0" borderId="14" xfId="0" applyFont="1" applyBorder="1"/>
    <xf numFmtId="0" fontId="39" fillId="0" borderId="1" xfId="0" applyFont="1" applyBorder="1" applyAlignment="1">
      <alignment horizontal="center" vertical="center" wrapText="1"/>
    </xf>
    <xf numFmtId="0" fontId="39" fillId="0" borderId="2" xfId="0" applyFont="1" applyBorder="1" applyAlignment="1">
      <alignment horizontal="center" vertical="center" wrapText="1"/>
    </xf>
    <xf numFmtId="0" fontId="40" fillId="0" borderId="11" xfId="1" applyFont="1" applyBorder="1" applyAlignment="1">
      <alignment horizontal="center" vertical="center" wrapText="1"/>
    </xf>
    <xf numFmtId="0" fontId="38" fillId="0" borderId="13" xfId="1" applyFont="1" applyBorder="1" applyAlignment="1">
      <alignment horizontal="center" vertical="center" wrapText="1"/>
    </xf>
    <xf numFmtId="0" fontId="39" fillId="3" borderId="11" xfId="0" applyFont="1" applyFill="1" applyBorder="1" applyAlignment="1">
      <alignment horizontal="left"/>
    </xf>
    <xf numFmtId="0" fontId="39" fillId="3" borderId="13" xfId="0" applyFont="1" applyFill="1" applyBorder="1" applyAlignment="1">
      <alignment horizontal="left"/>
    </xf>
    <xf numFmtId="0" fontId="25" fillId="0" borderId="12" xfId="0" applyFont="1" applyBorder="1" applyAlignment="1">
      <alignment horizontal="center" vertical="center" wrapText="1"/>
    </xf>
    <xf numFmtId="0" fontId="39" fillId="0" borderId="12" xfId="0" applyFont="1" applyBorder="1" applyAlignment="1">
      <alignment horizontal="center" vertical="center"/>
    </xf>
    <xf numFmtId="0" fontId="36" fillId="2" borderId="2" xfId="0" applyFont="1" applyFill="1" applyBorder="1" applyAlignment="1">
      <alignment horizontal="center" vertical="center" wrapText="1"/>
    </xf>
    <xf numFmtId="0" fontId="25" fillId="0" borderId="14" xfId="0" applyFont="1" applyBorder="1" applyAlignment="1">
      <alignment vertical="top" wrapText="1"/>
    </xf>
    <xf numFmtId="0" fontId="41" fillId="3" borderId="11" xfId="0" applyFont="1" applyFill="1" applyBorder="1" applyAlignment="1">
      <alignment horizontal="left"/>
    </xf>
    <xf numFmtId="0" fontId="12" fillId="0" borderId="1" xfId="0" applyFont="1" applyBorder="1" applyAlignment="1">
      <alignment horizontal="left" vertical="top" wrapText="1"/>
    </xf>
    <xf numFmtId="0" fontId="12" fillId="2" borderId="1" xfId="0" applyFont="1" applyFill="1" applyBorder="1" applyAlignment="1">
      <alignment vertical="top" wrapText="1"/>
    </xf>
    <xf numFmtId="0" fontId="8" fillId="2" borderId="1" xfId="1" applyFont="1" applyFill="1" applyBorder="1" applyAlignment="1">
      <alignment horizontal="left" vertical="top" wrapText="1"/>
    </xf>
    <xf numFmtId="0" fontId="0" fillId="0" borderId="4" xfId="0" applyBorder="1" applyAlignment="1">
      <alignment vertical="center" wrapText="1"/>
    </xf>
    <xf numFmtId="0" fontId="36" fillId="2" borderId="1" xfId="0" applyFont="1" applyFill="1" applyBorder="1" applyAlignment="1">
      <alignment horizontal="center" vertical="center" wrapText="1"/>
    </xf>
    <xf numFmtId="0" fontId="0" fillId="0" borderId="0" xfId="0" applyAlignment="1">
      <alignment vertical="center" wrapText="1"/>
    </xf>
    <xf numFmtId="0" fontId="7" fillId="0" borderId="1" xfId="0" applyFont="1" applyBorder="1" applyAlignment="1">
      <alignment horizontal="center" vertical="top" wrapText="1"/>
    </xf>
    <xf numFmtId="0" fontId="2" fillId="0" borderId="1" xfId="0" applyFont="1" applyBorder="1" applyAlignment="1">
      <alignment horizontal="center" vertical="center" wrapText="1"/>
    </xf>
    <xf numFmtId="0" fontId="37" fillId="0" borderId="1" xfId="0" applyFont="1" applyBorder="1" applyAlignment="1">
      <alignment horizontal="center" vertical="center" wrapText="1"/>
    </xf>
    <xf numFmtId="0" fontId="36" fillId="2" borderId="1" xfId="0" applyFont="1" applyFill="1" applyBorder="1" applyAlignment="1">
      <alignment horizontal="center" vertical="top" wrapText="1"/>
    </xf>
    <xf numFmtId="0" fontId="34" fillId="2" borderId="2" xfId="0" applyFont="1" applyFill="1" applyBorder="1" applyAlignment="1">
      <alignment horizontal="left" vertical="center" wrapText="1"/>
    </xf>
    <xf numFmtId="0" fontId="34" fillId="2" borderId="9" xfId="0" applyFont="1" applyFill="1" applyBorder="1" applyAlignment="1">
      <alignment horizontal="left" vertical="center" wrapText="1"/>
    </xf>
    <xf numFmtId="0" fontId="25" fillId="0" borderId="0" xfId="0" applyFont="1" applyAlignment="1">
      <alignment wrapText="1"/>
    </xf>
    <xf numFmtId="0" fontId="38" fillId="0" borderId="11" xfId="1" applyFont="1" applyBorder="1"/>
    <xf numFmtId="0" fontId="39" fillId="0" borderId="12" xfId="0" applyFont="1" applyBorder="1"/>
    <xf numFmtId="0" fontId="38" fillId="0" borderId="13" xfId="1" applyFont="1" applyBorder="1"/>
    <xf numFmtId="0" fontId="25" fillId="0" borderId="0" xfId="0" applyFont="1" applyAlignment="1">
      <alignment horizontal="center" vertical="center"/>
    </xf>
    <xf numFmtId="0" fontId="7" fillId="0" borderId="2" xfId="0" applyFont="1" applyBorder="1" applyAlignment="1">
      <alignment vertical="top" wrapText="1"/>
    </xf>
    <xf numFmtId="0" fontId="7"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1" applyBorder="1" applyAlignment="1">
      <alignment horizontal="left" vertical="center" wrapText="1"/>
    </xf>
    <xf numFmtId="164" fontId="0" fillId="0" borderId="0" xfId="0" applyNumberFormat="1"/>
    <xf numFmtId="0" fontId="0" fillId="0" borderId="0" xfId="0" applyAlignment="1">
      <alignment horizontal="center" wrapText="1"/>
    </xf>
    <xf numFmtId="0" fontId="44" fillId="0" borderId="1" xfId="0" applyFont="1" applyBorder="1" applyAlignment="1">
      <alignment horizontal="center" vertical="center" wrapText="1"/>
    </xf>
    <xf numFmtId="0" fontId="43" fillId="5" borderId="4" xfId="0" applyFont="1" applyFill="1" applyBorder="1" applyAlignment="1">
      <alignment horizontal="center" vertical="center"/>
    </xf>
    <xf numFmtId="0" fontId="43" fillId="5" borderId="5" xfId="0" applyFont="1" applyFill="1" applyBorder="1" applyAlignment="1">
      <alignment horizontal="center" vertical="center"/>
    </xf>
    <xf numFmtId="0" fontId="43" fillId="5" borderId="5" xfId="0" applyFont="1" applyFill="1" applyBorder="1" applyAlignment="1">
      <alignment horizontal="center" vertical="top"/>
    </xf>
    <xf numFmtId="0" fontId="43" fillId="5" borderId="15" xfId="0" applyFont="1" applyFill="1" applyBorder="1" applyAlignment="1">
      <alignment vertical="center"/>
    </xf>
    <xf numFmtId="0" fontId="12" fillId="2" borderId="2" xfId="0" applyFont="1" applyFill="1" applyBorder="1" applyAlignment="1">
      <alignment vertical="center" wrapText="1"/>
    </xf>
    <xf numFmtId="0" fontId="25" fillId="0" borderId="1" xfId="0" applyFont="1" applyBorder="1"/>
    <xf numFmtId="0" fontId="8" fillId="2" borderId="2" xfId="1" applyFont="1" applyFill="1" applyBorder="1" applyAlignment="1">
      <alignment horizontal="left" vertical="center" wrapText="1"/>
    </xf>
    <xf numFmtId="0" fontId="12" fillId="2" borderId="2" xfId="0" applyFont="1" applyFill="1" applyBorder="1" applyAlignment="1">
      <alignment horizontal="left" vertical="center" wrapText="1"/>
    </xf>
    <xf numFmtId="0" fontId="12" fillId="2" borderId="1" xfId="0" applyFont="1" applyFill="1" applyBorder="1" applyAlignment="1">
      <alignment horizontal="left" vertical="top" wrapText="1"/>
    </xf>
    <xf numFmtId="0" fontId="23" fillId="2" borderId="2" xfId="0" applyFont="1" applyFill="1" applyBorder="1" applyAlignment="1">
      <alignment horizontal="left" vertical="center" wrapText="1"/>
    </xf>
    <xf numFmtId="0" fontId="43" fillId="5" borderId="0" xfId="0" applyFont="1" applyFill="1" applyAlignment="1">
      <alignment horizontal="center" vertical="center"/>
    </xf>
    <xf numFmtId="0" fontId="7" fillId="0" borderId="1" xfId="0" applyFont="1" applyBorder="1" applyAlignment="1">
      <alignment vertical="center" wrapText="1" readingOrder="1"/>
    </xf>
    <xf numFmtId="0" fontId="22" fillId="2" borderId="1" xfId="0" applyFont="1" applyFill="1" applyBorder="1" applyAlignment="1">
      <alignment vertical="center" wrapText="1"/>
    </xf>
    <xf numFmtId="0" fontId="12" fillId="0" borderId="1" xfId="0" applyFont="1" applyBorder="1" applyAlignment="1">
      <alignment vertical="center" wrapText="1"/>
    </xf>
    <xf numFmtId="0" fontId="7" fillId="2" borderId="1" xfId="0" applyFont="1" applyFill="1" applyBorder="1" applyAlignment="1">
      <alignment vertical="center" wrapText="1" readingOrder="1"/>
    </xf>
    <xf numFmtId="0" fontId="18" fillId="0" borderId="1" xfId="0" applyFont="1" applyBorder="1" applyAlignment="1">
      <alignment vertical="center" wrapText="1"/>
    </xf>
    <xf numFmtId="0" fontId="20" fillId="0" borderId="1" xfId="0" applyFont="1" applyBorder="1" applyAlignment="1">
      <alignment vertical="center" wrapText="1"/>
    </xf>
    <xf numFmtId="0" fontId="21" fillId="2" borderId="1" xfId="0" applyFont="1" applyFill="1" applyBorder="1" applyAlignment="1">
      <alignment vertical="center" wrapText="1"/>
    </xf>
    <xf numFmtId="0" fontId="36" fillId="2" borderId="1" xfId="0" applyFont="1" applyFill="1" applyBorder="1" applyAlignment="1">
      <alignment vertical="top" wrapText="1"/>
    </xf>
    <xf numFmtId="0" fontId="16" fillId="0" borderId="1" xfId="0" applyFont="1" applyBorder="1" applyAlignment="1">
      <alignment vertical="center" wrapText="1" readingOrder="1"/>
    </xf>
    <xf numFmtId="0" fontId="7" fillId="0" borderId="3" xfId="0" applyFont="1" applyBorder="1" applyAlignment="1">
      <alignment vertical="center" wrapText="1"/>
    </xf>
    <xf numFmtId="0" fontId="12" fillId="2" borderId="3" xfId="0" applyFont="1" applyFill="1" applyBorder="1" applyAlignment="1">
      <alignment vertical="center" wrapText="1"/>
    </xf>
    <xf numFmtId="0" fontId="18" fillId="0" borderId="3" xfId="0" applyFont="1" applyBorder="1" applyAlignment="1">
      <alignment vertical="center" wrapText="1"/>
    </xf>
    <xf numFmtId="0" fontId="19" fillId="0" borderId="1" xfId="0" applyFont="1" applyBorder="1" applyAlignment="1">
      <alignment vertical="center" wrapText="1"/>
    </xf>
    <xf numFmtId="0" fontId="21" fillId="2" borderId="2" xfId="0" applyFont="1" applyFill="1" applyBorder="1" applyAlignment="1">
      <alignment vertical="center" wrapText="1"/>
    </xf>
    <xf numFmtId="0" fontId="34" fillId="2" borderId="1" xfId="0" applyFont="1" applyFill="1" applyBorder="1" applyAlignment="1">
      <alignment horizontal="left" vertical="center" wrapText="1"/>
    </xf>
    <xf numFmtId="0" fontId="43" fillId="5" borderId="0" xfId="0" applyFont="1" applyFill="1" applyAlignment="1">
      <alignment horizontal="center" vertical="center" wrapText="1"/>
    </xf>
    <xf numFmtId="0" fontId="44" fillId="0" borderId="0" xfId="0" applyFont="1"/>
    <xf numFmtId="167" fontId="44" fillId="0" borderId="1" xfId="0" applyNumberFormat="1" applyFont="1" applyBorder="1" applyAlignment="1">
      <alignment horizontal="center" vertical="center" wrapText="1"/>
    </xf>
    <xf numFmtId="0" fontId="44" fillId="0" borderId="1" xfId="0" applyFont="1" applyBorder="1" applyAlignment="1">
      <alignment horizontal="center" vertical="top" wrapText="1"/>
    </xf>
    <xf numFmtId="0" fontId="45" fillId="0" borderId="1" xfId="0" applyFont="1" applyBorder="1" applyAlignment="1">
      <alignment horizontal="center" vertical="center" wrapText="1"/>
    </xf>
    <xf numFmtId="0" fontId="46" fillId="6" borderId="2" xfId="0" applyFont="1" applyFill="1" applyBorder="1" applyAlignment="1">
      <alignment horizontal="center" vertical="center" wrapText="1"/>
    </xf>
    <xf numFmtId="0" fontId="43" fillId="6" borderId="5" xfId="0" applyFont="1" applyFill="1" applyBorder="1" applyAlignment="1">
      <alignment horizontal="center" vertical="top" wrapText="1"/>
    </xf>
    <xf numFmtId="0" fontId="43" fillId="6" borderId="5" xfId="0" applyFont="1" applyFill="1" applyBorder="1" applyAlignment="1">
      <alignment horizontal="center" vertical="center" wrapText="1"/>
    </xf>
    <xf numFmtId="0" fontId="36" fillId="2" borderId="2" xfId="0" applyFont="1" applyFill="1" applyBorder="1" applyAlignment="1">
      <alignment horizontal="center" vertical="top" wrapText="1"/>
    </xf>
    <xf numFmtId="0" fontId="25" fillId="4" borderId="2" xfId="0" applyFont="1" applyFill="1" applyBorder="1" applyAlignment="1">
      <alignment vertical="top" wrapText="1"/>
    </xf>
    <xf numFmtId="0" fontId="25" fillId="0" borderId="2" xfId="0" applyFont="1" applyBorder="1" applyAlignment="1">
      <alignment vertical="top" wrapText="1"/>
    </xf>
    <xf numFmtId="0" fontId="0" fillId="0" borderId="2" xfId="0" applyBorder="1" applyAlignment="1">
      <alignment horizontal="center" vertical="top"/>
    </xf>
    <xf numFmtId="0" fontId="0" fillId="0" borderId="2" xfId="0" applyBorder="1" applyAlignment="1">
      <alignment vertical="top" wrapText="1"/>
    </xf>
    <xf numFmtId="0" fontId="0" fillId="0" borderId="1" xfId="0" applyBorder="1" applyAlignment="1">
      <alignment vertical="top" wrapText="1"/>
    </xf>
    <xf numFmtId="0" fontId="0" fillId="0" borderId="4" xfId="0" applyBorder="1" applyAlignment="1">
      <alignment vertical="top" wrapText="1"/>
    </xf>
    <xf numFmtId="0" fontId="7" fillId="0" borderId="0" xfId="0" applyFont="1" applyAlignment="1">
      <alignment vertical="center" wrapText="1"/>
    </xf>
    <xf numFmtId="0" fontId="7" fillId="0" borderId="4" xfId="0" applyFont="1" applyBorder="1" applyAlignment="1">
      <alignment vertical="center" wrapText="1"/>
    </xf>
    <xf numFmtId="0" fontId="14" fillId="0" borderId="2" xfId="0" applyFont="1" applyBorder="1" applyAlignment="1">
      <alignment vertical="center" wrapText="1"/>
    </xf>
    <xf numFmtId="0" fontId="8" fillId="0" borderId="2" xfId="1" applyFont="1" applyFill="1" applyBorder="1" applyAlignment="1">
      <alignment horizontal="center" vertical="center" wrapText="1"/>
    </xf>
    <xf numFmtId="0" fontId="7" fillId="0" borderId="2" xfId="0" applyFont="1" applyBorder="1" applyAlignment="1">
      <alignment horizontal="center" vertical="top" wrapText="1"/>
    </xf>
    <xf numFmtId="0" fontId="20" fillId="0" borderId="3" xfId="0" applyFont="1" applyBorder="1" applyAlignment="1">
      <alignment vertical="center" wrapText="1"/>
    </xf>
    <xf numFmtId="0" fontId="34" fillId="2" borderId="3" xfId="0" applyFont="1" applyFill="1" applyBorder="1" applyAlignment="1">
      <alignment vertical="top" wrapText="1"/>
    </xf>
    <xf numFmtId="0" fontId="7" fillId="0" borderId="2" xfId="0" applyFont="1" applyBorder="1" applyAlignment="1">
      <alignment horizontal="center" vertical="center" wrapText="1" readingOrder="1"/>
    </xf>
    <xf numFmtId="0" fontId="17" fillId="2" borderId="2" xfId="1" applyFont="1" applyFill="1" applyBorder="1" applyAlignment="1">
      <alignment horizontal="center" vertical="center" wrapText="1" readingOrder="1"/>
    </xf>
    <xf numFmtId="0" fontId="36" fillId="2" borderId="9" xfId="0" applyFont="1" applyFill="1" applyBorder="1" applyAlignment="1">
      <alignment horizontal="center" vertical="center" wrapText="1"/>
    </xf>
    <xf numFmtId="0" fontId="7" fillId="0" borderId="0" xfId="0" applyFont="1" applyAlignment="1">
      <alignment vertical="top" wrapText="1"/>
    </xf>
    <xf numFmtId="0" fontId="0" fillId="2" borderId="1" xfId="0" applyFill="1" applyBorder="1" applyAlignment="1">
      <alignment horizontal="center" vertical="center" wrapText="1"/>
    </xf>
    <xf numFmtId="0" fontId="36"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7" fillId="0" borderId="7" xfId="0" applyFont="1" applyBorder="1" applyAlignment="1">
      <alignment horizontal="center" vertical="center" wrapText="1"/>
    </xf>
    <xf numFmtId="17" fontId="0" fillId="0" borderId="0" xfId="0" applyNumberFormat="1"/>
    <xf numFmtId="9" fontId="0" fillId="0" borderId="0" xfId="2" applyFont="1"/>
    <xf numFmtId="0" fontId="43" fillId="6" borderId="0" xfId="0" applyFont="1" applyFill="1" applyAlignment="1">
      <alignment horizontal="center" vertical="center" wrapText="1"/>
    </xf>
    <xf numFmtId="0" fontId="42" fillId="0" borderId="0" xfId="0" applyFont="1" applyAlignment="1">
      <alignment horizontal="center" vertical="center" wrapText="1"/>
    </xf>
    <xf numFmtId="0" fontId="4" fillId="0" borderId="0" xfId="0" applyFont="1"/>
    <xf numFmtId="0" fontId="48" fillId="0" borderId="0" xfId="0" applyFont="1" applyAlignment="1">
      <alignment horizontal="center" vertical="center" wrapText="1"/>
    </xf>
    <xf numFmtId="0" fontId="48" fillId="0" borderId="0" xfId="0" applyFont="1" applyAlignment="1">
      <alignment horizontal="center" vertical="center"/>
    </xf>
    <xf numFmtId="0" fontId="49" fillId="0" borderId="17" xfId="0" applyFont="1" applyBorder="1"/>
    <xf numFmtId="0" fontId="49" fillId="0" borderId="17" xfId="0" applyFont="1" applyBorder="1" applyAlignment="1">
      <alignment horizontal="left"/>
    </xf>
    <xf numFmtId="0" fontId="49" fillId="9" borderId="17" xfId="0" applyFont="1" applyFill="1" applyBorder="1" applyAlignment="1">
      <alignment horizontal="center"/>
    </xf>
    <xf numFmtId="0" fontId="49" fillId="0" borderId="0" xfId="0" applyFont="1"/>
    <xf numFmtId="1" fontId="50" fillId="0" borderId="1" xfId="0" applyNumberFormat="1" applyFont="1" applyBorder="1" applyAlignment="1">
      <alignment horizontal="center" vertical="center" wrapText="1"/>
    </xf>
    <xf numFmtId="0" fontId="50" fillId="0" borderId="1" xfId="0" applyFont="1" applyBorder="1" applyAlignment="1">
      <alignment horizontal="center" vertical="center" wrapText="1"/>
    </xf>
    <xf numFmtId="168" fontId="50" fillId="0" borderId="1" xfId="0" applyNumberFormat="1" applyFont="1" applyBorder="1" applyAlignment="1">
      <alignment horizontal="center" vertical="center" wrapText="1"/>
    </xf>
    <xf numFmtId="0" fontId="51" fillId="0" borderId="1" xfId="0" applyFont="1" applyBorder="1" applyAlignment="1">
      <alignment horizontal="center" vertical="top" wrapText="1"/>
    </xf>
    <xf numFmtId="2" fontId="51" fillId="0" borderId="7" xfId="0" applyNumberFormat="1" applyFont="1" applyBorder="1" applyAlignment="1">
      <alignment horizontal="center" vertical="center" wrapText="1"/>
    </xf>
    <xf numFmtId="0" fontId="51" fillId="0" borderId="7" xfId="0" applyFont="1" applyBorder="1" applyAlignment="1">
      <alignment horizontal="center" vertical="center" wrapText="1"/>
    </xf>
    <xf numFmtId="0" fontId="51" fillId="0" borderId="7" xfId="0" applyFont="1" applyBorder="1" applyAlignment="1">
      <alignment horizontal="left" vertical="center" wrapText="1"/>
    </xf>
    <xf numFmtId="0" fontId="51" fillId="0" borderId="0" xfId="0" applyFont="1"/>
    <xf numFmtId="2" fontId="51" fillId="0" borderId="1" xfId="0" applyNumberFormat="1" applyFont="1" applyBorder="1" applyAlignment="1">
      <alignment horizontal="center" vertical="center" wrapText="1"/>
    </xf>
    <xf numFmtId="0" fontId="51" fillId="0" borderId="1" xfId="0" applyFont="1" applyBorder="1" applyAlignment="1">
      <alignment horizontal="center" vertical="center" wrapText="1"/>
    </xf>
    <xf numFmtId="0" fontId="51" fillId="0" borderId="1" xfId="0" applyFont="1" applyBorder="1" applyAlignment="1">
      <alignment horizontal="left" vertical="center" wrapText="1"/>
    </xf>
    <xf numFmtId="11" fontId="51" fillId="0" borderId="1" xfId="0" applyNumberFormat="1" applyFont="1" applyBorder="1" applyAlignment="1">
      <alignment horizontal="center" vertical="center" wrapText="1"/>
    </xf>
    <xf numFmtId="0" fontId="50" fillId="0" borderId="1" xfId="0" applyFont="1" applyBorder="1" applyAlignment="1">
      <alignment horizontal="left" vertical="top" wrapText="1"/>
    </xf>
    <xf numFmtId="0" fontId="50" fillId="0" borderId="18" xfId="0" applyFont="1" applyBorder="1" applyAlignment="1">
      <alignment horizontal="left"/>
    </xf>
    <xf numFmtId="0" fontId="50" fillId="0" borderId="2" xfId="0" applyFont="1" applyBorder="1" applyAlignment="1">
      <alignment vertical="top" wrapText="1"/>
    </xf>
    <xf numFmtId="0" fontId="50" fillId="0" borderId="1" xfId="0" applyFont="1" applyBorder="1" applyAlignment="1">
      <alignment vertical="top" wrapText="1"/>
    </xf>
    <xf numFmtId="0" fontId="50" fillId="0" borderId="18" xfId="0" applyFont="1" applyBorder="1"/>
    <xf numFmtId="0" fontId="53" fillId="0" borderId="1" xfId="1" applyFont="1" applyBorder="1" applyAlignment="1">
      <alignment horizontal="center" vertical="center" wrapText="1"/>
    </xf>
    <xf numFmtId="0" fontId="50" fillId="0" borderId="8" xfId="0" applyFont="1" applyBorder="1" applyAlignment="1">
      <alignment vertical="center"/>
    </xf>
    <xf numFmtId="0" fontId="50" fillId="0" borderId="1" xfId="0" applyFont="1" applyBorder="1" applyAlignment="1">
      <alignment vertical="center"/>
    </xf>
    <xf numFmtId="0" fontId="50" fillId="0" borderId="1" xfId="0" applyFont="1" applyBorder="1" applyAlignment="1">
      <alignment vertical="center" wrapText="1"/>
    </xf>
    <xf numFmtId="0" fontId="51" fillId="0" borderId="1" xfId="0" applyFont="1" applyBorder="1" applyAlignment="1">
      <alignment horizontal="left" vertical="top" wrapText="1"/>
    </xf>
    <xf numFmtId="0" fontId="51" fillId="0" borderId="1" xfId="0" applyFont="1" applyBorder="1" applyAlignment="1">
      <alignment vertical="top" wrapText="1"/>
    </xf>
    <xf numFmtId="0" fontId="51" fillId="0" borderId="0" xfId="0" applyFont="1" applyAlignment="1">
      <alignment horizontal="left"/>
    </xf>
    <xf numFmtId="0" fontId="51" fillId="0" borderId="0" xfId="0" applyFont="1" applyAlignment="1">
      <alignment horizontal="center" vertical="top"/>
    </xf>
    <xf numFmtId="0" fontId="0" fillId="0" borderId="19" xfId="0" applyBorder="1" applyAlignment="1">
      <alignment horizontal="center" vertical="center"/>
    </xf>
    <xf numFmtId="1" fontId="14" fillId="0" borderId="1" xfId="0" applyNumberFormat="1" applyFont="1" applyBorder="1" applyAlignment="1">
      <alignment horizontal="center" vertical="center" wrapText="1"/>
    </xf>
    <xf numFmtId="0" fontId="14" fillId="0" borderId="1" xfId="0" applyFont="1" applyBorder="1" applyAlignment="1">
      <alignment horizontal="center" vertical="center" wrapText="1"/>
    </xf>
    <xf numFmtId="168" fontId="14"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0" fontId="14" fillId="0" borderId="1" xfId="0" applyFont="1" applyBorder="1" applyAlignment="1">
      <alignment horizontal="center" vertical="center" readingOrder="1"/>
    </xf>
    <xf numFmtId="0" fontId="14" fillId="0" borderId="1" xfId="0" applyFont="1" applyBorder="1" applyAlignment="1">
      <alignment horizontal="center" vertical="center"/>
    </xf>
    <xf numFmtId="0" fontId="14" fillId="0" borderId="1" xfId="0" applyFont="1" applyBorder="1" applyAlignment="1">
      <alignment horizontal="center" vertical="center" wrapText="1" readingOrder="1"/>
    </xf>
    <xf numFmtId="0" fontId="25" fillId="0" borderId="16" xfId="0" applyFont="1" applyBorder="1" applyAlignment="1">
      <alignment horizontal="center" vertical="center" wrapText="1"/>
    </xf>
    <xf numFmtId="0" fontId="0" fillId="0" borderId="18" xfId="0" applyBorder="1" applyAlignment="1">
      <alignment horizontal="center" vertical="center"/>
    </xf>
    <xf numFmtId="0" fontId="0" fillId="0" borderId="20" xfId="0" applyBorder="1" applyAlignment="1">
      <alignment horizontal="center" vertical="center"/>
    </xf>
    <xf numFmtId="0" fontId="0" fillId="0" borderId="8" xfId="0" applyBorder="1" applyAlignment="1">
      <alignment horizontal="center" vertical="center"/>
    </xf>
    <xf numFmtId="0" fontId="0" fillId="0" borderId="21" xfId="0" applyBorder="1" applyAlignment="1">
      <alignment horizontal="center" vertical="center"/>
    </xf>
    <xf numFmtId="0" fontId="2" fillId="0" borderId="19" xfId="0" applyFont="1" applyBorder="1" applyAlignment="1">
      <alignment horizontal="center" vertical="center"/>
    </xf>
    <xf numFmtId="0" fontId="0" fillId="0" borderId="22" xfId="0" applyBorder="1" applyAlignment="1">
      <alignment horizontal="center" vertical="center"/>
    </xf>
    <xf numFmtId="0" fontId="0" fillId="0" borderId="21" xfId="0" applyBorder="1" applyAlignment="1">
      <alignment horizontal="center" vertical="center" wrapText="1"/>
    </xf>
    <xf numFmtId="15" fontId="7" fillId="0" borderId="7" xfId="0" applyNumberFormat="1" applyFont="1" applyBorder="1" applyAlignment="1">
      <alignment horizontal="center" vertical="center" wrapText="1"/>
    </xf>
    <xf numFmtId="15" fontId="7" fillId="0" borderId="1" xfId="0" applyNumberFormat="1" applyFont="1" applyBorder="1" applyAlignment="1">
      <alignment horizontal="center" vertical="center" wrapText="1"/>
    </xf>
    <xf numFmtId="0" fontId="44" fillId="0" borderId="1" xfId="0" quotePrefix="1" applyFont="1" applyBorder="1" applyAlignment="1">
      <alignment horizontal="center" vertical="top" wrapText="1"/>
    </xf>
    <xf numFmtId="0" fontId="51" fillId="0" borderId="7" xfId="0" applyFont="1" applyBorder="1" applyAlignment="1">
      <alignment horizontal="left" vertical="top" wrapText="1"/>
    </xf>
    <xf numFmtId="1" fontId="51" fillId="0" borderId="7" xfId="0" applyNumberFormat="1" applyFont="1" applyBorder="1" applyAlignment="1">
      <alignment horizontal="center" vertical="center" wrapText="1"/>
    </xf>
    <xf numFmtId="1" fontId="51" fillId="0" borderId="1" xfId="0" applyNumberFormat="1" applyFont="1" applyBorder="1" applyAlignment="1">
      <alignment horizontal="center" vertical="center" wrapText="1"/>
    </xf>
    <xf numFmtId="0" fontId="51" fillId="0" borderId="8" xfId="0" applyFont="1" applyBorder="1" applyAlignment="1">
      <alignment horizontal="left" vertical="top" wrapText="1"/>
    </xf>
    <xf numFmtId="0" fontId="47" fillId="8" borderId="1" xfId="0" applyFont="1" applyFill="1" applyBorder="1" applyAlignment="1">
      <alignment horizontal="center" vertical="top" wrapText="1" readingOrder="1"/>
    </xf>
    <xf numFmtId="17" fontId="0" fillId="0" borderId="1" xfId="0" applyNumberFormat="1" applyBorder="1" applyAlignment="1">
      <alignment horizontal="center" vertical="top" wrapText="1"/>
    </xf>
    <xf numFmtId="0" fontId="25" fillId="0" borderId="1" xfId="0" applyFont="1" applyBorder="1" applyAlignment="1">
      <alignment horizontal="center" vertical="top" wrapText="1"/>
    </xf>
    <xf numFmtId="17" fontId="0" fillId="0" borderId="2" xfId="0" applyNumberFormat="1" applyBorder="1" applyAlignment="1">
      <alignment horizontal="center" vertical="top" wrapText="1"/>
    </xf>
    <xf numFmtId="0" fontId="0" fillId="0" borderId="23" xfId="0" applyBorder="1" applyAlignment="1">
      <alignment horizontal="center" vertical="top" wrapText="1"/>
    </xf>
    <xf numFmtId="17" fontId="0" fillId="0" borderId="23" xfId="0" applyNumberFormat="1" applyBorder="1" applyAlignment="1">
      <alignment horizontal="center" vertical="top" wrapText="1"/>
    </xf>
    <xf numFmtId="0" fontId="0" fillId="0" borderId="23" xfId="0" applyBorder="1" applyAlignment="1">
      <alignment horizontal="left" vertical="top" wrapText="1"/>
    </xf>
    <xf numFmtId="0" fontId="7" fillId="0" borderId="23" xfId="0" applyFont="1" applyBorder="1" applyAlignment="1">
      <alignment horizontal="center" vertical="top" wrapText="1"/>
    </xf>
    <xf numFmtId="0" fontId="25" fillId="0" borderId="23" xfId="0" applyFont="1" applyBorder="1" applyAlignment="1">
      <alignment vertical="top"/>
    </xf>
    <xf numFmtId="1" fontId="0" fillId="0" borderId="1" xfId="0" applyNumberFormat="1" applyBorder="1" applyAlignment="1">
      <alignment horizontal="center" vertical="center"/>
    </xf>
    <xf numFmtId="168" fontId="0" fillId="0" borderId="1" xfId="0" applyNumberFormat="1" applyBorder="1" applyAlignment="1">
      <alignment horizontal="center" vertical="center"/>
    </xf>
    <xf numFmtId="0" fontId="12" fillId="0" borderId="7" xfId="0" applyFont="1" applyBorder="1" applyAlignment="1">
      <alignment vertical="top" wrapText="1"/>
    </xf>
    <xf numFmtId="0" fontId="8" fillId="0" borderId="1" xfId="1" applyFont="1" applyFill="1" applyBorder="1" applyAlignment="1">
      <alignment horizontal="left" vertical="center" wrapText="1" readingOrder="1"/>
    </xf>
    <xf numFmtId="0" fontId="8" fillId="0" borderId="1" xfId="1" applyFont="1" applyFill="1" applyBorder="1" applyAlignment="1">
      <alignment horizontal="left" vertical="center" wrapText="1"/>
    </xf>
    <xf numFmtId="0" fontId="8" fillId="2" borderId="1" xfId="1" applyFont="1" applyFill="1" applyBorder="1" applyAlignment="1">
      <alignment horizontal="left" vertical="center" wrapText="1" readingOrder="1"/>
    </xf>
    <xf numFmtId="0" fontId="7" fillId="0" borderId="1" xfId="0" applyFont="1" applyBorder="1" applyAlignment="1">
      <alignment horizontal="left" vertical="center" wrapText="1"/>
    </xf>
    <xf numFmtId="0" fontId="10" fillId="0" borderId="1" xfId="0" applyFont="1" applyBorder="1" applyAlignment="1">
      <alignment horizontal="left" vertical="center" wrapText="1"/>
    </xf>
    <xf numFmtId="0" fontId="18" fillId="0" borderId="1" xfId="0" applyFont="1" applyBorder="1" applyAlignment="1">
      <alignment horizontal="left" vertical="center" wrapText="1"/>
    </xf>
    <xf numFmtId="0" fontId="8" fillId="0" borderId="1" xfId="1" applyFont="1" applyBorder="1" applyAlignment="1">
      <alignment horizontal="left" vertical="center" wrapText="1"/>
    </xf>
    <xf numFmtId="0" fontId="12" fillId="0" borderId="1" xfId="0" applyFont="1" applyBorder="1" applyAlignment="1">
      <alignment horizontal="left" vertical="center" wrapText="1"/>
    </xf>
    <xf numFmtId="0" fontId="7" fillId="2" borderId="1" xfId="0" applyFont="1" applyFill="1" applyBorder="1" applyAlignment="1">
      <alignment horizontal="left" vertical="center" wrapText="1" readingOrder="1"/>
    </xf>
    <xf numFmtId="0" fontId="8" fillId="0" borderId="1" xfId="1" applyFont="1" applyBorder="1" applyAlignment="1">
      <alignment horizontal="left" vertical="center" wrapText="1" readingOrder="1"/>
    </xf>
    <xf numFmtId="0" fontId="7" fillId="0" borderId="2" xfId="0" applyFont="1" applyBorder="1" applyAlignment="1">
      <alignment horizontal="left" vertical="center" wrapText="1"/>
    </xf>
    <xf numFmtId="0" fontId="8" fillId="0" borderId="2" xfId="1" applyFont="1" applyFill="1" applyBorder="1" applyAlignment="1">
      <alignment horizontal="left" vertical="center" wrapText="1"/>
    </xf>
    <xf numFmtId="0" fontId="50" fillId="0" borderId="1" xfId="0" applyFont="1" applyBorder="1" applyAlignment="1">
      <alignment horizontal="left" vertical="center" wrapText="1"/>
    </xf>
    <xf numFmtId="0" fontId="50" fillId="0" borderId="1" xfId="0" applyFont="1" applyBorder="1" applyAlignment="1">
      <alignment horizontal="left" vertical="center"/>
    </xf>
    <xf numFmtId="0" fontId="51" fillId="0" borderId="1" xfId="0" applyFont="1" applyBorder="1" applyAlignment="1">
      <alignment horizontal="left" vertical="center"/>
    </xf>
    <xf numFmtId="0" fontId="52" fillId="0" borderId="1" xfId="0" applyFont="1" applyBorder="1" applyAlignment="1">
      <alignment horizontal="left" vertical="top" wrapText="1"/>
    </xf>
    <xf numFmtId="0" fontId="49" fillId="9" borderId="17" xfId="0" applyFont="1" applyFill="1" applyBorder="1" applyAlignment="1">
      <alignment wrapText="1"/>
    </xf>
    <xf numFmtId="0" fontId="51" fillId="0" borderId="0" xfId="0" applyFont="1" applyAlignment="1">
      <alignment vertical="top" wrapText="1"/>
    </xf>
    <xf numFmtId="0" fontId="0" fillId="0" borderId="0" xfId="0" pivotButton="1"/>
    <xf numFmtId="0" fontId="49" fillId="0" borderId="17" xfId="0" applyFont="1" applyBorder="1" applyAlignment="1">
      <alignment wrapText="1"/>
    </xf>
    <xf numFmtId="1" fontId="51" fillId="0" borderId="0" xfId="0" applyNumberFormat="1" applyFont="1" applyAlignment="1">
      <alignment horizontal="center" vertical="center" wrapText="1"/>
    </xf>
    <xf numFmtId="11" fontId="51" fillId="0" borderId="0" xfId="0" applyNumberFormat="1" applyFont="1" applyAlignment="1">
      <alignment horizontal="center" vertical="center" wrapText="1"/>
    </xf>
    <xf numFmtId="0" fontId="51" fillId="0" borderId="0" xfId="0" applyFont="1" applyAlignment="1">
      <alignment horizontal="center" vertical="center" wrapText="1"/>
    </xf>
    <xf numFmtId="1" fontId="51" fillId="0" borderId="8" xfId="0" applyNumberFormat="1" applyFont="1" applyBorder="1" applyAlignment="1">
      <alignment horizontal="center" vertical="center" wrapText="1"/>
    </xf>
    <xf numFmtId="0" fontId="54" fillId="0" borderId="1" xfId="0" applyFont="1" applyBorder="1" applyAlignment="1">
      <alignment horizontal="center" vertical="center" wrapText="1" readingOrder="1"/>
    </xf>
    <xf numFmtId="0" fontId="54" fillId="0" borderId="24" xfId="0" applyFont="1" applyBorder="1" applyAlignment="1">
      <alignment horizontal="center" vertical="center" wrapText="1" readingOrder="1"/>
    </xf>
    <xf numFmtId="0" fontId="49" fillId="0" borderId="17" xfId="0" applyFont="1" applyBorder="1" applyAlignment="1">
      <alignment horizontal="center" vertical="center"/>
    </xf>
    <xf numFmtId="0" fontId="51" fillId="0" borderId="0" xfId="0" applyFont="1" applyAlignment="1">
      <alignment horizontal="center" vertical="center"/>
    </xf>
    <xf numFmtId="0" fontId="0" fillId="0" borderId="18" xfId="0" applyBorder="1"/>
    <xf numFmtId="1" fontId="0" fillId="0" borderId="7" xfId="0" applyNumberFormat="1" applyBorder="1" applyAlignment="1">
      <alignment horizontal="center" vertical="center"/>
    </xf>
    <xf numFmtId="1" fontId="51" fillId="7" borderId="1" xfId="0" applyNumberFormat="1" applyFont="1" applyFill="1" applyBorder="1" applyAlignment="1">
      <alignment horizontal="center" vertical="center" wrapText="1"/>
    </xf>
    <xf numFmtId="11" fontId="51" fillId="7" borderId="1" xfId="0" applyNumberFormat="1" applyFont="1" applyFill="1" applyBorder="1" applyAlignment="1">
      <alignment horizontal="center" vertical="center" wrapText="1"/>
    </xf>
    <xf numFmtId="168" fontId="50" fillId="7" borderId="1" xfId="0" applyNumberFormat="1" applyFont="1" applyFill="1" applyBorder="1" applyAlignment="1">
      <alignment horizontal="center" vertical="center" wrapText="1"/>
    </xf>
    <xf numFmtId="0" fontId="51" fillId="7" borderId="1" xfId="0" applyFont="1" applyFill="1" applyBorder="1" applyAlignment="1">
      <alignment horizontal="center" vertical="center" wrapText="1"/>
    </xf>
    <xf numFmtId="0" fontId="51" fillId="7" borderId="1" xfId="0" applyFont="1" applyFill="1" applyBorder="1" applyAlignment="1">
      <alignment horizontal="left" vertical="center" wrapText="1"/>
    </xf>
    <xf numFmtId="0" fontId="51" fillId="7" borderId="1" xfId="0" applyFont="1" applyFill="1" applyBorder="1" applyAlignment="1">
      <alignment horizontal="left" vertical="top" wrapText="1"/>
    </xf>
    <xf numFmtId="0" fontId="51" fillId="7" borderId="1" xfId="0" applyFont="1" applyFill="1" applyBorder="1" applyAlignment="1">
      <alignment horizontal="center" vertical="top" wrapText="1"/>
    </xf>
    <xf numFmtId="0" fontId="51" fillId="7" borderId="0" xfId="0" applyFont="1" applyFill="1"/>
    <xf numFmtId="0" fontId="55" fillId="7" borderId="2" xfId="0" applyFont="1" applyFill="1" applyBorder="1" applyAlignment="1">
      <alignment vertical="top" wrapText="1"/>
    </xf>
    <xf numFmtId="0" fontId="0" fillId="0" borderId="0" xfId="0" applyAlignment="1">
      <alignment horizontal="left" vertical="top" wrapText="1"/>
    </xf>
    <xf numFmtId="0" fontId="49" fillId="0" borderId="25" xfId="0" applyFont="1" applyBorder="1"/>
    <xf numFmtId="164" fontId="51" fillId="0" borderId="0" xfId="0" applyNumberFormat="1" applyFont="1" applyAlignment="1">
      <alignment horizontal="center" vertical="center" wrapText="1"/>
    </xf>
    <xf numFmtId="164" fontId="50" fillId="0" borderId="1" xfId="0" applyNumberFormat="1" applyFont="1" applyBorder="1" applyAlignment="1">
      <alignment horizontal="center" vertical="center" wrapText="1"/>
    </xf>
    <xf numFmtId="164" fontId="50" fillId="7" borderId="1" xfId="0" applyNumberFormat="1" applyFont="1" applyFill="1" applyBorder="1" applyAlignment="1">
      <alignment horizontal="center" vertical="center" wrapText="1"/>
    </xf>
    <xf numFmtId="0" fontId="0" fillId="0" borderId="0" xfId="0" applyAlignment="1">
      <alignment horizontal="left" indent="1"/>
    </xf>
    <xf numFmtId="0" fontId="52" fillId="0" borderId="0" xfId="0" applyFont="1" applyAlignment="1">
      <alignment horizontal="center" vertical="center" wrapText="1"/>
    </xf>
    <xf numFmtId="0" fontId="4" fillId="0" borderId="7" xfId="0" applyFont="1" applyBorder="1" applyAlignment="1">
      <alignment horizontal="center" vertical="center" wrapText="1"/>
    </xf>
    <xf numFmtId="0" fontId="4" fillId="0" borderId="2" xfId="0" applyFont="1" applyBorder="1" applyAlignment="1">
      <alignment horizontal="center" vertical="center"/>
    </xf>
    <xf numFmtId="164" fontId="4" fillId="0" borderId="7"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xf>
    <xf numFmtId="164" fontId="4" fillId="0" borderId="2" xfId="0" applyNumberFormat="1" applyFont="1" applyBorder="1" applyAlignment="1">
      <alignment horizontal="center" vertical="center"/>
    </xf>
    <xf numFmtId="14" fontId="0" fillId="0" borderId="0" xfId="0" applyNumberFormat="1" applyAlignment="1">
      <alignment horizontal="left" indent="2"/>
    </xf>
    <xf numFmtId="0" fontId="56" fillId="0" borderId="0" xfId="0" applyFont="1"/>
    <xf numFmtId="0" fontId="2" fillId="10" borderId="26" xfId="0" applyFont="1" applyFill="1" applyBorder="1"/>
    <xf numFmtId="1" fontId="0" fillId="0" borderId="0" xfId="0" applyNumberFormat="1"/>
    <xf numFmtId="0" fontId="2" fillId="0" borderId="26" xfId="0" applyFont="1" applyBorder="1"/>
    <xf numFmtId="0" fontId="2" fillId="0" borderId="0" xfId="0" applyFont="1"/>
    <xf numFmtId="0" fontId="3" fillId="0" borderId="0" xfId="1" applyAlignment="1">
      <alignment wrapText="1"/>
    </xf>
    <xf numFmtId="0" fontId="51" fillId="0" borderId="7" xfId="0" applyFont="1" applyBorder="1" applyAlignment="1">
      <alignment horizontal="center" vertical="top" wrapText="1"/>
    </xf>
    <xf numFmtId="11" fontId="51" fillId="0" borderId="1" xfId="0" applyNumberFormat="1" applyFont="1" applyBorder="1" applyAlignment="1">
      <alignment horizontal="left" vertical="center" wrapText="1"/>
    </xf>
    <xf numFmtId="168" fontId="0" fillId="0" borderId="0" xfId="0" applyNumberFormat="1" applyAlignment="1">
      <alignment horizontal="left" vertical="center"/>
    </xf>
    <xf numFmtId="0" fontId="0" fillId="0" borderId="0" xfId="0" applyAlignment="1">
      <alignment horizontal="left" vertical="center"/>
    </xf>
    <xf numFmtId="0" fontId="3" fillId="0" borderId="1" xfId="1" applyFill="1" applyBorder="1" applyAlignment="1">
      <alignment horizontal="left" vertical="center" wrapText="1"/>
    </xf>
    <xf numFmtId="164" fontId="51" fillId="0" borderId="1" xfId="0" applyNumberFormat="1" applyFont="1" applyBorder="1" applyAlignment="1">
      <alignment horizontal="left" vertical="center" wrapText="1"/>
    </xf>
    <xf numFmtId="0" fontId="49" fillId="0" borderId="0" xfId="0" applyFont="1" applyAlignment="1">
      <alignment horizontal="left" vertical="center"/>
    </xf>
    <xf numFmtId="0" fontId="0" fillId="2" borderId="1" xfId="0" applyFill="1" applyBorder="1" applyAlignment="1">
      <alignment horizontal="left" vertical="top" wrapText="1"/>
    </xf>
    <xf numFmtId="49" fontId="0" fillId="0" borderId="0" xfId="0" applyNumberFormat="1" applyAlignment="1">
      <alignment horizontal="left" vertical="top" wrapText="1"/>
    </xf>
    <xf numFmtId="0" fontId="39" fillId="0" borderId="0" xfId="0" applyFont="1" applyAlignment="1">
      <alignment horizontal="left" vertical="top" wrapText="1"/>
    </xf>
    <xf numFmtId="0" fontId="57" fillId="0" borderId="0" xfId="0" applyFont="1" applyAlignment="1">
      <alignment horizontal="left" vertical="top" wrapText="1"/>
    </xf>
    <xf numFmtId="49" fontId="1" fillId="0" borderId="0" xfId="0" applyNumberFormat="1" applyFont="1" applyAlignment="1">
      <alignment horizontal="left" vertical="top" wrapText="1"/>
    </xf>
    <xf numFmtId="0" fontId="58" fillId="0" borderId="0" xfId="0" applyFont="1"/>
    <xf numFmtId="0" fontId="0" fillId="2" borderId="0" xfId="0" applyFill="1" applyAlignment="1">
      <alignment horizontal="left" vertical="top"/>
    </xf>
    <xf numFmtId="0" fontId="5" fillId="0" borderId="0" xfId="0" applyFont="1" applyAlignment="1">
      <alignment horizontal="left" vertical="top"/>
    </xf>
    <xf numFmtId="0" fontId="1" fillId="0" borderId="0" xfId="0" applyFont="1" applyAlignment="1">
      <alignment horizontal="left" vertical="top"/>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readingOrder="1"/>
    </xf>
    <xf numFmtId="0" fontId="9" fillId="2" borderId="1" xfId="0" applyFont="1" applyFill="1" applyBorder="1" applyAlignment="1">
      <alignment horizontal="left" vertical="top" wrapText="1" readingOrder="1"/>
    </xf>
    <xf numFmtId="0" fontId="15" fillId="2" borderId="1" xfId="0" applyFont="1" applyFill="1" applyBorder="1" applyAlignment="1">
      <alignment horizontal="left" vertical="top" wrapText="1"/>
    </xf>
    <xf numFmtId="0" fontId="7" fillId="2" borderId="1" xfId="0" applyFont="1" applyFill="1" applyBorder="1" applyAlignment="1">
      <alignment horizontal="left" vertical="top" wrapText="1"/>
    </xf>
    <xf numFmtId="0" fontId="7" fillId="0" borderId="1" xfId="0" applyFont="1" applyBorder="1" applyAlignment="1">
      <alignment horizontal="left" vertical="top" wrapText="1" readingOrder="1"/>
    </xf>
    <xf numFmtId="0" fontId="7" fillId="0" borderId="2" xfId="0" applyFont="1" applyBorder="1" applyAlignment="1">
      <alignment horizontal="left" vertical="top" wrapText="1"/>
    </xf>
    <xf numFmtId="0" fontId="21" fillId="2" borderId="1" xfId="0" applyFont="1" applyFill="1" applyBorder="1" applyAlignment="1">
      <alignment horizontal="left" vertical="top" wrapText="1"/>
    </xf>
    <xf numFmtId="0" fontId="18" fillId="0" borderId="1" xfId="0" applyFont="1" applyBorder="1" applyAlignment="1">
      <alignment horizontal="left" vertical="top" wrapText="1"/>
    </xf>
    <xf numFmtId="0" fontId="20" fillId="0" borderId="1" xfId="0" applyFont="1" applyBorder="1" applyAlignment="1">
      <alignment horizontal="left" vertical="top" wrapText="1"/>
    </xf>
    <xf numFmtId="0" fontId="18" fillId="0" borderId="3" xfId="0" applyFont="1" applyBorder="1" applyAlignment="1">
      <alignment horizontal="left" vertical="top" wrapText="1"/>
    </xf>
    <xf numFmtId="0" fontId="12" fillId="2" borderId="2" xfId="0" applyFont="1" applyFill="1" applyBorder="1" applyAlignment="1">
      <alignment horizontal="left" vertical="top" wrapText="1"/>
    </xf>
    <xf numFmtId="0" fontId="21" fillId="2" borderId="2" xfId="0" applyFont="1" applyFill="1" applyBorder="1" applyAlignment="1">
      <alignment horizontal="left" vertical="top" wrapText="1"/>
    </xf>
    <xf numFmtId="0" fontId="56" fillId="0" borderId="0" xfId="0" applyFont="1" applyAlignment="1">
      <alignment horizontal="left" wrapText="1"/>
    </xf>
    <xf numFmtId="14" fontId="0" fillId="0" borderId="0" xfId="0" applyNumberFormat="1" applyAlignment="1">
      <alignment horizontal="left" indent="1"/>
    </xf>
    <xf numFmtId="0" fontId="43" fillId="5" borderId="27" xfId="0" applyFont="1" applyFill="1" applyBorder="1"/>
    <xf numFmtId="0" fontId="43" fillId="5" borderId="0" xfId="0" applyFont="1" applyFill="1"/>
    <xf numFmtId="0" fontId="43" fillId="5" borderId="28" xfId="0" applyFont="1" applyFill="1" applyBorder="1"/>
    <xf numFmtId="0" fontId="56" fillId="0" borderId="0" xfId="0" applyFont="1" applyAlignment="1">
      <alignment wrapText="1"/>
    </xf>
    <xf numFmtId="0" fontId="7" fillId="2" borderId="1" xfId="0" applyFont="1" applyFill="1" applyBorder="1" applyAlignment="1">
      <alignment vertical="top" wrapText="1"/>
    </xf>
    <xf numFmtId="168" fontId="0" fillId="0" borderId="0" xfId="0" applyNumberFormat="1"/>
    <xf numFmtId="168" fontId="0" fillId="0" borderId="7" xfId="0" applyNumberFormat="1" applyBorder="1" applyAlignment="1">
      <alignment horizontal="center" vertical="center"/>
    </xf>
    <xf numFmtId="168" fontId="0" fillId="0" borderId="1" xfId="0" applyNumberFormat="1" applyBorder="1" applyAlignment="1">
      <alignment horizontal="center" vertical="center" wrapText="1"/>
    </xf>
    <xf numFmtId="0" fontId="0" fillId="0" borderId="22" xfId="0" applyBorder="1" applyAlignment="1">
      <alignment horizontal="left" vertical="center"/>
    </xf>
    <xf numFmtId="0" fontId="59" fillId="0" borderId="1" xfId="0" applyFont="1" applyBorder="1" applyAlignment="1">
      <alignment horizontal="center" vertical="center" wrapText="1"/>
    </xf>
    <xf numFmtId="0" fontId="60" fillId="0" borderId="1" xfId="0" applyFont="1" applyBorder="1" applyAlignment="1">
      <alignment horizontal="left" vertical="center" wrapText="1"/>
    </xf>
    <xf numFmtId="0" fontId="60" fillId="0" borderId="1" xfId="0" applyFont="1" applyBorder="1" applyAlignment="1">
      <alignment horizontal="center" vertical="center" wrapText="1"/>
    </xf>
    <xf numFmtId="0" fontId="60" fillId="0" borderId="1" xfId="0" applyFont="1" applyBorder="1" applyAlignment="1">
      <alignment horizontal="center" vertical="top" wrapText="1"/>
    </xf>
    <xf numFmtId="0" fontId="2" fillId="0" borderId="0" xfId="0" applyFont="1" applyAlignment="1">
      <alignment horizontal="left" vertical="center"/>
    </xf>
    <xf numFmtId="0" fontId="7" fillId="0" borderId="6" xfId="0" applyFont="1" applyBorder="1" applyAlignment="1">
      <alignment horizontal="left" vertical="center" wrapText="1"/>
    </xf>
    <xf numFmtId="0" fontId="7" fillId="2" borderId="2" xfId="0" applyFont="1" applyFill="1" applyBorder="1" applyAlignment="1">
      <alignment horizontal="left" vertical="center" wrapText="1"/>
    </xf>
    <xf numFmtId="0" fontId="24" fillId="2" borderId="2" xfId="0" applyFont="1" applyFill="1" applyBorder="1" applyAlignment="1">
      <alignment horizontal="left" vertical="center" wrapText="1"/>
    </xf>
    <xf numFmtId="0" fontId="17" fillId="2" borderId="1" xfId="1" applyNumberFormat="1" applyFont="1" applyFill="1" applyBorder="1" applyAlignment="1">
      <alignment horizontal="left" vertical="center" wrapText="1"/>
    </xf>
    <xf numFmtId="0" fontId="17" fillId="2" borderId="6" xfId="1" applyNumberFormat="1" applyFont="1" applyFill="1" applyBorder="1" applyAlignment="1">
      <alignment horizontal="left" vertical="center" wrapText="1"/>
    </xf>
    <xf numFmtId="0" fontId="17" fillId="2" borderId="2" xfId="1" applyNumberFormat="1" applyFont="1" applyFill="1" applyBorder="1" applyAlignment="1">
      <alignment horizontal="left" vertical="center" wrapText="1"/>
    </xf>
    <xf numFmtId="0" fontId="23" fillId="2" borderId="1" xfId="0" quotePrefix="1" applyFont="1" applyFill="1" applyBorder="1" applyAlignment="1">
      <alignment horizontal="left" vertical="top" wrapText="1"/>
    </xf>
    <xf numFmtId="0" fontId="24" fillId="2" borderId="1" xfId="0" applyFont="1" applyFill="1" applyBorder="1" applyAlignment="1">
      <alignment horizontal="left" vertical="top" wrapText="1"/>
    </xf>
    <xf numFmtId="0" fontId="24" fillId="2" borderId="6" xfId="0" quotePrefix="1" applyFont="1" applyFill="1" applyBorder="1" applyAlignment="1">
      <alignment horizontal="left" vertical="top" wrapText="1"/>
    </xf>
    <xf numFmtId="0" fontId="23" fillId="2" borderId="1" xfId="0" applyFont="1" applyFill="1" applyBorder="1" applyAlignment="1">
      <alignment horizontal="left" vertical="top" wrapText="1"/>
    </xf>
    <xf numFmtId="0" fontId="7" fillId="0" borderId="6" xfId="0" applyFont="1" applyBorder="1" applyAlignment="1">
      <alignment horizontal="left" vertical="top" wrapText="1"/>
    </xf>
    <xf numFmtId="0" fontId="12" fillId="2" borderId="1" xfId="0" quotePrefix="1" applyFont="1" applyFill="1" applyBorder="1" applyAlignment="1">
      <alignment horizontal="left" vertical="top" wrapText="1"/>
    </xf>
    <xf numFmtId="0" fontId="7" fillId="2" borderId="2" xfId="0" applyFont="1" applyFill="1" applyBorder="1" applyAlignment="1">
      <alignment horizontal="left" vertical="top" wrapText="1"/>
    </xf>
    <xf numFmtId="0" fontId="23" fillId="2" borderId="2" xfId="0" applyFont="1" applyFill="1" applyBorder="1" applyAlignment="1">
      <alignment horizontal="left" vertical="top" wrapText="1"/>
    </xf>
    <xf numFmtId="17" fontId="7" fillId="0" borderId="1" xfId="0" applyNumberFormat="1" applyFont="1" applyBorder="1" applyAlignment="1">
      <alignment horizontal="left" vertical="center" wrapText="1"/>
    </xf>
    <xf numFmtId="17" fontId="7" fillId="0" borderId="1" xfId="0" applyNumberFormat="1" applyFont="1" applyBorder="1" applyAlignment="1">
      <alignment horizontal="left" vertical="top" wrapText="1"/>
    </xf>
    <xf numFmtId="17" fontId="0" fillId="2" borderId="1" xfId="0" applyNumberFormat="1" applyFill="1" applyBorder="1" applyAlignment="1">
      <alignment horizontal="left" vertical="top" wrapText="1"/>
    </xf>
    <xf numFmtId="17" fontId="7" fillId="0" borderId="2" xfId="0" applyNumberFormat="1" applyFont="1" applyBorder="1" applyAlignment="1">
      <alignment horizontal="left" vertical="center" wrapText="1"/>
    </xf>
    <xf numFmtId="0" fontId="0" fillId="0" borderId="1" xfId="0" applyBorder="1" applyAlignment="1">
      <alignment wrapText="1"/>
    </xf>
    <xf numFmtId="164" fontId="0" fillId="0" borderId="0" xfId="0" applyNumberFormat="1" applyAlignment="1">
      <alignment horizontal="left"/>
    </xf>
    <xf numFmtId="0" fontId="49" fillId="0" borderId="17" xfId="0" applyFont="1" applyBorder="1" applyAlignment="1">
      <alignment horizontal="center"/>
    </xf>
    <xf numFmtId="0" fontId="51" fillId="0" borderId="0" xfId="0" applyFont="1" applyAlignment="1">
      <alignment horizontal="center"/>
    </xf>
    <xf numFmtId="0" fontId="0" fillId="0" borderId="23" xfId="0" applyBorder="1"/>
    <xf numFmtId="9" fontId="0" fillId="0" borderId="23" xfId="2" applyFont="1" applyBorder="1"/>
    <xf numFmtId="9" fontId="0" fillId="0" borderId="23" xfId="0" applyNumberFormat="1" applyBorder="1"/>
    <xf numFmtId="0" fontId="50" fillId="0" borderId="1" xfId="0" applyFont="1" applyBorder="1" applyAlignment="1">
      <alignment horizontal="center" vertical="top" wrapText="1"/>
    </xf>
    <xf numFmtId="1" fontId="51" fillId="0" borderId="1" xfId="0" applyNumberFormat="1" applyFont="1" applyBorder="1" applyAlignment="1">
      <alignment horizontal="center" vertical="top" wrapText="1"/>
    </xf>
    <xf numFmtId="1" fontId="51" fillId="0" borderId="0" xfId="0" applyNumberFormat="1" applyFont="1" applyAlignment="1">
      <alignment horizontal="center" vertical="top" wrapText="1"/>
    </xf>
    <xf numFmtId="11" fontId="51" fillId="0" borderId="1" xfId="0" applyNumberFormat="1" applyFont="1" applyBorder="1" applyAlignment="1">
      <alignment horizontal="center" vertical="top" wrapText="1"/>
    </xf>
    <xf numFmtId="0" fontId="51" fillId="0" borderId="0" xfId="0" applyFont="1" applyAlignment="1">
      <alignment horizontal="center" vertical="top" wrapText="1"/>
    </xf>
    <xf numFmtId="11" fontId="51" fillId="0" borderId="0" xfId="0" applyNumberFormat="1" applyFont="1" applyAlignment="1">
      <alignment horizontal="center" vertical="top" wrapText="1"/>
    </xf>
    <xf numFmtId="11" fontId="51" fillId="0" borderId="0" xfId="0" applyNumberFormat="1" applyFont="1" applyAlignment="1">
      <alignment vertical="top" wrapText="1"/>
    </xf>
    <xf numFmtId="0" fontId="50" fillId="0" borderId="18" xfId="0" applyFont="1" applyBorder="1" applyAlignment="1">
      <alignment vertical="top"/>
    </xf>
    <xf numFmtId="0" fontId="56" fillId="0" borderId="0" xfId="0" applyFont="1" applyAlignment="1">
      <alignment horizontal="center" wrapText="1"/>
    </xf>
    <xf numFmtId="0" fontId="56" fillId="0" borderId="0" xfId="0" applyFont="1" applyAlignment="1">
      <alignment horizontal="left" vertical="center" wrapText="1"/>
    </xf>
    <xf numFmtId="0" fontId="56" fillId="0" borderId="0" xfId="0" applyFont="1" applyAlignment="1">
      <alignment horizontal="left" wrapText="1"/>
    </xf>
    <xf numFmtId="0" fontId="0" fillId="0" borderId="1" xfId="0" applyBorder="1" applyAlignment="1">
      <alignment horizontal="center" vertical="center"/>
    </xf>
  </cellXfs>
  <cellStyles count="3">
    <cellStyle name="Hyperlink" xfId="1" builtinId="8"/>
    <cellStyle name="Normal" xfId="0" builtinId="0"/>
    <cellStyle name="Percent" xfId="2" builtinId="5"/>
  </cellStyles>
  <dxfs count="1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top" textRotation="0" indent="0" justifyLastLine="0" shrinkToFit="0" readingOrder="0"/>
    </dxf>
    <dxf>
      <alignment horizontal="general" vertical="top" textRotation="0" wrapText="1"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numFmt numFmtId="166" formatCode="[$-409]d/mmm/yyyy;@"/>
    </dxf>
    <dxf>
      <numFmt numFmtId="165" formatCode="[$-409]dd/mmm/yy;@"/>
    </dxf>
    <dxf>
      <numFmt numFmtId="164" formatCode="dd/mmm/yyyy"/>
    </dxf>
    <dxf>
      <numFmt numFmtId="164" formatCode="dd/mmm/yyyy"/>
    </dxf>
    <dxf>
      <numFmt numFmtId="164" formatCode="dd/mmm/yyyy"/>
    </dxf>
    <dxf>
      <numFmt numFmtId="164" formatCode="dd/mmm/yyyy"/>
      <alignment horizontal="left" vertical="top" textRotation="0" wrapText="0" indent="0" justifyLastLine="0" shrinkToFit="0" readingOrder="0"/>
    </dxf>
    <dxf>
      <numFmt numFmtId="164" formatCode="dd/mmm/yyyy"/>
      <fill>
        <patternFill patternType="none">
          <fgColor indexed="64"/>
          <bgColor auto="1"/>
        </patternFill>
      </fill>
    </dxf>
    <dxf>
      <fill>
        <patternFill patternType="none">
          <fgColor indexed="64"/>
          <bgColor auto="1"/>
        </patternFill>
      </fill>
    </dxf>
    <dxf>
      <numFmt numFmtId="164" formatCode="dd/mmm/yyyy"/>
      <fill>
        <patternFill patternType="none">
          <fgColor indexed="64"/>
          <bgColor auto="1"/>
        </patternFill>
      </fill>
      <alignment horizontal="left" vertical="top" textRotation="0" wrapText="1" indent="0" justifyLastLine="0" shrinkToFit="0" readingOrder="0"/>
    </dxf>
    <dxf>
      <fill>
        <patternFill patternType="none">
          <fgColor indexed="64"/>
          <bgColor auto="1"/>
        </patternFill>
      </fill>
      <alignment horizontal="left" vertical="top" textRotation="0" wrapText="1" indent="0" justifyLastLine="0" shrinkToFit="0" readingOrder="0"/>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auto="1"/>
        <name val="Aptos Narrow"/>
        <family val="2"/>
        <scheme val="minor"/>
      </font>
      <numFmt numFmtId="164" formatCode="dd/mmm/yyyy"/>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numFmt numFmtId="0" formatCode="General"/>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0" indent="0" justifyLastLine="0" shrinkToFit="0" readingOrder="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1" indent="0" justifyLastLine="0" shrinkToFit="0" readingOrder="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Display"/>
        <family val="2"/>
        <scheme val="major"/>
      </font>
      <fill>
        <patternFill patternType="none">
          <fgColor indexed="64"/>
          <bgColor indexed="65"/>
        </patternFill>
      </fill>
      <alignment horizontal="center" vertical="center" textRotation="0" wrapText="1" indent="0" justifyLastLine="0" shrinkToFit="0" readingOrder="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indent="0" justifyLastLine="0" shrinkToFit="0"/>
    </dxf>
    <dxf>
      <font>
        <b/>
        <i val="0"/>
        <strike val="0"/>
        <condense val="0"/>
        <extend val="0"/>
        <outline val="0"/>
        <shadow val="0"/>
        <u val="none"/>
        <vertAlign val="baseline"/>
        <sz val="11"/>
        <color theme="0"/>
        <name val="Aptos Display"/>
        <scheme val="major"/>
      </font>
      <fill>
        <patternFill patternType="none">
          <fgColor indexed="64"/>
          <bgColor indexed="65"/>
        </patternFill>
      </fill>
      <alignment horizontal="center" vertical="center" textRotation="0" wrapText="0" indent="0" justifyLastLine="0" shrinkToFit="0" readingOrder="0"/>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numFmt numFmtId="0" formatCode="General"/>
    </dxf>
    <dxf>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dxf>
    <dxf>
      <alignment horizontal="center" vertical="center" wrapText="1"/>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numFmt numFmtId="167" formatCode="mmm/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Display"/>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thin">
          <color rgb="FF000000"/>
        </left>
        <right style="thin">
          <color rgb="FF000000"/>
        </right>
        <top style="thin">
          <color rgb="FF000000"/>
        </top>
        <bottom style="thin">
          <color rgb="FF000000"/>
        </bottom>
      </border>
    </dxf>
    <dxf>
      <alignment horizontal="center" vertical="center" wrapText="1"/>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center" vertical="center" textRotation="0" wrapText="0" indent="0" justifyLastLine="0" shrinkToFit="0" readingOrder="0"/>
    </dxf>
    <dxf>
      <font>
        <name val="Aptos Display"/>
        <scheme val="major"/>
      </font>
      <numFmt numFmtId="0" formatCode="General"/>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Aptos Display"/>
        <scheme val="major"/>
      </font>
      <numFmt numFmtId="0" formatCode="General"/>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Aptos Display"/>
        <scheme val="major"/>
      </font>
      <numFmt numFmtId="0" formatCode="General"/>
      <alignment horizontal="left" vertical="top"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numFmt numFmtId="0" formatCode="Genera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numFmt numFmtId="0" formatCode="Genera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strike val="0"/>
        <outline val="0"/>
        <shadow val="0"/>
        <vertAlign val="baseline"/>
        <name val="Aptos Display"/>
        <scheme val="major"/>
      </font>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Aptos Display"/>
        <scheme val="major"/>
      </font>
      <alignment horizontal="general"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alignment horizontal="general"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alignment horizontal="left" vertical="top"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general" vertical="top" textRotation="0" wrapText="1" indent="0" justifyLastLine="0" shrinkToFit="0" readingOrder="0"/>
      <border diagonalUp="0" diagonalDown="0" outline="0">
        <left style="thin">
          <color rgb="FF000000"/>
        </left>
        <right style="thin">
          <color rgb="FF000000"/>
        </right>
        <top style="thin">
          <color rgb="FF000000"/>
        </top>
        <bottom/>
      </border>
    </dxf>
    <dxf>
      <font>
        <name val="Aptos Display"/>
        <scheme val="major"/>
      </font>
      <fill>
        <patternFill patternType="none">
          <fgColor indexed="64"/>
          <bgColor auto="1"/>
        </patternFill>
      </fill>
      <alignment horizontal="general"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strike val="0"/>
        <outline val="0"/>
        <shadow val="0"/>
        <u val="none"/>
        <vertAlign val="baseline"/>
        <sz val="11"/>
        <color theme="1"/>
        <name val="Aptos Display"/>
        <scheme val="major"/>
      </font>
      <fill>
        <patternFill patternType="none">
          <fgColor indexed="64"/>
          <bgColor auto="1"/>
        </patternFill>
      </fill>
      <alignment horizontal="general"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numFmt numFmtId="22" formatCode="mmm/yy"/>
      <fill>
        <patternFill patternType="none">
          <fgColor indexed="64"/>
          <bgColor indexed="65"/>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Aptos Display"/>
        <family val="2"/>
        <scheme val="major"/>
      </font>
      <alignment horizontal="general" vertical="top" textRotation="0" wrapText="1" indent="0" justifyLastLine="0" shrinkToFit="0" readingOrder="0"/>
      <border diagonalUp="0" diagonalDown="0">
        <left style="thin">
          <color rgb="FF000000"/>
        </left>
        <right style="thin">
          <color rgb="FF000000"/>
        </right>
        <top style="thin">
          <color rgb="FF000000"/>
        </top>
        <bottom/>
        <vertical/>
        <horizontal/>
      </border>
    </dxf>
    <dxf>
      <font>
        <name val="Aptos Display"/>
        <scheme val="major"/>
      </font>
      <fill>
        <patternFill patternType="none">
          <fgColor indexed="64"/>
          <bgColor auto="1"/>
        </patternFill>
      </fill>
      <alignment horizontal="general" vertical="top"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Display"/>
        <scheme val="major"/>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numFmt numFmtId="164" formatCode="dd/mmm/yyyy"/>
    </dxf>
    <dxf>
      <numFmt numFmtId="164" formatCode="dd/mmm/yyyy"/>
    </dxf>
    <dxf>
      <border outline="0">
        <top style="thin">
          <color theme="4"/>
        </top>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numFmt numFmtId="164" formatCode="dd/mmm/yyyy"/>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auto="1"/>
        </patternFill>
      </fill>
      <alignment horizontal="center" vertical="center" wrapText="1"/>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auto="1"/>
        </patternFill>
      </fill>
      <alignment horizontal="center" vertical="center" wrapText="1"/>
    </dxf>
    <dxf>
      <font>
        <b val="0"/>
        <i val="0"/>
        <strike val="0"/>
        <condense val="0"/>
        <extend val="0"/>
        <outline val="0"/>
        <shadow val="0"/>
        <u val="none"/>
        <vertAlign val="baseline"/>
        <sz val="11"/>
        <color auto="1"/>
        <name val="Aptos"/>
        <family val="2"/>
        <scheme val="none"/>
      </font>
      <numFmt numFmtId="164" formatCode="dd/mmm/yyyy"/>
      <fill>
        <patternFill patternType="none">
          <fgColor indexed="64"/>
          <bgColor auto="1"/>
        </patternFill>
      </fill>
      <alignment horizontal="center" vertical="center" wrapText="1"/>
    </dxf>
    <dxf>
      <font>
        <b val="0"/>
        <i val="0"/>
        <strike val="0"/>
        <condense val="0"/>
        <extend val="0"/>
        <outline val="0"/>
        <shadow val="0"/>
        <u val="none"/>
        <vertAlign val="baseline"/>
        <sz val="11"/>
        <color auto="1"/>
        <name val="Aptos"/>
        <family val="2"/>
        <scheme val="none"/>
      </font>
      <numFmt numFmtId="1" formatCode="0"/>
      <fill>
        <patternFill patternType="none">
          <fgColor indexed="64"/>
          <bgColor auto="1"/>
        </patternFill>
      </fill>
      <alignment horizontal="center" vertical="center" wrapText="1"/>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indexed="65"/>
        </patternFill>
      </fill>
      <alignment horizontal="center" vertical="top" textRotation="0" wrapText="1" indent="0" justifyLastLine="0" shrinkToFit="0" readingOrder="0"/>
      <border outline="0">
        <left style="thin">
          <color rgb="FF000000"/>
        </left>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auto="1"/>
        </patternFill>
      </fill>
      <alignment horizontal="center"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auto="1"/>
        </patternFill>
      </fill>
      <alignment horizontal="center" vertical="top"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0" formatCode="General"/>
      <fill>
        <patternFill patternType="none">
          <fgColor indexed="64"/>
          <bgColor auto="1"/>
        </patternFill>
      </fill>
      <alignment horizontal="left" vertical="top" textRotation="0" wrapText="1" indent="0" justifyLastLine="0" shrinkToFit="0" readingOrder="0"/>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left" vertical="top"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15" formatCode="0.00E+00"/>
      <fill>
        <patternFill patternType="none">
          <fgColor indexed="64"/>
          <bgColor auto="1"/>
        </patternFill>
      </fill>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164" formatCode="dd/mmm/yyyy"/>
      <fill>
        <patternFill patternType="none">
          <fgColor indexed="64"/>
          <bgColor auto="1"/>
        </patternFill>
      </fill>
      <alignment horizontal="center" vertical="center" wrapText="1"/>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15" formatCode="0.00E+00"/>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family val="2"/>
        <scheme val="none"/>
      </font>
      <numFmt numFmtId="15" formatCode="0.00E+00"/>
      <fill>
        <patternFill patternType="none">
          <fgColor indexed="64"/>
          <bgColor auto="1"/>
        </patternFill>
      </fill>
      <alignment horizontal="center" vertical="center" wrapText="1"/>
      <border outline="0">
        <left style="thin">
          <color rgb="FF000000"/>
        </left>
        <right style="thin">
          <color rgb="FF000000"/>
        </right>
        <top style="thin">
          <color rgb="FF000000"/>
        </top>
        <bottom style="thin">
          <color rgb="FF000000"/>
        </bottom>
      </border>
    </dxf>
    <dxf>
      <border outline="0">
        <top style="thin">
          <color rgb="FFA6A6A6"/>
        </top>
      </border>
    </dxf>
    <dxf>
      <font>
        <b val="0"/>
        <i val="0"/>
        <strike val="0"/>
        <condense val="0"/>
        <extend val="0"/>
        <outline val="0"/>
        <shadow val="0"/>
        <u val="none"/>
        <vertAlign val="baseline"/>
        <sz val="11"/>
        <color auto="1"/>
        <name val="Aptos"/>
        <family val="2"/>
        <scheme val="none"/>
      </font>
      <fill>
        <patternFill patternType="none">
          <fgColor indexed="64"/>
          <bgColor auto="1"/>
        </patternFill>
      </fill>
      <alignment horizontal="center" vertical="center" wrapText="1"/>
    </dxf>
    <dxf>
      <border outline="0">
        <bottom style="thin">
          <color rgb="FFA6A6A6"/>
        </bottom>
      </border>
    </dxf>
    <dxf>
      <font>
        <b val="0"/>
        <i val="0"/>
        <strike val="0"/>
        <condense val="0"/>
        <extend val="0"/>
        <outline val="0"/>
        <shadow val="0"/>
        <u val="none"/>
        <vertAlign val="baseline"/>
        <sz val="11"/>
        <color theme="0"/>
        <name val="Aptos"/>
        <family val="2"/>
        <scheme val="none"/>
      </font>
      <fill>
        <patternFill patternType="none">
          <fgColor indexed="64"/>
          <bgColor auto="1"/>
        </patternFill>
      </fill>
      <border diagonalUp="0" diagonalDown="0" outline="0">
        <left style="thin">
          <color rgb="FFA6A6A6"/>
        </left>
        <right style="thin">
          <color rgb="FFA6A6A6"/>
        </right>
        <top/>
        <bottom/>
      </border>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customXml" Target="../customXml/item1.xml"/><Relationship Id="rId21" Type="http://schemas.openxmlformats.org/officeDocument/2006/relationships/pivotCacheDefinition" Target="pivotCache/pivotCacheDefinition2.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styles" Target="styles.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pivotCacheDefinition" Target="pivotCache/pivotCacheDefinition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connections" Target="connections.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pivotCacheDefinition" Target="pivotCache/pivotCacheDefinition9.xml"/><Relationship Id="rId36"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pivotCacheDefinition" Target="pivotCache/pivotCacheDefinition8.xml"/><Relationship Id="rId30" Type="http://schemas.openxmlformats.org/officeDocument/2006/relationships/pivotCacheDefinition" Target="pivotCache/pivotCacheDefinition11.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s>
</file>

<file path=xl/documenttasks/documenttask1.xml><?xml version="1.0" encoding="utf-8"?>
<Tasks xmlns="http://schemas.microsoft.com/office/tasks/2019/documenttasks">
  <Task id="{0B78DF07-83CB-4D15-8234-A7987F52330A}">
    <Anchor>
      <Comment id="{1712C772-4F65-44A9-BCB3-124726414F46}"/>
    </Anchor>
    <History>
      <Event time="2025-12-29T08:19:48.63" id="{186D0E07-FD6F-4E58-AE97-D6EAAFB6754F}">
        <Attribution userId="S::meenakshi.singh@wadhwanifoundation.org::a6aa2af3-2606-42a8-a972-87cbd90423d2" userName="Meenakshi Singh" userProvider="AD"/>
        <Anchor>
          <Comment id="{9C286D39-3B74-4504-B670-33F9602F404E}"/>
        </Anchor>
        <Create/>
      </Event>
      <Event time="2025-12-29T08:19:48.63" id="{B9EC6AA8-A859-46BE-9872-4F26C4470E0F}">
        <Attribution userId="S::meenakshi.singh@wadhwanifoundation.org::a6aa2af3-2606-42a8-a972-87cbd90423d2" userName="Meenakshi Singh" userProvider="AD"/>
        <Anchor>
          <Comment id="{9C286D39-3B74-4504-B670-33F9602F404E}"/>
        </Anchor>
        <Assign userId="S::vaibhav.mattas@wadhwanifoundation.org::74e6afe6-3119-458e-99ee-f008b5116c38" userName="Vaibhav Mattas - Consultant" userProvider="AD"/>
      </Event>
      <Event time="2025-12-29T08:19:48.63" id="{9867FDBF-252A-4F1A-8C06-75562190ED2E}">
        <Attribution userId="S::meenakshi.singh@wadhwanifoundation.org::a6aa2af3-2606-42a8-a972-87cbd90423d2" userName="Meenakshi Singh" userProvider="AD"/>
        <Anchor>
          <Comment id="{9C286D39-3B74-4504-B670-33F9602F404E}"/>
        </Anchor>
        <SetTitle title="Hi @Vaibhav, Check below mentors once if they match Avinash Mandelia Tanmay Mukherji"/>
      </Event>
    </History>
  </Task>
  <Task id="{56B75AFF-7EEA-4AC2-AE3C-21ABAA27AB5A}">
    <Anchor>
      <Comment id="{07DD151E-9B20-4AF4-B029-AC40915D6687}"/>
    </Anchor>
    <History>
      <Event time="2026-03-31T10:21:53.82" id="{AFEBBDE8-2B2C-4031-9CE9-8349CEB0FB84}">
        <Attribution userId="S::vaibhav.mattas@wadhwanifoundation.org::74e6afe6-3119-458e-99ee-f008b5116c38" userName="Vaibhav Mattas - Consultant" userProvider="AD"/>
        <Anchor>
          <Comment id="{07DD151E-9B20-4AF4-B029-AC40915D6687}"/>
        </Anchor>
        <Create/>
      </Event>
      <Event time="2026-03-31T10:21:53.82" id="{C0B8B027-6753-4D1F-9AC9-D4CD89D9E86E}">
        <Attribution userId="S::vaibhav.mattas@wadhwanifoundation.org::74e6afe6-3119-458e-99ee-f008b5116c38" userName="Vaibhav Mattas - Consultant" userProvider="AD"/>
        <Anchor>
          <Comment id="{07DD151E-9B20-4AF4-B029-AC40915D6687}"/>
        </Anchor>
        <Assign userId="S::meenakshi.singh@wadhwanifoundation.org::a6aa2af3-2606-42a8-a972-87cbd90423d2" userName="Meenakshi Singh" userProvider="AD"/>
      </Event>
      <Event time="2026-03-31T10:21:53.82" id="{045325A4-9A32-439D-AA52-441AD1ED70A2}">
        <Attribution userId="S::vaibhav.mattas@wadhwanifoundation.org::74e6afe6-3119-458e-99ee-f008b5116c38" userName="Vaibhav Mattas - Consultant" userProvider="AD"/>
        <Anchor>
          <Comment id="{07DD151E-9B20-4AF4-B029-AC40915D6687}"/>
        </Anchor>
        <SetTitle title="@Meenakshi Singh suggested new mentors please check."/>
      </Event>
    </History>
  </Task>
</Task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Vaibhav" id="{FE604955-B659-4BA7-A366-D122BB530342}" userId="vaibhav.mattas@wadhwanifoundation.org" providerId="PeoplePicker"/>
  <person displayName="Meenakshi Singh" id="{6334DE5C-688D-48D4-8EF0-49B1F7459515}" userId="meenakshi.singh@wadhwanifoundation.org" providerId="PeoplePicker"/>
  <person displayName="Vaibhav Mattas - Consultant" id="{D0D0E684-46F5-4EB1-AE9F-A250076F047E}" userId="S::vaibhav.mattas@wadhwanifoundation.org::74e6afe6-3119-458e-99ee-f008b5116c38" providerId="AD"/>
  <person displayName="Meenakshi Singh" id="{1286E10A-349E-4AAC-BC5C-C75B79B1FF43}" userId="S::meenakshi.singh@wadhwanifoundation.org::a6aa2af3-2606-42a8-a972-87cbd90423d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470775462964" createdVersion="8" refreshedVersion="8" minRefreshableVersion="3" recordCount="102" xr:uid="{63C0622A-27C7-482A-B35E-0F448056C1A3}">
  <cacheSource type="worksheet">
    <worksheetSource ref="A1:X1048576" sheet="Feedback from Founders"/>
  </cacheSource>
  <cacheFields count="23">
    <cacheField name="Respondent ID" numFmtId="0">
      <sharedItems containsString="0" containsBlank="1" containsNumber="1" containsInteger="1" minValue="115002845847" maxValue="115067302264"/>
    </cacheField>
    <cacheField name="Collector ID" numFmtId="0">
      <sharedItems containsString="0" containsBlank="1" containsNumber="1" containsInteger="1" minValue="438067093" maxValue="438067093"/>
    </cacheField>
    <cacheField name="Start Date" numFmtId="0">
      <sharedItems containsNonDate="0" containsDate="1" containsString="0" containsBlank="1" minDate="2025-12-11T14:21:47" maxDate="2026-03-26T12:01:58"/>
    </cacheField>
    <cacheField name="End Date" numFmtId="0">
      <sharedItems containsNonDate="0" containsDate="1" containsString="0" containsBlank="1" minDate="2025-12-11T14:28:15" maxDate="2026-03-26T12:04:17"/>
    </cacheField>
    <cacheField name="IP Address" numFmtId="0">
      <sharedItems containsBlank="1"/>
    </cacheField>
    <cacheField name="Email Address" numFmtId="0">
      <sharedItems containsNonDate="0" containsString="0" containsBlank="1"/>
    </cacheField>
    <cacheField name="First Name" numFmtId="0">
      <sharedItems containsNonDate="0" containsString="0" containsBlank="1"/>
    </cacheField>
    <cacheField name="Last Name" numFmtId="0">
      <sharedItems containsNonDate="0" containsString="0" containsBlank="1"/>
    </cacheField>
    <cacheField name="Custom Data 1" numFmtId="0">
      <sharedItems containsNonDate="0" containsString="0" containsBlank="1"/>
    </cacheField>
    <cacheField name="language" numFmtId="0">
      <sharedItems containsBlank="1"/>
    </cacheField>
    <cacheField name="Name" numFmtId="0">
      <sharedItems containsBlank="1"/>
    </cacheField>
    <cacheField name="Venture Name" numFmtId="0">
      <sharedItems containsBlank="1"/>
    </cacheField>
    <cacheField name="Registered Email ID" numFmtId="0">
      <sharedItems containsBlank="1" containsMixedTypes="1" containsNumber="1" containsInteger="1" minValue="9409669724" maxValue="9409669724"/>
    </cacheField>
    <cacheField name="Contact Number" numFmtId="0">
      <sharedItems containsBlank="1" containsMixedTypes="1" containsNumber="1" containsInteger="1" minValue="94" maxValue="9998969892"/>
    </cacheField>
    <cacheField name="1. Who was your mentor for this session?" numFmtId="0">
      <sharedItems containsBlank="1"/>
    </cacheField>
    <cacheField name="2. How useful was this mentor session for your current business priorities?" numFmtId="0">
      <sharedItems containsBlank="1" count="6">
        <s v="Extremely useful"/>
        <s v="Very useful"/>
        <s v="Moderately useful"/>
        <s v="Slightly useful"/>
        <s v="Not useful"/>
        <m/>
      </sharedItems>
    </cacheField>
    <cacheField name="3. Did this session help you identify clear actionable next steps?" numFmtId="0">
      <sharedItems containsBlank="1"/>
    </cacheField>
    <cacheField name="4. Do you need to meet this mentor again to discuss your current business priorities?" numFmtId="0">
      <sharedItems containsBlank="1"/>
    </cacheField>
    <cacheField name="5. Anything you’d like to share about your experience in this session? " numFmtId="0">
      <sharedItems containsBlank="1" longText="1"/>
    </cacheField>
    <cacheField name="RN Remarks" numFmtId="0">
      <sharedItems containsBlank="1" longText="1"/>
    </cacheField>
    <cacheField name="Category" numFmtId="0">
      <sharedItems containsBlank="1" count="7">
        <m/>
        <s v="1st Intro Call"/>
        <s v="Mentor was good but the Founder already was well aware of the topic"/>
        <s v="Misalignment"/>
        <s v="Duplicate"/>
        <s v="Filled by Mistake"/>
        <s v="Not able to Contribute" u="1"/>
      </sharedItems>
    </cacheField>
    <cacheField name="Response Status" numFmtId="0">
      <sharedItems containsBlank="1"/>
    </cacheField>
    <cacheField name="Connected by U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447952083334" backgroundQuery="1" createdVersion="8" refreshedVersion="8" minRefreshableVersion="3" recordCount="0" supportSubquery="1" supportAdvancedDrill="1" xr:uid="{37D229F2-3807-4FF0-801A-8CFE0E43C0A4}">
  <cacheSource type="external" connectionId="1"/>
  <cacheFields count="6">
    <cacheField name="[Panel_Sessions].[Start of Week].[Start of Week]" caption="Start of Week" numFmtId="0" hierarchy="74" level="1">
      <sharedItems containsSemiMixedTypes="0" containsNonDate="0" containsDate="1" containsString="0" minDate="2026-04-06T00:00:00" maxDate="2026-04-07T00:00:00" count="1">
        <d v="2026-04-06T00:00:00"/>
      </sharedItems>
    </cacheField>
    <cacheField name="[Panel_Sessions].[Start of Week (Month)].[Start of Week (Month)]" caption="Start of Week (Month)" numFmtId="0" hierarchy="77" level="1">
      <sharedItems count="5">
        <s v="Dec"/>
        <s v="Jan"/>
        <s v="Feb"/>
        <s v="Mar"/>
        <s v="Apr"/>
      </sharedItems>
    </cacheField>
    <cacheField name="[Panel_Sessions].[Start of Week (Year)].[Start of Week (Year)]" caption="Start of Week (Year)" numFmtId="0" hierarchy="75" level="1">
      <sharedItems count="2">
        <s v="2025"/>
        <s v="2026"/>
      </sharedItems>
    </cacheField>
    <cacheField name="[Measures].[Count of Venture]" caption="Count of Venture" numFmtId="0" hierarchy="137" level="32767"/>
    <cacheField name="[Measures].[Distinct Count of Venture]" caption="Distinct Count of Venture" numFmtId="0" hierarchy="138" level="32767"/>
    <cacheField name="[Measures].[Distinct Count of Mentor]" caption="Distinct Count of Mentor" numFmtId="0" hierarchy="140"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2" memberValueDatatype="7" unbalanced="0">
      <fieldsUsage count="2">
        <fieldUsage x="-1"/>
        <fieldUsage x="0"/>
      </fieldsUsage>
    </cacheHierarchy>
    <cacheHierarchy uniqueName="[Panel_Sessions].[Start of Week (Year)]" caption="Start of Week (Year)" attribute="1" defaultMemberUniqueName="[Panel_Sessions].[Start of Week (Year)].[All]" allUniqueName="[Panel_Sessions].[Start of Week (Year)].[All]" dimensionUniqueName="[Panel_Sessions]" displayFolder="" count="2" memberValueDatatype="130" unbalanced="0">
      <fieldsUsage count="2">
        <fieldUsage x="-1"/>
        <fieldUsage x="2"/>
      </fieldsUsage>
    </cacheHierarchy>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2" memberValueDatatype="130" unbalanced="0">
      <fieldsUsage count="2">
        <fieldUsage x="-1"/>
        <fieldUsage x="1"/>
      </fieldsUsage>
    </cacheHierarchy>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oneField="1" hidden="1">
      <fieldsUsage count="1">
        <fieldUsage x="3"/>
      </fieldsUsage>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oneField="1" hidden="1">
      <fieldsUsage count="1">
        <fieldUsage x="4"/>
      </fieldsUsage>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oneField="1" hidden="1">
      <fieldsUsage count="1">
        <fieldUsage x="5"/>
      </fieldsUsage>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27576041668" backgroundQuery="1" createdVersion="8" refreshedVersion="8" minRefreshableVersion="3" recordCount="0" supportSubquery="1" supportAdvancedDrill="1" xr:uid="{E434E2CF-CC05-4660-BAC3-81623732CFB5}">
  <cacheSource type="external" connectionId="1"/>
  <cacheFields count="5">
    <cacheField name="[Mentor_Connect].[Meeting Status].[Meeting Status]" caption="Meeting Status" numFmtId="0" hierarchy="36" level="1">
      <sharedItems containsSemiMixedTypes="0" containsNonDate="0" containsString="0"/>
    </cacheField>
    <cacheField name="[Mentor_Connect].[Start of Week (Meeting)].[Start of Week (Meeting)]" caption="Start of Week (Meeting)" numFmtId="0" hierarchy="69" level="1">
      <sharedItems count="15">
        <s v="02-Feb-2026"/>
        <s v="02-Mar-2026"/>
        <s v="05-Jan-2026"/>
        <s v="06-Apr-2026"/>
        <s v="09-Feb-2026"/>
        <s v="09-Mar-2026"/>
        <s v="12-Jan-2026"/>
        <s v="13-Apr-2026"/>
        <s v="16-Feb-2026"/>
        <s v="16-Mar-2026"/>
        <s v="19-Jan-2026"/>
        <s v="23-Feb-2026"/>
        <s v="23-Mar-2026"/>
        <s v="26-Jan-2026"/>
        <s v="30-Mar-2026"/>
      </sharedItems>
    </cacheField>
    <cacheField name="[Measures].[Count of Venture Name 2]" caption="Count of Venture Name 2" numFmtId="0" hierarchy="134" level="32767"/>
    <cacheField name="[Measures].[Distinct Count of Venture Name]" caption="Distinct Count of Venture Name" numFmtId="0" hierarchy="136" level="32767"/>
    <cacheField name="[Measures].[Distinct Count of Mentor Name]" caption="Distinct Count of Mentor Name" numFmtId="0" hierarchy="135"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2" memberValueDatatype="130" unbalanced="0">
      <fieldsUsage count="2">
        <fieldUsage x="-1"/>
        <fieldUsage x="0"/>
      </fieldsUsage>
    </cacheHierarchy>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2" memberValueDatatype="130" unbalanced="0">
      <fieldsUsage count="2">
        <fieldUsage x="-1"/>
        <fieldUsage x="1"/>
      </fieldsUsage>
    </cacheHierarchy>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oneField="1" hidden="1">
      <fieldsUsage count="1">
        <fieldUsage x="2"/>
      </fieldsUsage>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oneField="1" hidden="1">
      <fieldsUsage count="1">
        <fieldUsage x="4"/>
      </fieldsUsage>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oneField="1" hidden="1">
      <fieldsUsage count="1">
        <fieldUsage x="3"/>
      </fieldsUsage>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537821527774" backgroundQuery="1" createdVersion="8" refreshedVersion="8" minRefreshableVersion="3" recordCount="0" supportSubquery="1" supportAdvancedDrill="1" xr:uid="{104A3982-5C58-49D7-9849-F3639BC34ABE}">
  <cacheSource type="external" connectionId="1"/>
  <cacheFields count="5">
    <cacheField name="[Table5].[Start of Week].[Start of Week]" caption="Start of Week" numFmtId="0" hierarchy="110" level="1">
      <sharedItems containsSemiMixedTypes="0" containsNonDate="0" containsDate="1" containsString="0" minDate="2026-04-06T00:00:00" maxDate="2026-04-21T00:00:00" count="3">
        <d v="2026-04-06T00:00:00"/>
        <d v="2026-04-13T00:00:00"/>
        <d v="2026-04-20T00:00:00"/>
      </sharedItems>
    </cacheField>
    <cacheField name="[Table5].[Start of Week (Month)].[Start of Week (Month)]" caption="Start of Week (Month)" numFmtId="0" hierarchy="113" level="1">
      <sharedItems count="9">
        <s v="Aug"/>
        <s v="Sep"/>
        <s v="Oct"/>
        <s v="Nov"/>
        <s v="Dec"/>
        <s v="Jan"/>
        <s v="Feb"/>
        <s v="Mar"/>
        <s v="Apr"/>
      </sharedItems>
    </cacheField>
    <cacheField name="[Table5].[Start of Week (Year)].[Start of Week (Year)]" caption="Start of Week (Year)" numFmtId="0" hierarchy="111" level="1">
      <sharedItems count="2">
        <s v="2025"/>
        <s v="2026"/>
      </sharedItems>
    </cacheField>
    <cacheField name="[Measures].[Distinct Count of Mentor Name 2]" caption="Distinct Count of Mentor Name 2" numFmtId="0" hierarchy="146" level="32767"/>
    <cacheField name="[Measures].[Sum of Hrs Utilized]" caption="Sum of Hrs Utilized" numFmtId="0" hierarchy="147"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2" memberValueDatatype="7" unbalanced="0">
      <fieldsUsage count="2">
        <fieldUsage x="-1"/>
        <fieldUsage x="0"/>
      </fieldsUsage>
    </cacheHierarchy>
    <cacheHierarchy uniqueName="[Table5].[Start of Week (Year)]" caption="Start of Week (Year)" attribute="1" defaultMemberUniqueName="[Table5].[Start of Week (Year)].[All]" allUniqueName="[Table5].[Start of Week (Year)].[All]" dimensionUniqueName="[Table5]" displayFolder="" count="2" memberValueDatatype="130" unbalanced="0">
      <fieldsUsage count="2">
        <fieldUsage x="-1"/>
        <fieldUsage x="2"/>
      </fieldsUsage>
    </cacheHierarchy>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2" memberValueDatatype="130" unbalanced="0">
      <fieldsUsage count="2">
        <fieldUsage x="-1"/>
        <fieldUsage x="1"/>
      </fieldsUsage>
    </cacheHierarchy>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oneField="1" hidden="1">
      <fieldsUsage count="1">
        <fieldUsage x="3"/>
      </fieldsUsage>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oneField="1" hidden="1">
      <fieldsUsage count="1">
        <fieldUsage x="4"/>
      </fieldsUsage>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27581250003" backgroundQuery="1" createdVersion="8" refreshedVersion="8" minRefreshableVersion="3" recordCount="0" supportSubquery="1" supportAdvancedDrill="1" xr:uid="{2702977F-C1AF-419D-B15D-3FDFAFF1C5FC}">
  <cacheSource type="external" connectionId="1"/>
  <cacheFields count="3">
    <cacheField name="[Mentor_Connect].[Meeting Status].[Meeting Status]" caption="Meeting Status" numFmtId="0" hierarchy="36" level="1">
      <sharedItems containsSemiMixedTypes="0" containsNonDate="0" containsString="0"/>
    </cacheField>
    <cacheField name="[Measures].[Count of Meeting Recordings]" caption="Count of Meeting Recordings" numFmtId="0" hierarchy="148" level="32767"/>
    <cacheField name="[Mentor_Connect].[Start of Week (Meeting)].[Start of Week (Meeting)]" caption="Start of Week (Meeting)" numFmtId="0" hierarchy="69" level="1">
      <sharedItems count="30">
        <s v="01-Dec-2025"/>
        <s v="01-Sep-2025"/>
        <s v="02-Feb-2026"/>
        <s v="02-Mar-2026"/>
        <s v="05-Jan-2026"/>
        <s v="06-Apr-2026"/>
        <s v="06-Oct-2025"/>
        <s v="08-Dec-2025"/>
        <s v="09-Feb-2026"/>
        <s v="09-Mar-2026"/>
        <s v="10-Nov-2025"/>
        <s v="12-Jan-2026"/>
        <s v="13-Apr-2026"/>
        <s v="13-Oct-2025"/>
        <s v="15-Dec-2025"/>
        <s v="15-Sep-2025"/>
        <s v="16-Feb-2026"/>
        <s v="16-Mar-2026"/>
        <s v="17-Nov-2025"/>
        <s v="19-Jan-2026"/>
        <s v="22-Dec-2025"/>
        <s v="22-Sep-2025"/>
        <s v="23-Feb-2026"/>
        <s v="23-Mar-2026"/>
        <s v="24-Nov-2025"/>
        <s v="25-Aug-2025"/>
        <s v="26-Jan-2026"/>
        <s v="27-Oct-2025"/>
        <s v="29-Dec-2025"/>
        <s v="30-Mar-2026"/>
      </sharedItems>
    </cacheField>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2" memberValueDatatype="130" unbalanced="0">
      <fieldsUsage count="2">
        <fieldUsage x="-1"/>
        <fieldUsage x="0"/>
      </fieldsUsage>
    </cacheHierarchy>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2" memberValueDatatype="130" unbalanced="0">
      <fieldsUsage count="2">
        <fieldUsage x="-1"/>
        <fieldUsage x="2"/>
      </fieldsUsage>
    </cacheHierarchy>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26.870574421293" backgroundQuery="1" createdVersion="8" refreshedVersion="8" minRefreshableVersion="3" recordCount="0" supportSubquery="1" supportAdvancedDrill="1" xr:uid="{B0F8E0DD-0EE1-43B2-90D2-7BA7FC95B5A6}">
  <cacheSource type="external" connectionId="1"/>
  <cacheFields count="6">
    <cacheField name="[VP_Calls].[VP1/VP2/VP3].[VP1/VP2/VP3]" caption="VP1/VP2/VP3" numFmtId="0" hierarchy="116" level="1">
      <sharedItems containsSemiMixedTypes="0" containsNonDate="0" containsString="0"/>
    </cacheField>
    <cacheField name="[VP_Calls].[Start of Week].[Start of Week]" caption="Start of Week" numFmtId="0" hierarchy="118" level="1">
      <sharedItems containsSemiMixedTypes="0" containsNonDate="0" containsDate="1" containsString="0" minDate="2026-04-06T00:00:00" maxDate="2026-04-14T00:00:00" count="2">
        <d v="2026-04-06T00:00:00"/>
        <d v="2026-04-13T00:00:00"/>
      </sharedItems>
    </cacheField>
    <cacheField name="[VP_Calls].[Start of Week (Month)].[Start of Week (Month)]" caption="Start of Week (Month)" numFmtId="0" hierarchy="119" level="1">
      <sharedItems count="3">
        <s v="Feb"/>
        <s v="Mar"/>
        <s v="Apr"/>
      </sharedItems>
    </cacheField>
    <cacheField name="[Measures].[Count of Venture 2]" caption="Count of Venture 2" numFmtId="0" hierarchy="141" level="32767"/>
    <cacheField name="[Measures].[Distinct Count of Venture 2]" caption="Distinct Count of Venture 2" numFmtId="0" hierarchy="142" level="32767"/>
    <cacheField name="[Measures].[Distinct Count of Venture Partner (VP)]" caption="Distinct Count of Venture Partner (VP)" numFmtId="0" hierarchy="144"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2" memberValueDatatype="130" unbalanced="0">
      <fieldsUsage count="2">
        <fieldUsage x="-1"/>
        <fieldUsage x="0"/>
      </fieldsUsage>
    </cacheHierarchy>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2" memberValueDatatype="7" unbalanced="0">
      <fieldsUsage count="2">
        <fieldUsage x="-1"/>
        <fieldUsage x="1"/>
      </fieldsUsage>
    </cacheHierarchy>
    <cacheHierarchy uniqueName="[VP_Calls].[Start of Week (Month)]" caption="Start of Week (Month)" attribute="1" defaultMemberUniqueName="[VP_Calls].[Start of Week (Month)].[All]" allUniqueName="[VP_Calls].[Start of Week (Month)].[All]" dimensionUniqueName="[VP_Calls]" displayFolder="" count="2" memberValueDatatype="130" unbalanced="0">
      <fieldsUsage count="2">
        <fieldUsage x="-1"/>
        <fieldUsage x="2"/>
      </fieldsUsage>
    </cacheHierarchy>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oneField="1" hidden="1">
      <fieldsUsage count="1">
        <fieldUsage x="3"/>
      </fieldsUsage>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oneField="1" hidden="1">
      <fieldsUsage count="1">
        <fieldUsage x="4"/>
      </fieldsUsage>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oneField="1" hidden="1">
      <fieldsUsage count="1">
        <fieldUsage x="5"/>
      </fieldsUsage>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27682638886" backgroundQuery="1" createdVersion="8" refreshedVersion="8" minRefreshableVersion="3" recordCount="0" supportSubquery="1" supportAdvancedDrill="1" xr:uid="{51AACFE6-15E7-4F4C-A2E5-5DB13CD637E6}">
  <cacheSource type="external" connectionId="1"/>
  <cacheFields count="4">
    <cacheField name="[Mentor_Connect].[Start of Week (Preferred Mentor Selected On].[Start of Week (Preferred Mentor Selected On]" caption="Start of Week (Preferred Mentor Selected On" numFmtId="0" hierarchy="70" level="1">
      <sharedItems count="13">
        <s v="02-Feb-2026"/>
        <s v="05-Jan-2026"/>
        <s v="06-Apr-2026"/>
        <s v="09-Feb-2026"/>
        <s v="09-Mar-2026"/>
        <s v="12-Jan-2026"/>
        <s v="13-Apr-2026"/>
        <s v="16-Feb-2026"/>
        <s v="16-Mar-2026"/>
        <s v="19-Jan-2026"/>
        <s v="23-Feb-2026"/>
        <s v="26-Jan-2026"/>
        <s v="30-Mar-2026"/>
      </sharedItems>
    </cacheField>
    <cacheField name="[Measures].[Count of Venture Name 2]" caption="Count of Venture Name 2" numFmtId="0" hierarchy="134" level="32767"/>
    <cacheField name="[Measures].[Distinct Count of Venture Name]" caption="Distinct Count of Venture Name" numFmtId="0" hierarchy="136" level="32767"/>
    <cacheField name="[Measures].[Distinct Count of Mentor Name]" caption="Distinct Count of Mentor Name" numFmtId="0" hierarchy="135"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2" memberValueDatatype="130" unbalanced="0">
      <fieldsUsage count="2">
        <fieldUsage x="-1"/>
        <fieldUsage x="0"/>
      </fieldsUsage>
    </cacheHierarchy>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oneField="1" hidden="1">
      <fieldsUsage count="1">
        <fieldUsage x="1"/>
      </fieldsUsage>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oneField="1" hidden="1">
      <fieldsUsage count="1">
        <fieldUsage x="3"/>
      </fieldsUsage>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oneField="1" hidden="1">
      <fieldsUsage count="1">
        <fieldUsage x="2"/>
      </fieldsUsage>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27577777777" backgroundQuery="1" createdVersion="8" refreshedVersion="8" minRefreshableVersion="3" recordCount="0" supportSubquery="1" supportAdvancedDrill="1" xr:uid="{3B599F60-4F43-4D61-B1E7-40DB7A153B39}">
  <cacheSource type="external" connectionId="1"/>
  <cacheFields count="4">
    <cacheField name="[Mentor_Connect].[Meeting Status].[Meeting Status]" caption="Meeting Status" numFmtId="0" hierarchy="36" level="1">
      <sharedItems containsSemiMixedTypes="0" containsNonDate="0" containsString="0"/>
    </cacheField>
    <cacheField name="[Mentor_Connect].[Meeting Transcripts].[Meeting Transcripts]" caption="Meeting Transcripts" numFmtId="0" hierarchy="54" level="1">
      <sharedItems containsSemiMixedTypes="0" containsNonDate="0" containsString="0"/>
    </cacheField>
    <cacheField name="[Mentor_Connect].[Venture Name].[Venture Name]" caption="Venture Name" numFmtId="0" hierarchy="31" level="1">
      <sharedItems count="68">
        <s v="Aeronero Solutions Private Limited"/>
        <s v="Agriown Farmtech"/>
        <s v="Airmeds"/>
        <s v="Alpino"/>
        <s v="amPICQ"/>
        <s v="Ask Eva"/>
        <s v="Atreya Innovations"/>
        <s v="Bebe Burp"/>
        <s v="Bipolar Factory"/>
        <s v="Botminds.ai"/>
        <s v="Bull AgriTech"/>
        <s v="Culture x"/>
        <s v="Cultyvate- Farms2Fork Technologies Pvt Ltd"/>
        <s v="Dhobi G"/>
        <s v="Elite Decor Pvt. Ltd"/>
        <s v="Eventbeep"/>
        <s v="Eximburg International"/>
        <s v="Exposit Immersive Solution Pvt Ltd"/>
        <s v="Foodnest"/>
        <s v="Frontierz"/>
        <s v="FTB Organic (Dhombe Patil Foods)"/>
        <s v="Green Pods"/>
        <s v="Gyrodrive"/>
        <s v="Hogist technologies Pvt Ltd"/>
        <s v="Hreedan Lifestyle"/>
        <s v="Indian Drivers"/>
        <s v="InSyPay"/>
        <s v="Jeevtronics"/>
        <s v="JidokaTechnologies"/>
        <s v="JustAct"/>
        <s v="Keepsake Automation Pvt Ltd"/>
        <s v="Leankloud"/>
        <s v="Leap Info"/>
        <s v="Linkmiles"/>
        <s v="Mangopoint"/>
        <s v="Manufyx"/>
        <s v="MiCoB Pvt Ltd"/>
        <s v="Myharvest Farms"/>
        <s v="NG Earsafe"/>
        <s v="Nutrirasoi Foods Private Limited"/>
        <s v="Nuutjobs"/>
        <s v="Padcare Labs"/>
        <s v="PowerTree"/>
        <s v="Prime UAV"/>
        <s v="Qarmatek"/>
        <s v="Raptee Energy Pvt Ltd"/>
        <s v="Raw Pharma"/>
        <s v="REAGRI - NANOBEE BIOINNOVATIONS"/>
        <s v="Redicine Medsol"/>
        <s v="Rises.io"/>
        <s v="Rupiya Finnovations Pvt Ltd"/>
        <s v="Sarumam Pharmacy"/>
        <s v="Servercake"/>
        <s v="Startoon Labs"/>
        <s v="Stem Tech"/>
        <s v="Stembotix"/>
        <s v="Tailor Smart"/>
        <s v="Terrablu"/>
        <s v="Tikitoro"/>
        <s v="Torchit"/>
        <s v="Univia"/>
        <s v="Uravu Labs"/>
        <s v="Urdhvam"/>
        <s v="Vastra App"/>
        <s v="Vaultastic"/>
        <s v="Velaan Mart Pvt Ltd"/>
        <s v="VideoSDK"/>
        <s v="Zeus Engitech Private Limited"/>
      </sharedItems>
    </cacheField>
    <cacheField name="[Measures].[Count of Mentor Name]" caption="Count of Mentor Name" numFmtId="0" hierarchy="133"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2" memberValueDatatype="130" unbalanced="0">
      <fieldsUsage count="2">
        <fieldUsage x="-1"/>
        <fieldUsage x="2"/>
      </fieldsUsage>
    </cacheHierarchy>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2" memberValueDatatype="130" unbalanced="0">
      <fieldsUsage count="2">
        <fieldUsage x="-1"/>
        <fieldUsage x="0"/>
      </fieldsUsage>
    </cacheHierarchy>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2" memberValueDatatype="130" unbalanced="0">
      <fieldsUsage count="2">
        <fieldUsage x="-1"/>
        <fieldUsage x="1"/>
      </fieldsUsage>
    </cacheHierarchy>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oneField="1" hidden="1">
      <fieldsUsage count="1">
        <fieldUsage x="3"/>
      </fieldsUsage>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27574421298" backgroundQuery="1" createdVersion="8" refreshedVersion="8" minRefreshableVersion="3" recordCount="0" supportSubquery="1" supportAdvancedDrill="1" xr:uid="{EBB279CE-D262-40B4-BC88-D096FC3F8D93}">
  <cacheSource type="external" connectionId="1"/>
  <cacheFields count="5">
    <cacheField name="[Mentor_Connect].[Venture Name].[Venture Name]" caption="Venture Name" numFmtId="0" hierarchy="31" level="1">
      <sharedItems count="11">
        <s v="Aeronero Solutions Private Limited"/>
        <s v="Cultyvate- Farms2Fork Technologies Pvt Ltd"/>
        <s v="Bebe Burp"/>
        <s v="Jeevtronics"/>
        <s v="Rises.io"/>
        <s v="Stem Tech"/>
        <s v="Raptee Energy Pvt Ltd"/>
        <s v="Dhobi G"/>
        <s v="Manufyx"/>
        <s v="Frontierz"/>
        <s v="REAGRI - NANOBEE BIOINNOVATIONS"/>
      </sharedItems>
    </cacheField>
    <cacheField name="[Mentor_Connect].[Mentor Name].[Mentor Name]" caption="Mentor Name" numFmtId="0" hierarchy="35" level="1">
      <sharedItems count="7">
        <s v="B Gopalakrishnan"/>
        <s v="Bharat Hudadalli"/>
        <s v="Dheeresh Manrai"/>
        <s v="Gokulraj GK"/>
        <s v="Manu Kumar"/>
        <s v="Sandeep Gupta"/>
        <s v="Suhasini Barman"/>
      </sharedItems>
    </cacheField>
    <cacheField name="[Mentor_Connect].[Invoice Status].[Invoice Status]" caption="Invoice Status" numFmtId="0" hierarchy="56" level="1">
      <sharedItems count="3">
        <s v="Shared with Finance Team - Pending Payment"/>
        <s v="Raised"/>
        <s v="Mentor will Share Invoice"/>
      </sharedItems>
    </cacheField>
    <cacheField name="[Mentor_Connect].[Invoice related Remarks].[Invoice related Remarks]" caption="Invoice related Remarks" numFmtId="0" hierarchy="63" level="1">
      <sharedItems containsBlank="1" count="6">
        <s v="17-Apr-2026: Shared with Finance Team to Process"/>
        <m/>
        <s v="17-Apr-2026: informed Dheeresh that his MSA is processed. Hence if he wants to raise invoice then we can"/>
        <s v="17-Apr-2026: Asked for changes in Invoice"/>
        <s v="17-Apr-2026: Asked for changes in Invoice. Shared with Porgram Team"/>
        <s v="17-Apr-2026: Informed mentor that his MSA is been executed"/>
      </sharedItems>
    </cacheField>
    <cacheField name="[Mentor_Connect].[Invoice Number].[Invoice Number]" caption="Invoice Number" numFmtId="0" hierarchy="62" level="1">
      <sharedItems containsBlank="1" count="6">
        <s v="002/2026"/>
        <m/>
        <s v="SKC/WF/001"/>
        <s v="Inv#001"/>
        <s v="Inv#002"/>
        <s v="Inv#264"/>
      </sharedItems>
    </cacheField>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2" memberValueDatatype="130" unbalanced="0">
      <fieldsUsage count="2">
        <fieldUsage x="-1"/>
        <fieldUsage x="0"/>
      </fieldsUsage>
    </cacheHierarchy>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2" memberValueDatatype="130" unbalanced="0">
      <fieldsUsage count="2">
        <fieldUsage x="-1"/>
        <fieldUsage x="1"/>
      </fieldsUsage>
    </cacheHierarchy>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2" memberValueDatatype="130" unbalanced="0">
      <fieldsUsage count="2">
        <fieldUsage x="-1"/>
        <fieldUsage x="2"/>
      </fieldsUsage>
    </cacheHierarchy>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2" memberValueDatatype="130" unbalanced="0">
      <fieldsUsage count="2">
        <fieldUsage x="-1"/>
        <fieldUsage x="4"/>
      </fieldsUsage>
    </cacheHierarchy>
    <cacheHierarchy uniqueName="[Mentor_Connect].[Invoice related Remarks]" caption="Invoice related Remarks" attribute="1" defaultMemberUniqueName="[Mentor_Connect].[Invoice related Remarks].[All]" allUniqueName="[Mentor_Connect].[Invoice related Remarks].[All]" dimensionUniqueName="[Mentor_Connect]" displayFolder="" count="2" memberValueDatatype="130" unbalanced="0">
      <fieldsUsage count="2">
        <fieldUsage x="-1"/>
        <fieldUsage x="3"/>
      </fieldsUsage>
    </cacheHierarchy>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44431712964" backgroundQuery="1" createdVersion="8" refreshedVersion="8" minRefreshableVersion="3" recordCount="0" supportSubquery="1" supportAdvancedDrill="1" xr:uid="{00688ED5-9DC1-46CC-AF92-33F23C5759BB}">
  <cacheSource type="external" connectionId="1"/>
  <cacheFields count="4">
    <cacheField name="[FeedbackFrmFounders].[Round].[Round]" caption="Round" numFmtId="0" hierarchy="25" level="1">
      <sharedItems containsSemiMixedTypes="0" containsNonDate="0" containsDate="1" containsString="0" minDate="2026-04-06T00:00:00" maxDate="2026-04-14T00:00:00" count="2">
        <d v="2026-04-06T00:00:00"/>
        <d v="2026-04-13T00:00:00"/>
      </sharedItems>
    </cacheField>
    <cacheField name="[FeedbackFrmFounders].[Round (Month)].[Round (Month)]" caption="Round (Month)" numFmtId="0" hierarchy="28" level="1">
      <sharedItems count="5">
        <s v="Dec"/>
        <s v="Jan"/>
        <s v="Feb"/>
        <s v="Mar"/>
        <s v="Apr"/>
      </sharedItems>
    </cacheField>
    <cacheField name="[FeedbackFrmFounders].[Round (Year)].[Round (Year)]" caption="Round (Year)" numFmtId="0" hierarchy="26" level="1">
      <sharedItems count="2">
        <s v="2025"/>
        <s v="2026"/>
      </sharedItems>
    </cacheField>
    <cacheField name="[Measures].[Count of Venture Name]" caption="Count of Venture Name" numFmtId="0" hierarchy="149"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2" memberValueDatatype="7" unbalanced="0">
      <fieldsUsage count="2">
        <fieldUsage x="-1"/>
        <fieldUsage x="0"/>
      </fieldsUsage>
    </cacheHierarchy>
    <cacheHierarchy uniqueName="[FeedbackFrmFounders].[Round (Year)]" caption="Round (Year)" attribute="1" defaultMemberUniqueName="[FeedbackFrmFounders].[Round (Year)].[All]" allUniqueName="[FeedbackFrmFounders].[Round (Year)].[All]" dimensionUniqueName="[FeedbackFrmFounders]" displayFolder="" count="2" memberValueDatatype="130" unbalanced="0">
      <fieldsUsage count="2">
        <fieldUsage x="-1"/>
        <fieldUsage x="2"/>
      </fieldsUsage>
    </cacheHierarchy>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2" memberValueDatatype="130" unbalanced="0">
      <fieldsUsage count="2">
        <fieldUsage x="-1"/>
        <fieldUsage x="1"/>
      </fieldsUsage>
    </cacheHierarchy>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0" memberValueDatatype="7" unbalanced="0"/>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oneField="1" hidden="1">
      <fieldsUsage count="1">
        <fieldUsage x="3"/>
      </fieldsUsage>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hidden="1">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eenakshi Singh" refreshedDate="46132.644519560185" backgroundQuery="1" createdVersion="8" refreshedVersion="8" minRefreshableVersion="3" recordCount="0" supportSubquery="1" supportAdvancedDrill="1" xr:uid="{88492A2A-FB18-47BB-997A-D9FC3C4D4E47}">
  <cacheSource type="external" connectionId="1"/>
  <cacheFields count="2">
    <cacheField name="[Range].[Trunc].[Trunc]" caption="Trunc" numFmtId="0" hierarchy="105" level="1">
      <sharedItems containsSemiMixedTypes="0" containsNonDate="0" containsDate="1" containsString="0" minDate="2026-03-09T00:00:00" maxDate="2026-04-14T00:00:00" count="5">
        <d v="2026-03-09T00:00:00"/>
        <d v="2026-03-16T00:00:00"/>
        <d v="2026-03-23T00:00:00"/>
        <d v="2026-04-06T00:00:00"/>
        <d v="2026-04-13T00:00:00"/>
      </sharedItems>
    </cacheField>
    <cacheField name="[Measures].[Count of Venture Name 3]" caption="Count of Venture Name 3" numFmtId="0" hierarchy="150" level="32767"/>
  </cacheFields>
  <cacheHierarchies count="151">
    <cacheHierarchy uniqueName="[FeedbackFrmFounders].[Respondent ID]" caption="Respondent ID" attribute="1" defaultMemberUniqueName="[FeedbackFrmFounders].[Respondent ID].[All]" allUniqueName="[FeedbackFrmFounders].[Respondent ID].[All]" dimensionUniqueName="[FeedbackFrmFounders]" displayFolder="" count="0" memberValueDatatype="5" unbalanced="0"/>
    <cacheHierarchy uniqueName="[FeedbackFrmFounders].[Collector ID]" caption="Collector ID" attribute="1" defaultMemberUniqueName="[FeedbackFrmFounders].[Collector ID].[All]" allUniqueName="[FeedbackFrmFounders].[Collector ID].[All]" dimensionUniqueName="[FeedbackFrmFounders]" displayFolder="" count="0" memberValueDatatype="20" unbalanced="0"/>
    <cacheHierarchy uniqueName="[FeedbackFrmFounders].[Start Date]" caption="Start Date" attribute="1" time="1" defaultMemberUniqueName="[FeedbackFrmFounders].[Start Date].[All]" allUniqueName="[FeedbackFrmFounders].[Start Date].[All]" dimensionUniqueName="[FeedbackFrmFounders]" displayFolder="" count="0" memberValueDatatype="7" unbalanced="0"/>
    <cacheHierarchy uniqueName="[FeedbackFrmFounders].[End Date]" caption="End Date" attribute="1" time="1" defaultMemberUniqueName="[FeedbackFrmFounders].[End Date].[All]" allUniqueName="[FeedbackFrmFounders].[End Date].[All]" dimensionUniqueName="[FeedbackFrmFounders]" displayFolder="" count="0" memberValueDatatype="7" unbalanced="0"/>
    <cacheHierarchy uniqueName="[FeedbackFrmFounders].[IP Address]" caption="IP Address" attribute="1" defaultMemberUniqueName="[FeedbackFrmFounders].[IP Address].[All]" allUniqueName="[FeedbackFrmFounders].[IP Address].[All]" dimensionUniqueName="[FeedbackFrmFounders]" displayFolder="" count="0" memberValueDatatype="130" unbalanced="0"/>
    <cacheHierarchy uniqueName="[FeedbackFrmFounders].[Email Address]" caption="Email Address" attribute="1" defaultMemberUniqueName="[FeedbackFrmFounders].[Email Address].[All]" allUniqueName="[FeedbackFrmFounders].[Email Address].[All]" dimensionUniqueName="[FeedbackFrmFounders]" displayFolder="" count="0" memberValueDatatype="130" unbalanced="0"/>
    <cacheHierarchy uniqueName="[FeedbackFrmFounders].[First Name]" caption="First Name" attribute="1" defaultMemberUniqueName="[FeedbackFrmFounders].[First Name].[All]" allUniqueName="[FeedbackFrmFounders].[First Name].[All]" dimensionUniqueName="[FeedbackFrmFounders]" displayFolder="" count="0" memberValueDatatype="130" unbalanced="0"/>
    <cacheHierarchy uniqueName="[FeedbackFrmFounders].[Last Name]" caption="Last Name" attribute="1" defaultMemberUniqueName="[FeedbackFrmFounders].[Last Name].[All]" allUniqueName="[FeedbackFrmFounders].[Last Name].[All]" dimensionUniqueName="[FeedbackFrmFounders]" displayFolder="" count="0" memberValueDatatype="130" unbalanced="0"/>
    <cacheHierarchy uniqueName="[FeedbackFrmFounders].[Custom Data 1]" caption="Custom Data 1" attribute="1" defaultMemberUniqueName="[FeedbackFrmFounders].[Custom Data 1].[All]" allUniqueName="[FeedbackFrmFounders].[Custom Data 1].[All]" dimensionUniqueName="[FeedbackFrmFounders]" displayFolder="" count="0" memberValueDatatype="130" unbalanced="0"/>
    <cacheHierarchy uniqueName="[FeedbackFrmFounders].[language]" caption="language" attribute="1" defaultMemberUniqueName="[FeedbackFrmFounders].[language].[All]" allUniqueName="[FeedbackFrmFounders].[language].[All]" dimensionUniqueName="[FeedbackFrmFounders]" displayFolder="" count="0" memberValueDatatype="130" unbalanced="0"/>
    <cacheHierarchy uniqueName="[FeedbackFrmFounders].[Name]" caption="Name" attribute="1" defaultMemberUniqueName="[FeedbackFrmFounders].[Name].[All]" allUniqueName="[FeedbackFrmFounders].[Name].[All]" dimensionUniqueName="[FeedbackFrmFounders]" displayFolder="" count="0" memberValueDatatype="130" unbalanced="0"/>
    <cacheHierarchy uniqueName="[FeedbackFrmFounders].[Venture Name]" caption="Venture Name" attribute="1" defaultMemberUniqueName="[FeedbackFrmFounders].[Venture Name].[All]" allUniqueName="[FeedbackFrmFounders].[Venture Name].[All]" dimensionUniqueName="[FeedbackFrmFounders]" displayFolder="" count="0" memberValueDatatype="130" unbalanced="0"/>
    <cacheHierarchy uniqueName="[FeedbackFrmFounders].[Registered Email ID]" caption="Registered Email ID" attribute="1" defaultMemberUniqueName="[FeedbackFrmFounders].[Registered Email ID].[All]" allUniqueName="[FeedbackFrmFounders].[Registered Email ID].[All]" dimensionUniqueName="[FeedbackFrmFounders]" displayFolder="" count="0" memberValueDatatype="130" unbalanced="0"/>
    <cacheHierarchy uniqueName="[FeedbackFrmFounders].[Contact Number]" caption="Contact Number" attribute="1" defaultMemberUniqueName="[FeedbackFrmFounders].[Contact Number].[All]" allUniqueName="[FeedbackFrmFounders].[Contact Number].[All]" dimensionUniqueName="[FeedbackFrmFounders]" displayFolder="" count="0" memberValueDatatype="130" unbalanced="0"/>
    <cacheHierarchy uniqueName="[FeedbackFrmFounders].[Ask]" caption="Ask" attribute="1" defaultMemberUniqueName="[FeedbackFrmFounders].[Ask].[All]" allUniqueName="[FeedbackFrmFounders].[Ask].[All]" dimensionUniqueName="[FeedbackFrmFounders]" displayFolder="" count="0" memberValueDatatype="130" unbalanced="0"/>
    <cacheHierarchy uniqueName="[FeedbackFrmFounders].[1. Who was your mentor for this session?]" caption="1. Who was your mentor for this session?" attribute="1" defaultMemberUniqueName="[FeedbackFrmFounders].[1. Who was your mentor for this session?].[All]" allUniqueName="[FeedbackFrmFounders].[1. Who was your mentor for this session?].[All]" dimensionUniqueName="[FeedbackFrmFounders]" displayFolder="" count="0" memberValueDatatype="130" unbalanced="0"/>
    <cacheHierarchy uniqueName="[FeedbackFrmFounders].[2. How useful was this mentor session for your current business priorities?]" caption="2. How useful was this mentor session for your current business priorities?" attribute="1" defaultMemberUniqueName="[FeedbackFrmFounders].[2. How useful was this mentor session for your current business priorities?].[All]" allUniqueName="[FeedbackFrmFounders].[2. How useful was this mentor session for your current business priorities?].[All]" dimensionUniqueName="[FeedbackFrmFounders]" displayFolder="" count="0" memberValueDatatype="130" unbalanced="0"/>
    <cacheHierarchy uniqueName="[FeedbackFrmFounders].[3. Did this session help you identify clear actionable next steps?]" caption="3. Did this session help you identify clear actionable next steps?" attribute="1" defaultMemberUniqueName="[FeedbackFrmFounders].[3. Did this session help you identify clear actionable next steps?].[All]" allUniqueName="[FeedbackFrmFounders].[3. Did this session help you identify clear actionable next steps?].[All]" dimensionUniqueName="[FeedbackFrmFounders]" displayFolder="" count="0" memberValueDatatype="130" unbalanced="0"/>
    <cacheHierarchy uniqueName="[FeedbackFrmFounders].[4. Do you need to meet this mentor again to discuss your current business priorities?]" caption="4. Do you need to meet this mentor again to discuss your current business priorities?" attribute="1" defaultMemberUniqueName="[FeedbackFrmFounders].[4. Do you need to meet this mentor again to discuss your current business priorities?].[All]" allUniqueName="[FeedbackFrmFounders].[4. Do you need to meet this mentor again to discuss your current business priorities?].[All]" dimensionUniqueName="[FeedbackFrmFounders]" displayFolder="" count="0" memberValueDatatype="130" unbalanced="0"/>
    <cacheHierarchy uniqueName="[FeedbackFrmFounders].[5. Anything you’d like to share about your experience in this session?]" caption="5. Anything you’d like to share about your experience in this session?" attribute="1" defaultMemberUniqueName="[FeedbackFrmFounders].[5. Anything you’d like to share about your experience in this session?].[All]" allUniqueName="[FeedbackFrmFounders].[5. Anything you’d like to share about your experience in this session?].[All]" dimensionUniqueName="[FeedbackFrmFounders]" displayFolder="" count="0" memberValueDatatype="130" unbalanced="0"/>
    <cacheHierarchy uniqueName="[FeedbackFrmFounders].[RN Remarks]" caption="RN Remarks" attribute="1" defaultMemberUniqueName="[FeedbackFrmFounders].[RN Remarks].[All]" allUniqueName="[FeedbackFrmFounders].[RN Remarks].[All]" dimensionUniqueName="[FeedbackFrmFounders]" displayFolder="" count="0" memberValueDatatype="130" unbalanced="0"/>
    <cacheHierarchy uniqueName="[FeedbackFrmFounders].[Category]" caption="Category" attribute="1" defaultMemberUniqueName="[FeedbackFrmFounders].[Category].[All]" allUniqueName="[FeedbackFrmFounders].[Category].[All]" dimensionUniqueName="[FeedbackFrmFounders]" displayFolder="" count="0" memberValueDatatype="130" unbalanced="0"/>
    <cacheHierarchy uniqueName="[FeedbackFrmFounders].[Response Status]" caption="Response Status" attribute="1" defaultMemberUniqueName="[FeedbackFrmFounders].[Response Status].[All]" allUniqueName="[FeedbackFrmFounders].[Response Status].[All]" dimensionUniqueName="[FeedbackFrmFounders]" displayFolder="" count="0" memberValueDatatype="130" unbalanced="0"/>
    <cacheHierarchy uniqueName="[FeedbackFrmFounders].[Connected by Us]" caption="Connected by Us" attribute="1" defaultMemberUniqueName="[FeedbackFrmFounders].[Connected by Us].[All]" allUniqueName="[FeedbackFrmFounders].[Connected by Us].[All]" dimensionUniqueName="[FeedbackFrmFounders]" displayFolder="" count="0" memberValueDatatype="130" unbalanced="0"/>
    <cacheHierarchy uniqueName="[FeedbackFrmFounders].[Start of Week]" caption="Start of Week" attribute="1" defaultMemberUniqueName="[FeedbackFrmFounders].[Start of Week].[All]" allUniqueName="[FeedbackFrmFounders].[Start of Week].[All]" dimensionUniqueName="[FeedbackFrmFounders]" displayFolder="" count="0" memberValueDatatype="5" unbalanced="0"/>
    <cacheHierarchy uniqueName="[FeedbackFrmFounders].[Round]" caption="Round" attribute="1" time="1" defaultMemberUniqueName="[FeedbackFrmFounders].[Round].[All]" allUniqueName="[FeedbackFrmFounders].[Round].[All]" dimensionUniqueName="[FeedbackFrmFounders]" displayFolder="" count="0" memberValueDatatype="7" unbalanced="0"/>
    <cacheHierarchy uniqueName="[FeedbackFrmFounders].[Round (Year)]" caption="Round (Year)" attribute="1" defaultMemberUniqueName="[FeedbackFrmFounders].[Round (Year)].[All]" allUniqueName="[FeedbackFrmFounders].[Round (Year)].[All]" dimensionUniqueName="[FeedbackFrmFounders]" displayFolder="" count="0" memberValueDatatype="130" unbalanced="0"/>
    <cacheHierarchy uniqueName="[FeedbackFrmFounders].[Round (Quarter)]" caption="Round (Quarter)" attribute="1" defaultMemberUniqueName="[FeedbackFrmFounders].[Round (Quarter)].[All]" allUniqueName="[FeedbackFrmFounders].[Round (Quarter)].[All]" dimensionUniqueName="[FeedbackFrmFounders]" displayFolder="" count="0" memberValueDatatype="130" unbalanced="0"/>
    <cacheHierarchy uniqueName="[FeedbackFrmFounders].[Round (Month)]" caption="Round (Month)" attribute="1" defaultMemberUniqueName="[FeedbackFrmFounders].[Round (Month)].[All]" allUniqueName="[FeedbackFrmFounders].[Round (Month)].[All]" dimensionUniqueName="[FeedbackFrmFounders]" displayFolder="" count="0" memberValueDatatype="130" unbalanced="0"/>
    <cacheHierarchy uniqueName="[FeedbackFrmFounders].[Program]" caption="Program" attribute="1" defaultMemberUniqueName="[FeedbackFrmFounders].[Program].[All]" allUniqueName="[FeedbackFrmFounders].[Program].[All]" dimensionUniqueName="[FeedbackFrmFounders]" displayFolder="" count="0" memberValueDatatype="130" unbalanced="0"/>
    <cacheHierarchy uniqueName="[FeedbackFrmFounders].[Hub]" caption="Hub" attribute="1" defaultMemberUniqueName="[FeedbackFrmFounders].[Hub].[All]" allUniqueName="[FeedbackFrmFounders].[Hub].[All]" dimensionUniqueName="[FeedbackFrmFounders]" displayFolder="" count="0" memberValueDatatype="130" unbalanced="0"/>
    <cacheHierarchy uniqueName="[Mentor_Connect].[Venture Name]" caption="Venture Name" attribute="1" defaultMemberUniqueName="[Mentor_Connect].[Venture Name].[All]" allUniqueName="[Mentor_Connect].[Venture Name].[All]" dimensionUniqueName="[Mentor_Connect]" displayFolder="" count="0" memberValueDatatype="130" unbalanced="0"/>
    <cacheHierarchy uniqueName="[Mentor_Connect].[Program]" caption="Program" attribute="1" defaultMemberUniqueName="[Mentor_Connect].[Program].[All]" allUniqueName="[Mentor_Connect].[Program].[All]" dimensionUniqueName="[Mentor_Connect]" displayFolder="" count="0" memberValueDatatype="130" unbalanced="0"/>
    <cacheHierarchy uniqueName="[Mentor_Connect].[Month]" caption="Month" attribute="1" defaultMemberUniqueName="[Mentor_Connect].[Month].[All]" allUniqueName="[Mentor_Connect].[Month].[All]" dimensionUniqueName="[Mentor_Connect]" displayFolder="" count="0" memberValueDatatype="130" unbalanced="0"/>
    <cacheHierarchy uniqueName="[Mentor_Connect].[Hub Manager]" caption="Hub Manager" attribute="1" defaultMemberUniqueName="[Mentor_Connect].[Hub Manager].[All]" allUniqueName="[Mentor_Connect].[Hub Manager].[All]" dimensionUniqueName="[Mentor_Connect]" displayFolder="" count="0" memberValueDatatype="130" unbalanced="0"/>
    <cacheHierarchy uniqueName="[Mentor_Connect].[Mentor Name]" caption="Mentor Name" attribute="1" defaultMemberUniqueName="[Mentor_Connect].[Mentor Name].[All]" allUniqueName="[Mentor_Connect].[Mentor Name].[All]" dimensionUniqueName="[Mentor_Connect]" displayFolder="" count="0" memberValueDatatype="130" unbalanced="0"/>
    <cacheHierarchy uniqueName="[Mentor_Connect].[Meeting Status]" caption="Meeting Status" attribute="1" defaultMemberUniqueName="[Mentor_Connect].[Meeting Status].[All]" allUniqueName="[Mentor_Connect].[Meeting Status].[All]" dimensionUniqueName="[Mentor_Connect]" displayFolder="" count="0" memberValueDatatype="130" unbalanced="0"/>
    <cacheHierarchy uniqueName="[Mentor_Connect].[Requested for Mentors On]" caption="Requested for Mentors On" attribute="1" defaultMemberUniqueName="[Mentor_Connect].[Requested for Mentors On].[All]" allUniqueName="[Mentor_Connect].[Requested for Mentors On].[All]" dimensionUniqueName="[Mentor_Connect]" displayFolder="" count="0" memberValueDatatype="130" unbalanced="0"/>
    <cacheHierarchy uniqueName="[Mentor_Connect].[Shortlisted Mentors On]" caption="Shortlisted Mentors On" attribute="1" time="1" defaultMemberUniqueName="[Mentor_Connect].[Shortlisted Mentors On].[All]" allUniqueName="[Mentor_Connect].[Shortlisted Mentors On].[All]" dimensionUniqueName="[Mentor_Connect]" displayFolder="" count="0" memberValueDatatype="7" unbalanced="0"/>
    <cacheHierarchy uniqueName="[Mentor_Connect].[Suggested Mentors On]" caption="Suggested Mentors On" attribute="1" time="1" defaultMemberUniqueName="[Mentor_Connect].[Suggested Mentors On].[All]" allUniqueName="[Mentor_Connect].[Suggested Mentors On].[All]" dimensionUniqueName="[Mentor_Connect]" displayFolder="" count="0" memberValueDatatype="7" unbalanced="0"/>
    <cacheHierarchy uniqueName="[Mentor_Connect].[Preferred Mentor Selected On]" caption="Preferred Mentor Selected On" attribute="1" time="1" defaultMemberUniqueName="[Mentor_Connect].[Preferred Mentor Selected On].[All]" allUniqueName="[Mentor_Connect].[Preferred Mentor Selected On].[All]" dimensionUniqueName="[Mentor_Connect]" displayFolder="" count="0" memberValueDatatype="7" unbalanced="0"/>
    <cacheHierarchy uniqueName="[Mentor_Connect].[Meeting Date]" caption="Meeting Date" attribute="1" time="1" defaultMemberUniqueName="[Mentor_Connect].[Meeting Date].[All]" allUniqueName="[Mentor_Connect].[Meeting Date].[All]" dimensionUniqueName="[Mentor_Connect]" displayFolder="" count="0" memberValueDatatype="7" unbalanced="0"/>
    <cacheHierarchy uniqueName="[Mentor_Connect].[Before Preferred Mentor Stage]" caption="Before Preferred Mentor Stage" attribute="1" defaultMemberUniqueName="[Mentor_Connect].[Before Preferred Mentor Stage].[All]" allUniqueName="[Mentor_Connect].[Before Preferred Mentor Stage].[All]" dimensionUniqueName="[Mentor_Connect]" displayFolder="" count="0" memberValueDatatype="130" unbalanced="0"/>
    <cacheHierarchy uniqueName="[Mentor_Connect].[New Preferred Mentor Selected On]" caption="New Preferred Mentor Selected On" attribute="1" time="1" defaultMemberUniqueName="[Mentor_Connect].[New Preferred Mentor Selected On].[All]" allUniqueName="[Mentor_Connect].[New Preferred Mentor Selected On].[All]" dimensionUniqueName="[Mentor_Connect]" displayFolder="" count="0" memberValueDatatype="7" unbalanced="0"/>
    <cacheHierarchy uniqueName="[Mentor_Connect].[Reason of selecting]" caption="Reason of selecting" attribute="1" defaultMemberUniqueName="[Mentor_Connect].[Reason of selecting].[All]" allUniqueName="[Mentor_Connect].[Reason of selecting].[All]" dimensionUniqueName="[Mentor_Connect]" displayFolder="" count="0" memberValueDatatype="130" unbalanced="0"/>
    <cacheHierarchy uniqueName="[Mentor_Connect].[RN Remarks]" caption="RN Remarks" attribute="1" defaultMemberUniqueName="[Mentor_Connect].[RN Remarks].[All]" allUniqueName="[Mentor_Connect].[RN Remarks].[All]" dimensionUniqueName="[Mentor_Connect]" displayFolder="" count="0" memberValueDatatype="130" unbalanced="0"/>
    <cacheHierarchy uniqueName="[Mentor_Connect].[Reach out for Mentor Session Feedback]" caption="Reach out for Mentor Session Feedback" attribute="1" defaultMemberUniqueName="[Mentor_Connect].[Reach out for Mentor Session Feedback].[All]" allUniqueName="[Mentor_Connect].[Reach out for Mentor Session Feedback].[All]" dimensionUniqueName="[Mentor_Connect]" displayFolder="" count="0" memberValueDatatype="130" unbalanced="0"/>
    <cacheHierarchy uniqueName="[Mentor_Connect].[Feedback ID]" caption="Feedback ID" attribute="1" defaultMemberUniqueName="[Mentor_Connect].[Feedback ID].[All]" allUniqueName="[Mentor_Connect].[Feedback ID].[All]" dimensionUniqueName="[Mentor_Connect]" displayFolder="" count="0" memberValueDatatype="5" unbalanced="0"/>
    <cacheHierarchy uniqueName="[Mentor_Connect].[Feedback Status]" caption="Feedback Status" attribute="1" defaultMemberUniqueName="[Mentor_Connect].[Feedback Status].[All]" allUniqueName="[Mentor_Connect].[Feedback Status].[All]" dimensionUniqueName="[Mentor_Connect]" displayFolder="" count="0" memberValueDatatype="130" unbalanced="0"/>
    <cacheHierarchy uniqueName="[Mentor_Connect].[Founder]" caption="Founder" attribute="1" defaultMemberUniqueName="[Mentor_Connect].[Founder].[All]" allUniqueName="[Mentor_Connect].[Founder].[All]" dimensionUniqueName="[Mentor_Connect]" displayFolder="" count="0" memberValueDatatype="130" unbalanced="0"/>
    <cacheHierarchy uniqueName="[Mentor_Connect].[Email ID]" caption="Email ID" attribute="1" defaultMemberUniqueName="[Mentor_Connect].[Email ID].[All]" allUniqueName="[Mentor_Connect].[Email ID].[All]" dimensionUniqueName="[Mentor_Connect]" displayFolder="" count="0" memberValueDatatype="130" unbalanced="0"/>
    <cacheHierarchy uniqueName="[Mentor_Connect].[PhoneNo.]" caption="PhoneNo." attribute="1" defaultMemberUniqueName="[Mentor_Connect].[PhoneNo.].[All]" allUniqueName="[Mentor_Connect].[PhoneNo.].[All]" dimensionUniqueName="[Mentor_Connect]" displayFolder="" count="0" memberValueDatatype="130" unbalanced="0"/>
    <cacheHierarchy uniqueName="[Mentor_Connect].[Feedback Remarks]" caption="Feedback Remarks" attribute="1" defaultMemberUniqueName="[Mentor_Connect].[Feedback Remarks].[All]" allUniqueName="[Mentor_Connect].[Feedback Remarks].[All]" dimensionUniqueName="[Mentor_Connect]" displayFolder="" count="0" memberValueDatatype="130" unbalanced="0"/>
    <cacheHierarchy uniqueName="[Mentor_Connect].[Meeting Recordings]" caption="Meeting Recordings" attribute="1" defaultMemberUniqueName="[Mentor_Connect].[Meeting Recordings].[All]" allUniqueName="[Mentor_Connect].[Meeting Recordings].[All]" dimensionUniqueName="[Mentor_Connect]" displayFolder="" count="0" memberValueDatatype="130" unbalanced="0"/>
    <cacheHierarchy uniqueName="[Mentor_Connect].[Meeting Transcripts]" caption="Meeting Transcripts" attribute="1" defaultMemberUniqueName="[Mentor_Connect].[Meeting Transcripts].[All]" allUniqueName="[Mentor_Connect].[Meeting Transcripts].[All]" dimensionUniqueName="[Mentor_Connect]" displayFolder="" count="0" memberValueDatatype="130" unbalanced="0"/>
    <cacheHierarchy uniqueName="[Mentor_Connect].[Responsibility]" caption="Responsibility" attribute="1" defaultMemberUniqueName="[Mentor_Connect].[Responsibility].[All]" allUniqueName="[Mentor_Connect].[Responsibility].[All]" dimensionUniqueName="[Mentor_Connect]" displayFolder="" count="0" memberValueDatatype="130" unbalanced="0"/>
    <cacheHierarchy uniqueName="[Mentor_Connect].[Invoice Status]" caption="Invoice Status" attribute="1" defaultMemberUniqueName="[Mentor_Connect].[Invoice Status].[All]" allUniqueName="[Mentor_Connect].[Invoice Status].[All]" dimensionUniqueName="[Mentor_Connect]" displayFolder="" count="0" memberValueDatatype="130" unbalanced="0"/>
    <cacheHierarchy uniqueName="[Mentor_Connect].[Invoice Shared by Mentor On]" caption="Invoice Shared by Mentor On" attribute="1" time="1" defaultMemberUniqueName="[Mentor_Connect].[Invoice Shared by Mentor On].[All]" allUniqueName="[Mentor_Connect].[Invoice Shared by Mentor On].[All]" dimensionUniqueName="[Mentor_Connect]" displayFolder="" count="0" memberValueDatatype="7" unbalanced="0"/>
    <cacheHierarchy uniqueName="[Mentor_Connect].[Invoice Shared with Program Team On]" caption="Invoice Shared with Program Team On" attribute="1" time="1" defaultMemberUniqueName="[Mentor_Connect].[Invoice Shared with Program Team On].[All]" allUniqueName="[Mentor_Connect].[Invoice Shared with Program Team On].[All]" dimensionUniqueName="[Mentor_Connect]" displayFolder="" count="0" memberValueDatatype="7" unbalanced="0"/>
    <cacheHierarchy uniqueName="[Mentor_Connect].[Approved by Program Team]" caption="Approved by Program Team" attribute="1" time="1" defaultMemberUniqueName="[Mentor_Connect].[Approved by Program Team].[All]" allUniqueName="[Mentor_Connect].[Approved by Program Team].[All]" dimensionUniqueName="[Mentor_Connect]" displayFolder="" count="0" memberValueDatatype="7" unbalanced="0"/>
    <cacheHierarchy uniqueName="[Mentor_Connect].[Invoice Shared with Finance Team On]" caption="Invoice Shared with Finance Team On" attribute="1" time="1" defaultMemberUniqueName="[Mentor_Connect].[Invoice Shared with Finance Team On].[All]" allUniqueName="[Mentor_Connect].[Invoice Shared with Finance Team On].[All]" dimensionUniqueName="[Mentor_Connect]" displayFolder="" count="0" memberValueDatatype="7" unbalanced="0"/>
    <cacheHierarchy uniqueName="[Mentor_Connect].[Paid On]" caption="Paid On" attribute="1" time="1" defaultMemberUniqueName="[Mentor_Connect].[Paid On].[All]" allUniqueName="[Mentor_Connect].[Paid On].[All]" dimensionUniqueName="[Mentor_Connect]" displayFolder="" count="0" memberValueDatatype="7" unbalanced="0"/>
    <cacheHierarchy uniqueName="[Mentor_Connect].[Invoice Number]" caption="Invoice Number" attribute="1" defaultMemberUniqueName="[Mentor_Connect].[Invoice Number].[All]" allUniqueName="[Mentor_Connect].[Invoice Number].[All]" dimensionUniqueName="[Mentor_Connect]" displayFolder="" count="0" memberValueDatatype="130" unbalanced="0"/>
    <cacheHierarchy uniqueName="[Mentor_Connect].[Invoice related Remarks]" caption="Invoice related Remarks" attribute="1" defaultMemberUniqueName="[Mentor_Connect].[Invoice related Remarks].[All]" allUniqueName="[Mentor_Connect].[Invoice related Remarks].[All]" dimensionUniqueName="[Mentor_Connect]" displayFolder="" count="0" memberValueDatatype="130" unbalanced="0"/>
    <cacheHierarchy uniqueName="[Mentor_Connect].[Paid or Probono]" caption="Paid or Probono" attribute="1" defaultMemberUniqueName="[Mentor_Connect].[Paid or Probono].[All]" allUniqueName="[Mentor_Connect].[Paid or Probono].[All]" dimensionUniqueName="[Mentor_Connect]" displayFolder="" count="0" memberValueDatatype="130" unbalanced="0"/>
    <cacheHierarchy uniqueName="[Mentor_Connect].[Meeting Date (Year)]" caption="Meeting Date (Year)" attribute="1" defaultMemberUniqueName="[Mentor_Connect].[Meeting Date (Year)].[All]" allUniqueName="[Mentor_Connect].[Meeting Date (Year)].[All]" dimensionUniqueName="[Mentor_Connect]" displayFolder="" count="0" memberValueDatatype="130" unbalanced="0"/>
    <cacheHierarchy uniqueName="[Mentor_Connect].[Meeting Date (Quarter)]" caption="Meeting Date (Quarter)" attribute="1" defaultMemberUniqueName="[Mentor_Connect].[Meeting Date (Quarter)].[All]" allUniqueName="[Mentor_Connect].[Meeting Date (Quarter)].[All]" dimensionUniqueName="[Mentor_Connect]" displayFolder="" count="0" memberValueDatatype="130" unbalanced="0"/>
    <cacheHierarchy uniqueName="[Mentor_Connect].[Meeting Date (Month)]" caption="Meeting Date (Month)" attribute="1" defaultMemberUniqueName="[Mentor_Connect].[Meeting Date (Month)].[All]" allUniqueName="[Mentor_Connect].[Meeting Date (Month)].[All]" dimensionUniqueName="[Mentor_Connect]" displayFolder="" count="0" memberValueDatatype="130" unbalanced="0"/>
    <cacheHierarchy uniqueName="[Mentor_Connect].[Meeting Date (Day)]" caption="Meeting Date (Day)" attribute="1" defaultMemberUniqueName="[Mentor_Connect].[Meeting Date (Day)].[All]" allUniqueName="[Mentor_Connect].[Meeting Date (Day)].[All]" dimensionUniqueName="[Mentor_Connect]" displayFolder="" count="0" memberValueDatatype="130" unbalanced="0"/>
    <cacheHierarchy uniqueName="[Mentor_Connect].[Start of Week (Meeting)]" caption="Start of Week (Meeting)" attribute="1" defaultMemberUniqueName="[Mentor_Connect].[Start of Week (Meeting)].[All]" allUniqueName="[Mentor_Connect].[Start of Week (Meeting)].[All]" dimensionUniqueName="[Mentor_Connect]" displayFolder="" count="0" memberValueDatatype="130" unbalanced="0"/>
    <cacheHierarchy uniqueName="[Mentor_Connect].[Start of Week (Preferred Mentor Selected On]" caption="Start of Week (Preferred Mentor Selected On" attribute="1" defaultMemberUniqueName="[Mentor_Connect].[Start of Week (Preferred Mentor Selected On].[All]" allUniqueName="[Mentor_Connect].[Start of Week (Preferred Mentor Selected On].[All]" dimensionUniqueName="[Mentor_Connect]" displayFolder="" count="0" memberValueDatatype="130" unbalanced="0"/>
    <cacheHierarchy uniqueName="[Panel_Sessions].[Venture]" caption="Venture" attribute="1" defaultMemberUniqueName="[Panel_Sessions].[Venture].[All]" allUniqueName="[Panel_Sessions].[Venture].[All]" dimensionUniqueName="[Panel_Sessions]" displayFolder="" count="0" memberValueDatatype="130" unbalanced="0"/>
    <cacheHierarchy uniqueName="[Panel_Sessions].[Date]" caption="Date" attribute="1" time="1" defaultMemberUniqueName="[Panel_Sessions].[Date].[All]" allUniqueName="[Panel_Sessions].[Date].[All]" dimensionUniqueName="[Panel_Sessions]" displayFolder="" count="0" memberValueDatatype="7" unbalanced="0"/>
    <cacheHierarchy uniqueName="[Panel_Sessions].[Mentor]" caption="Mentor" attribute="1" defaultMemberUniqueName="[Panel_Sessions].[Mentor].[All]" allUniqueName="[Panel_Sessions].[Mentor].[All]" dimensionUniqueName="[Panel_Sessions]" displayFolder="" count="0" memberValueDatatype="130" unbalanced="0"/>
    <cacheHierarchy uniqueName="[Panel_Sessions].[Start of Week]" caption="Start of Week" attribute="1" time="1" defaultMemberUniqueName="[Panel_Sessions].[Start of Week].[All]" allUniqueName="[Panel_Sessions].[Start of Week].[All]" dimensionUniqueName="[Panel_Sessions]" displayFolder="" count="0" memberValueDatatype="7" unbalanced="0"/>
    <cacheHierarchy uniqueName="[Panel_Sessions].[Start of Week (Year)]" caption="Start of Week (Year)" attribute="1" defaultMemberUniqueName="[Panel_Sessions].[Start of Week (Year)].[All]" allUniqueName="[Panel_Sessions].[Start of Week (Year)].[All]" dimensionUniqueName="[Panel_Sessions]" displayFolder="" count="0" memberValueDatatype="130" unbalanced="0"/>
    <cacheHierarchy uniqueName="[Panel_Sessions].[Start of Week (Quarter)]" caption="Start of Week (Quarter)" attribute="1" defaultMemberUniqueName="[Panel_Sessions].[Start of Week (Quarter)].[All]" allUniqueName="[Panel_Sessions].[Start of Week (Quarter)].[All]" dimensionUniqueName="[Panel_Sessions]" displayFolder="" count="0" memberValueDatatype="130" unbalanced="0"/>
    <cacheHierarchy uniqueName="[Panel_Sessions].[Start of Week (Month)]" caption="Start of Week (Month)" attribute="1" defaultMemberUniqueName="[Panel_Sessions].[Start of Week (Month)].[All]" allUniqueName="[Panel_Sessions].[Start of Week (Month)].[All]" dimensionUniqueName="[Panel_Sessions]" displayFolder="" count="0" memberValueDatatype="130" unbalanced="0"/>
    <cacheHierarchy uniqueName="[Range].[Respondent ID]" caption="Respondent ID" attribute="1" defaultMemberUniqueName="[Range].[Respondent ID].[All]" allUniqueName="[Range].[Respondent ID].[All]" dimensionUniqueName="[Range]" displayFolder="" count="0" memberValueDatatype="5" unbalanced="0"/>
    <cacheHierarchy uniqueName="[Range].[Collector ID]" caption="Collector ID" attribute="1" defaultMemberUniqueName="[Range].[Collector ID].[All]" allUniqueName="[Range].[Collector ID].[All]" dimensionUniqueName="[Range]" displayFolder="" count="0" memberValueDatatype="20" unbalanced="0"/>
    <cacheHierarchy uniqueName="[Range].[Start Date]" caption="Start Date" attribute="1" time="1" defaultMemberUniqueName="[Range].[Start Date].[All]" allUniqueName="[Range].[Start Date].[All]" dimensionUniqueName="[Range]" displayFolder="" count="0" memberValueDatatype="7" unbalanced="0"/>
    <cacheHierarchy uniqueName="[Range].[End Date]" caption="End Date" attribute="1" time="1" defaultMemberUniqueName="[Range].[End Date].[All]" allUniqueName="[Range].[End Date].[All]" dimensionUniqueName="[Range]" displayFolder="" count="0" memberValueDatatype="7" unbalanced="0"/>
    <cacheHierarchy uniqueName="[Range].[IP Address]" caption="IP Address" attribute="1" defaultMemberUniqueName="[Range].[IP Address].[All]" allUniqueName="[Range].[IP Address].[All]" dimensionUniqueName="[Range]" displayFolder="" count="0" memberValueDatatype="130" unbalanced="0"/>
    <cacheHierarchy uniqueName="[Range].[Email Address]" caption="Email Address" attribute="1" defaultMemberUniqueName="[Range].[Email Address].[All]" allUniqueName="[Range].[Email Address].[All]" dimensionUniqueName="[Range]" displayFolder="" count="0" memberValueDatatype="130" unbalanced="0"/>
    <cacheHierarchy uniqueName="[Range].[First Name]" caption="First Name" attribute="1" defaultMemberUniqueName="[Range].[First Name].[All]" allUniqueName="[Range].[First Name].[All]" dimensionUniqueName="[Range]" displayFolder="" count="0" memberValueDatatype="130" unbalanced="0"/>
    <cacheHierarchy uniqueName="[Range].[Last Name]" caption="Last Name" attribute="1" defaultMemberUniqueName="[Range].[Last Name].[All]" allUniqueName="[Range].[Last Name].[All]" dimensionUniqueName="[Range]" displayFolder="" count="0" memberValueDatatype="130" unbalanced="0"/>
    <cacheHierarchy uniqueName="[Range].[Custom Data 1]" caption="Custom Data 1" attribute="1" defaultMemberUniqueName="[Range].[Custom Data 1].[All]" allUniqueName="[Range].[Custom Data 1].[All]" dimensionUniqueName="[Range]" displayFolder="" count="0" memberValueDatatype="130" unbalanced="0"/>
    <cacheHierarchy uniqueName="[Range].[Your Name]" caption="Your Name" attribute="1" defaultMemberUniqueName="[Range].[Your Name].[All]" allUniqueName="[Range].[Your Name].[All]" dimensionUniqueName="[Range]" displayFolder="" count="0" memberValueDatatype="130" unbalanced="0"/>
    <cacheHierarchy uniqueName="[Range].[Venture Name]" caption="Venture Name" attribute="1" defaultMemberUniqueName="[Range].[Venture Name].[All]" allUniqueName="[Range].[Venture Name].[All]" dimensionUniqueName="[Range]" displayFolder="" count="0" memberValueDatatype="130" unbalanced="0"/>
    <cacheHierarchy uniqueName="[Range].[Mentee Name]" caption="Mentee Name" attribute="1" defaultMemberUniqueName="[Range].[Mentee Name].[All]" allUniqueName="[Range].[Mentee Name].[All]" dimensionUniqueName="[Range]" displayFolder="" count="0" memberValueDatatype="130" unbalanced="0"/>
    <cacheHierarchy uniqueName="[Range].[1. Was the session agenda relevant to the startup’s current stage and specific needs?]" caption="1. Was the session agenda relevant to the startup’s current stage and specific needs?" attribute="1" defaultMemberUniqueName="[Range].[1. Was the session agenda relevant to the startup’s current stage and specific needs?].[All]" allUniqueName="[Range].[1. Was the session agenda relevant to the startup’s current stage and specific needs?].[All]" dimensionUniqueName="[Range]" displayFolder="" count="0" memberValueDatatype="130" unbalanced="0"/>
    <cacheHierarchy uniqueName="[Range].[2. Did the session agenda help you prepare effectively for the discussion?]" caption="2. Did the session agenda help you prepare effectively for the discussion?" attribute="1" defaultMemberUniqueName="[Range].[2. Did the session agenda help you prepare effectively for the discussion?].[All]" allUniqueName="[Range].[2. Did the session agenda help you prepare effectively for the discussion?].[All]" dimensionUniqueName="[Range]" displayFolder="" count="0" memberValueDatatype="130" unbalanced="0"/>
    <cacheHierarchy uniqueName="[Range].[3. Was the startup’s problem statement or request clearly articulated in the agenda?]" caption="3. Was the startup’s problem statement or request clearly articulated in the agenda?" attribute="1" defaultMemberUniqueName="[Range].[3. Was the startup’s problem statement or request clearly articulated in the agenda?].[All]" allUniqueName="[Range].[3. Was the startup’s problem statement or request clearly articulated in the agenda?].[All]" dimensionUniqueName="[Range]" displayFolder="" count="0" memberValueDatatype="130" unbalanced="0"/>
    <cacheHierarchy uniqueName="[Range].[4. Do you have any suggestions to improve the quality or format of the agenda or recommendations?]" caption="4. Do you have any suggestions to improve the quality or format of the agenda or recommendations?" attribute="1" defaultMemberUniqueName="[Range].[4. Do you have any suggestions to improve the quality or format of the agenda or recommendations?].[All]" allUniqueName="[Range].[4. Do you have any suggestions to improve the quality or format of the agenda or recommendations?].[All]" dimensionUniqueName="[Range]" displayFolder="" count="0" memberValueDatatype="130" unbalanced="0"/>
    <cacheHierarchy uniqueName="[Range].[5. How prepared and organized was your mentee for the session?]" caption="5. How prepared and organized was your mentee for the session?" attribute="1" defaultMemberUniqueName="[Range].[5. How prepared and organized was your mentee for the session?].[All]" allUniqueName="[Range].[5. How prepared and organized was your mentee for the session?].[All]" dimensionUniqueName="[Range]" displayFolder="" count="0" memberValueDatatype="130" unbalanced="0"/>
    <cacheHierarchy uniqueName="[Range].[6. How engaged is your mentee during mentoring sessions, in terms of active participation and willin]" caption="6. How engaged is your mentee during mentoring sessions, in terms of active participation and willin" attribute="1" defaultMemberUniqueName="[Range].[6. How engaged is your mentee during mentoring sessions, in terms of active participation and willin].[All]" allUniqueName="[Range].[6. How engaged is your mentee during mentoring sessions, in terms of active participation and willin].[All]" dimensionUniqueName="[Range]" displayFolder="" count="0" memberValueDatatype="130" unbalanced="0"/>
    <cacheHierarchy uniqueName="[Range].[7. Is there anything the venture (or platform) could have done better to make this session more effe]" caption="7. Is there anything the venture (or platform) could have done better to make this session more effe" attribute="1" defaultMemberUniqueName="[Range].[7. Is there anything the venture (or platform) could have done better to make this session more effe].[All]" allUniqueName="[Range].[7. Is there anything the venture (or platform) could have done better to make this session more effe].[All]" dimensionUniqueName="[Range]" displayFolder="" count="0" memberValueDatatype="130" unbalanced="0"/>
    <cacheHierarchy uniqueName="[Range].[8. How would you like to rate the session?]" caption="8. How would you like to rate the session?" attribute="1" defaultMemberUniqueName="[Range].[8. How would you like to rate the session?].[All]" allUniqueName="[Range].[8. How would you like to rate the session?].[All]" dimensionUniqueName="[Range]" displayFolder="" count="0" memberValueDatatype="130" unbalanced="0"/>
    <cacheHierarchy uniqueName="[Range].[9. How relevant were the recommended action items to the discussion during your session?]" caption="9. How relevant were the recommended action items to the discussion during your session?" attribute="1" defaultMemberUniqueName="[Range].[9. How relevant were the recommended action items to the discussion during your session?].[All]" allUniqueName="[Range].[9. How relevant were the recommended action items to the discussion during your session?].[All]" dimensionUniqueName="[Range]" displayFolder="" count="0" memberValueDatatype="130" unbalanced="0"/>
    <cacheHierarchy uniqueName="[Range].[10. Were the suggested resources and tools aligned with the session topic and helpful for your next]" caption="10. Were the suggested resources and tools aligned with the session topic and helpful for your next" attribute="1" defaultMemberUniqueName="[Range].[10. Were the suggested resources and tools aligned with the session topic and helpful for your next].[All]" allUniqueName="[Range].[10. Were the suggested resources and tools aligned with the session topic and helpful for your next].[All]" dimensionUniqueName="[Range]" displayFolder="" count="0" memberValueDatatype="130" unbalanced="0"/>
    <cacheHierarchy uniqueName="[Range].[11. Is there any additional critical information you believe should be included in the post-session]" caption="11. Is there any additional critical information you believe should be included in the post-session" attribute="1" defaultMemberUniqueName="[Range].[11. Is there any additional critical information you believe should be included in the post-session].[All]" allUniqueName="[Range].[11. Is there any additional critical information you believe should be included in the post-session].[All]" dimensionUniqueName="[Range]" displayFolder="" count="0" memberValueDatatype="130" unbalanced="0"/>
    <cacheHierarchy uniqueName="[Range].[RN Remarks]" caption="RN Remarks" attribute="1" defaultMemberUniqueName="[Range].[RN Remarks].[All]" allUniqueName="[Range].[RN Remarks].[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Response Status]" caption="Response Status" attribute="1" defaultMemberUniqueName="[Range].[Response Status].[All]" allUniqueName="[Range].[Response Status].[All]" dimensionUniqueName="[Range]" displayFolder="" count="0" memberValueDatatype="130" unbalanced="0"/>
    <cacheHierarchy uniqueName="[Range].[Start of Week]" caption="Start of Week" attribute="1" defaultMemberUniqueName="[Range].[Start of Week].[All]" allUniqueName="[Range].[Start of Week].[All]" dimensionUniqueName="[Range]" displayFolder="" count="0" memberValueDatatype="5" unbalanced="0"/>
    <cacheHierarchy uniqueName="[Range].[Trunc]" caption="Trunc" attribute="1" time="1" defaultMemberUniqueName="[Range].[Trunc].[All]" allUniqueName="[Range].[Trunc].[All]" dimensionUniqueName="[Range]" displayFolder="" count="2" memberValueDatatype="7" unbalanced="0">
      <fieldsUsage count="2">
        <fieldUsage x="-1"/>
        <fieldUsage x="0"/>
      </fieldsUsage>
    </cacheHierarchy>
    <cacheHierarchy uniqueName="[Table5].[Mentor Name]" caption="Mentor Name" attribute="1" defaultMemberUniqueName="[Table5].[Mentor Name].[All]" allUniqueName="[Table5].[Mentor Name].[All]" dimensionUniqueName="[Table5]" displayFolder="" count="0" memberValueDatatype="130" unbalanced="0"/>
    <cacheHierarchy uniqueName="[Table5].[Meeting Date]" caption="Meeting Date" attribute="1" time="1" defaultMemberUniqueName="[Table5].[Meeting Date].[All]" allUniqueName="[Table5].[Meeting Date].[All]" dimensionUniqueName="[Table5]" displayFolder="" count="0" memberValueDatatype="7" unbalanced="0"/>
    <cacheHierarchy uniqueName="[Table5].[Activity]" caption="Activity" attribute="1" defaultMemberUniqueName="[Table5].[Activity].[All]" allUniqueName="[Table5].[Activity].[All]" dimensionUniqueName="[Table5]" displayFolder="" count="0" memberValueDatatype="130" unbalanced="0"/>
    <cacheHierarchy uniqueName="[Table5].[Hrs Utilized]" caption="Hrs Utilized" attribute="1" defaultMemberUniqueName="[Table5].[Hrs Utilized].[All]" allUniqueName="[Table5].[Hrs Utilized].[All]" dimensionUniqueName="[Table5]" displayFolder="" count="0" memberValueDatatype="20" unbalanced="0"/>
    <cacheHierarchy uniqueName="[Table5].[Start of Week]" caption="Start of Week" attribute="1" time="1" defaultMemberUniqueName="[Table5].[Start of Week].[All]" allUniqueName="[Table5].[Start of Week].[All]" dimensionUniqueName="[Table5]" displayFolder="" count="0" memberValueDatatype="7" unbalanced="0"/>
    <cacheHierarchy uniqueName="[Table5].[Start of Week (Year)]" caption="Start of Week (Year)" attribute="1" defaultMemberUniqueName="[Table5].[Start of Week (Year)].[All]" allUniqueName="[Table5].[Start of Week (Year)].[All]" dimensionUniqueName="[Table5]" displayFolder="" count="0" memberValueDatatype="130" unbalanced="0"/>
    <cacheHierarchy uniqueName="[Table5].[Start of Week (Quarter)]" caption="Start of Week (Quarter)" attribute="1" defaultMemberUniqueName="[Table5].[Start of Week (Quarter)].[All]" allUniqueName="[Table5].[Start of Week (Quarter)].[All]" dimensionUniqueName="[Table5]" displayFolder="" count="0" memberValueDatatype="130" unbalanced="0"/>
    <cacheHierarchy uniqueName="[Table5].[Start of Week (Month)]" caption="Start of Week (Month)" attribute="1" defaultMemberUniqueName="[Table5].[Start of Week (Month)].[All]" allUniqueName="[Table5].[Start of Week (Month)].[All]" dimensionUniqueName="[Table5]" displayFolder="" count="0" memberValueDatatype="130" unbalanced="0"/>
    <cacheHierarchy uniqueName="[VP_Calls].[Venture]" caption="Venture" attribute="1" defaultMemberUniqueName="[VP_Calls].[Venture].[All]" allUniqueName="[VP_Calls].[Venture].[All]" dimensionUniqueName="[VP_Calls]" displayFolder="" count="0" memberValueDatatype="130" unbalanced="0"/>
    <cacheHierarchy uniqueName="[VP_Calls].[Venture Partner (VP)]" caption="Venture Partner (VP)" attribute="1" defaultMemberUniqueName="[VP_Calls].[Venture Partner (VP)].[All]" allUniqueName="[VP_Calls].[Venture Partner (VP)].[All]" dimensionUniqueName="[VP_Calls]" displayFolder="" count="0" memberValueDatatype="130" unbalanced="0"/>
    <cacheHierarchy uniqueName="[VP_Calls].[VP1/VP2/VP3]" caption="VP1/VP2/VP3" attribute="1" defaultMemberUniqueName="[VP_Calls].[VP1/VP2/VP3].[All]" allUniqueName="[VP_Calls].[VP1/VP2/VP3].[All]" dimensionUniqueName="[VP_Calls]" displayFolder="" count="0" memberValueDatatype="130" unbalanced="0"/>
    <cacheHierarchy uniqueName="[VP_Calls].[Date of 1st VP call]" caption="Date of 1st VP call" attribute="1" time="1" defaultMemberUniqueName="[VP_Calls].[Date of 1st VP call].[All]" allUniqueName="[VP_Calls].[Date of 1st VP call].[All]" dimensionUniqueName="[VP_Calls]" displayFolder="" count="0" memberValueDatatype="7" unbalanced="0"/>
    <cacheHierarchy uniqueName="[VP_Calls].[Start of Week]" caption="Start of Week" attribute="1" time="1" defaultMemberUniqueName="[VP_Calls].[Start of Week].[All]" allUniqueName="[VP_Calls].[Start of Week].[All]" dimensionUniqueName="[VP_Calls]" displayFolder="" count="0" memberValueDatatype="7" unbalanced="0"/>
    <cacheHierarchy uniqueName="[VP_Calls].[Start of Week (Month)]" caption="Start of Week (Month)" attribute="1" defaultMemberUniqueName="[VP_Calls].[Start of Week (Month)].[All]" allUniqueName="[VP_Calls].[Start of Week (Month)].[All]" dimensionUniqueName="[VP_Calls]" displayFolder="" count="0" memberValueDatatype="130" unbalanced="0"/>
    <cacheHierarchy uniqueName="[FeedbackFrmFounders].[Round (Month Index)]" caption="Round (Month Index)" attribute="1" defaultMemberUniqueName="[FeedbackFrmFounders].[Round (Month Index)].[All]" allUniqueName="[FeedbackFrmFounders].[Round (Month Index)].[All]" dimensionUniqueName="[FeedbackFrmFounders]" displayFolder="" count="0" memberValueDatatype="20" unbalanced="0" hidden="1"/>
    <cacheHierarchy uniqueName="[Mentor_Connect].[Meeting Date (Day Index)]" caption="Meeting Date (Day Index)" attribute="1" defaultMemberUniqueName="[Mentor_Connect].[Meeting Date (Day Index)].[All]" allUniqueName="[Mentor_Connect].[Meeting Date (Day Index)].[All]" dimensionUniqueName="[Mentor_Connect]" displayFolder="" count="0" memberValueDatatype="5" unbalanced="0" hidden="1"/>
    <cacheHierarchy uniqueName="[Mentor_Connect].[Meeting Date (Month Index)]" caption="Meeting Date (Month Index)" attribute="1" defaultMemberUniqueName="[Mentor_Connect].[Meeting Date (Month Index)].[All]" allUniqueName="[Mentor_Connect].[Meeting Date (Month Index)].[All]" dimensionUniqueName="[Mentor_Connect]" displayFolder="" count="0" memberValueDatatype="20" unbalanced="0" hidden="1"/>
    <cacheHierarchy uniqueName="[Panel_Sessions].[Start of Week (Month Index)]" caption="Start of Week (Month Index)" attribute="1" defaultMemberUniqueName="[Panel_Sessions].[Start of Week (Month Index)].[All]" allUniqueName="[Panel_Sessions].[Start of Week (Month Index)].[All]" dimensionUniqueName="[Panel_Sessions]" displayFolder="" count="0" memberValueDatatype="20" unbalanced="0" hidden="1"/>
    <cacheHierarchy uniqueName="[Table5].[Start of Week (Month Index)]" caption="Start of Week (Month Index)" attribute="1" defaultMemberUniqueName="[Table5].[Start of Week (Month Index)].[All]" allUniqueName="[Table5].[Start of Week (Month Index)].[All]" dimensionUniqueName="[Table5]" displayFolder="" count="0" memberValueDatatype="20" unbalanced="0" hidden="1"/>
    <cacheHierarchy uniqueName="[VP_Calls].[Start of Week (Month Index)]" caption="Start of Week (Month Index)" attribute="1" defaultMemberUniqueName="[VP_Calls].[Start of Week (Month Index)].[All]" allUniqueName="[VP_Calls].[Start of Week (Month Index)].[All]" dimensionUniqueName="[VP_Calls]" displayFolder="" count="0" memberValueDatatype="20" unbalanced="0" hidden="1"/>
    <cacheHierarchy uniqueName="[Measures].[__XL_Count Mentor_Connect]" caption="__XL_Count Mentor_Connect" measure="1" displayFolder="" measureGroup="Mentor_Connect" count="0" hidden="1"/>
    <cacheHierarchy uniqueName="[Measures].[__XL_Count Panel_Sessions]" caption="__XL_Count Panel_Sessions" measure="1" displayFolder="" measureGroup="Panel_Sessions" count="0" hidden="1"/>
    <cacheHierarchy uniqueName="[Measures].[__XL_Count VP_Calls]" caption="__XL_Count VP_Calls" measure="1" displayFolder="" measureGroup="VP_Calls" count="0" hidden="1"/>
    <cacheHierarchy uniqueName="[Measures].[__XL_Count Table5]" caption="__XL_Count Table5" measure="1" displayFolder="" measureGroup="Table5" count="0" hidden="1"/>
    <cacheHierarchy uniqueName="[Measures].[__XL_Count FeedbackFrmFounders]" caption="__XL_Count FeedbackFrmFounders" measure="1" displayFolder="" measureGroup="FeedbackFrmFounders"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Mentor Name]" caption="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Count of Venture Name 2]" caption="Count of Venture Name 2" measure="1" displayFolder="" measureGroup="Mentor_Connect" count="0" hidden="1">
      <extLst>
        <ext xmlns:x15="http://schemas.microsoft.com/office/spreadsheetml/2010/11/main" uri="{B97F6D7D-B522-45F9-BDA1-12C45D357490}">
          <x15:cacheHierarchy aggregatedColumn="31"/>
        </ext>
      </extLst>
    </cacheHierarchy>
    <cacheHierarchy uniqueName="[Measures].[Distinct Count of Mentor Name]" caption="Distinct Count of Mentor Name" measure="1" displayFolder="" measureGroup="Mentor_Connect" count="0" hidden="1">
      <extLst>
        <ext xmlns:x15="http://schemas.microsoft.com/office/spreadsheetml/2010/11/main" uri="{B97F6D7D-B522-45F9-BDA1-12C45D357490}">
          <x15:cacheHierarchy aggregatedColumn="35"/>
        </ext>
      </extLst>
    </cacheHierarchy>
    <cacheHierarchy uniqueName="[Measures].[Distinct Count of Venture Name]" caption="Distinct Count of Venture Name" measure="1" displayFolder="" measureGroup="Mentor_Connect" count="0" hidden="1">
      <extLst>
        <ext xmlns:x15="http://schemas.microsoft.com/office/spreadsheetml/2010/11/main" uri="{B97F6D7D-B522-45F9-BDA1-12C45D357490}">
          <x15:cacheHierarchy aggregatedColumn="31"/>
        </ext>
      </extLst>
    </cacheHierarchy>
    <cacheHierarchy uniqueName="[Measures].[Count of Venture]" caption="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Distinct Count of Venture]" caption="Distinct Count of Venture" measure="1" displayFolder="" measureGroup="Panel_Sessions" count="0" hidden="1">
      <extLst>
        <ext xmlns:x15="http://schemas.microsoft.com/office/spreadsheetml/2010/11/main" uri="{B97F6D7D-B522-45F9-BDA1-12C45D357490}">
          <x15:cacheHierarchy aggregatedColumn="71"/>
        </ext>
      </extLst>
    </cacheHierarchy>
    <cacheHierarchy uniqueName="[Measures].[Count of Mentor]" caption="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Distinct Count of Mentor]" caption="Distinct Count of Mentor" measure="1" displayFolder="" measureGroup="Panel_Sessions" count="0" hidden="1">
      <extLst>
        <ext xmlns:x15="http://schemas.microsoft.com/office/spreadsheetml/2010/11/main" uri="{B97F6D7D-B522-45F9-BDA1-12C45D357490}">
          <x15:cacheHierarchy aggregatedColumn="73"/>
        </ext>
      </extLst>
    </cacheHierarchy>
    <cacheHierarchy uniqueName="[Measures].[Count of Venture 2]" caption="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Distinct Count of Venture 2]" caption="Distinct Count of Venture 2" measure="1" displayFolder="" measureGroup="VP_Calls" count="0" hidden="1">
      <extLst>
        <ext xmlns:x15="http://schemas.microsoft.com/office/spreadsheetml/2010/11/main" uri="{B97F6D7D-B522-45F9-BDA1-12C45D357490}">
          <x15:cacheHierarchy aggregatedColumn="114"/>
        </ext>
      </extLst>
    </cacheHierarchy>
    <cacheHierarchy uniqueName="[Measures].[Count of Venture Partner (VP)]" caption="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Distinct Count of Venture Partner (VP)]" caption="Distinct Count of Venture Partner (VP)" measure="1" displayFolder="" measureGroup="VP_Calls" count="0" hidden="1">
      <extLst>
        <ext xmlns:x15="http://schemas.microsoft.com/office/spreadsheetml/2010/11/main" uri="{B97F6D7D-B522-45F9-BDA1-12C45D357490}">
          <x15:cacheHierarchy aggregatedColumn="115"/>
        </ext>
      </extLst>
    </cacheHierarchy>
    <cacheHierarchy uniqueName="[Measures].[Count of Mentor Name 2]" caption="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Distinct Count of Mentor Name 2]" caption="Distinct Count of Mentor Name 2" measure="1" displayFolder="" measureGroup="Table5" count="0" hidden="1">
      <extLst>
        <ext xmlns:x15="http://schemas.microsoft.com/office/spreadsheetml/2010/11/main" uri="{B97F6D7D-B522-45F9-BDA1-12C45D357490}">
          <x15:cacheHierarchy aggregatedColumn="106"/>
        </ext>
      </extLst>
    </cacheHierarchy>
    <cacheHierarchy uniqueName="[Measures].[Sum of Hrs Utilized]" caption="Sum of Hrs Utilized" measure="1" displayFolder="" measureGroup="Table5" count="0" hidden="1">
      <extLst>
        <ext xmlns:x15="http://schemas.microsoft.com/office/spreadsheetml/2010/11/main" uri="{B97F6D7D-B522-45F9-BDA1-12C45D357490}">
          <x15:cacheHierarchy aggregatedColumn="109"/>
        </ext>
      </extLst>
    </cacheHierarchy>
    <cacheHierarchy uniqueName="[Measures].[Count of Meeting Recordings]" caption="Count of Meeting Recordings" measure="1" displayFolder="" measureGroup="Mentor_Connect" count="0" hidden="1">
      <extLst>
        <ext xmlns:x15="http://schemas.microsoft.com/office/spreadsheetml/2010/11/main" uri="{B97F6D7D-B522-45F9-BDA1-12C45D357490}">
          <x15:cacheHierarchy aggregatedColumn="53"/>
        </ext>
      </extLst>
    </cacheHierarchy>
    <cacheHierarchy uniqueName="[Measures].[Count of Venture Name]" caption="Count of Venture Name" measure="1" displayFolder="" measureGroup="FeedbackFrmFounders" count="0" hidden="1">
      <extLst>
        <ext xmlns:x15="http://schemas.microsoft.com/office/spreadsheetml/2010/11/main" uri="{B97F6D7D-B522-45F9-BDA1-12C45D357490}">
          <x15:cacheHierarchy aggregatedColumn="11"/>
        </ext>
      </extLst>
    </cacheHierarchy>
    <cacheHierarchy uniqueName="[Measures].[Count of Venture Name 3]" caption="Count of Venture Name 3" measure="1" displayFolder="" measureGroup="Range" count="0" oneField="1" hidden="1">
      <fieldsUsage count="1">
        <fieldUsage x="1"/>
      </fieldsUsage>
      <extLst>
        <ext xmlns:x15="http://schemas.microsoft.com/office/spreadsheetml/2010/11/main" uri="{B97F6D7D-B522-45F9-BDA1-12C45D357490}">
          <x15:cacheHierarchy aggregatedColumn="88"/>
        </ext>
      </extLst>
    </cacheHierarchy>
  </cacheHierarchies>
  <kpis count="0"/>
  <dimensions count="7">
    <dimension name="FeedbackFrmFounders" uniqueName="[FeedbackFrmFounders]" caption="FeedbackFrmFounders"/>
    <dimension measure="1" name="Measures" uniqueName="[Measures]" caption="Measures"/>
    <dimension name="Mentor_Connect" uniqueName="[Mentor_Connect]" caption="Mentor_Connect"/>
    <dimension name="Panel_Sessions" uniqueName="[Panel_Sessions]" caption="Panel_Sessions"/>
    <dimension name="Range" uniqueName="[Range]" caption="Range"/>
    <dimension name="Table5" uniqueName="[Table5]" caption="Table5"/>
    <dimension name="VP_Calls" uniqueName="[VP_Calls]" caption="VP_Calls"/>
  </dimensions>
  <measureGroups count="6">
    <measureGroup name="FeedbackFrmFounders" caption="FeedbackFrmFounders"/>
    <measureGroup name="Mentor_Connect" caption="Mentor_Connect"/>
    <measureGroup name="Panel_Sessions" caption="Panel_Sessions"/>
    <measureGroup name="Range" caption="Range"/>
    <measureGroup name="Table5" caption="Table5"/>
    <measureGroup name="VP_Calls" caption="VP_Calls"/>
  </measureGroups>
  <maps count="6">
    <map measureGroup="0" dimension="0"/>
    <map measureGroup="1" dimension="2"/>
    <map measureGroup="2" dimension="3"/>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115067302264"/>
    <n v="438067093"/>
    <d v="2026-03-26T12:01:58"/>
    <d v="2026-03-26T12:04:17"/>
    <s v="172.225.220.134"/>
    <m/>
    <m/>
    <m/>
    <m/>
    <s v="en"/>
    <s v="Prasanna Vasanadu"/>
    <s v="Tikitoro"/>
    <s v="prasanna@vrderma.com"/>
    <n v="9884038585"/>
    <s v="Krishna Dorai"/>
    <x v="0"/>
    <s v="Yes"/>
    <s v="Yes"/>
    <s v="Mr. Krishna Dorai was excellent and gave some great insights and executable action points in the session. It was great connecting with him. "/>
    <m/>
    <x v="0"/>
    <m/>
    <s v="Yes"/>
  </r>
  <r>
    <n v="115065626399"/>
    <n v="438067093"/>
    <d v="2026-03-24T13:23:24"/>
    <d v="2026-03-24T15:52:12"/>
    <s v="182.77.75.193"/>
    <m/>
    <m/>
    <m/>
    <m/>
    <s v="en"/>
    <s v="Sagar"/>
    <s v="Stembotix"/>
    <s v="sagar@stembotix.in"/>
    <n v="9998969892"/>
    <s v="Amiya Srivastava"/>
    <x v="1"/>
    <s v="Yes"/>
    <s v="Yes"/>
    <s v="Want to meet the mentor again in Mid April"/>
    <m/>
    <x v="0"/>
    <m/>
    <s v="Yes"/>
  </r>
  <r>
    <n v="115063541396"/>
    <n v="438067093"/>
    <d v="2026-03-20T16:15:18"/>
    <d v="2026-03-20T16:34:34"/>
    <s v="182.77.75.193"/>
    <m/>
    <m/>
    <m/>
    <m/>
    <s v="en"/>
    <s v="Prasanna Vasanadu"/>
    <s v="Tikitoro"/>
    <s v="prasanna@vrderma.com"/>
    <n v="9884038585"/>
    <s v="Gaurav Bansal"/>
    <x v="2"/>
    <s v="Partly"/>
    <s v="Yes"/>
    <s v="The mentor was good and want to meet him even but will fix the agenda and if he agrees that he will be fit for that then only I need a call with him."/>
    <s v="20-Mar-2026: Will check if the mentor is able give them desired outcome as in if he will agree on the agenda then want another call"/>
    <x v="1"/>
    <s v="Received"/>
    <s v="Yes"/>
  </r>
  <r>
    <n v="115062696710"/>
    <n v="438067093"/>
    <d v="2026-03-19T10:09:47"/>
    <d v="2026-03-19T10:14:13"/>
    <s v="182.77.75.193"/>
    <m/>
    <m/>
    <m/>
    <m/>
    <s v="en"/>
    <s v="Prasanna Vasanadu"/>
    <s v="Tikitoro"/>
    <s v="prasanna@vrderma.com"/>
    <n v="9884038585"/>
    <s v="Shridhar N Upadhye"/>
    <x v="1"/>
    <s v="Yes"/>
    <s v="Yes"/>
    <s v="We discussed on clearity and looking forward to meet with mentor again."/>
    <m/>
    <x v="0"/>
    <m/>
    <s v="Yes"/>
  </r>
  <r>
    <n v="115061950102"/>
    <n v="438067093"/>
    <d v="2026-03-18T12:39:36"/>
    <d v="2026-03-18T12:45:17"/>
    <s v="182.77.75.193"/>
    <m/>
    <m/>
    <m/>
    <m/>
    <s v="en"/>
    <s v="Divyajeetsinh Chauhan"/>
    <s v="Bull AgriTech"/>
    <s v="divyajit@bullagritech.in"/>
    <n v="9664922209"/>
    <s v="Shailendrasinh Rajput"/>
    <x v="1"/>
    <s v="Partly"/>
    <s v="Yes"/>
    <s v="Wanted to connected with mentor again, as he is a very good fit for our requirement."/>
    <s v="18-mar-2026: The venture expected immediate advice, but as it was an introductory call, the mentor focused on understanding the venture first."/>
    <x v="1"/>
    <s v="Received"/>
    <s v="Yes"/>
  </r>
  <r>
    <n v="115060369534"/>
    <n v="438067093"/>
    <d v="2026-03-16T10:23:43"/>
    <d v="2026-03-16T10:25:45"/>
    <s v="49.43.33.204"/>
    <m/>
    <m/>
    <m/>
    <m/>
    <s v="en"/>
    <s v="Chirag"/>
    <s v="Bebe Burp"/>
    <s v="founders@bebeburp.com"/>
    <n v="9712377798"/>
    <s v="Bharat Hudadalli"/>
    <x v="1"/>
    <s v="Partly"/>
    <s v="Yes"/>
    <s v="The session gave us a good insight for D2C but moreover he is about to get back to us with a proposal for the service he can offer in 4 days"/>
    <s v="31-mar-2026: It was an intro call that's why mentor didn't gave his feedbacks and venture wants to get connected with mentor again_x000a_26-Mar-2026: Not reachable"/>
    <x v="1"/>
    <s v="Received"/>
    <s v="Yes"/>
  </r>
  <r>
    <n v="115058872547"/>
    <n v="438067093"/>
    <d v="2026-03-13T16:25:23"/>
    <d v="2026-03-13T16:47:53"/>
    <s v="49.205.83.204"/>
    <m/>
    <m/>
    <m/>
    <m/>
    <s v="en"/>
    <s v="Durga Das"/>
    <s v="Aeronero Solutions Private Limited"/>
    <s v="dd@aeronero.com"/>
    <n v="9884422270"/>
    <s v="Sriram Chidambaram"/>
    <x v="1"/>
    <s v="Partly"/>
    <s v="Yes"/>
    <s v="I want a deep dive in some specific areas"/>
    <s v="13-Mar-2026: Venture found that mentor is suitable for early age startups but not entures like them. The knowledge was at very basic and useful for early age startups"/>
    <x v="2"/>
    <s v="Received"/>
    <s v="Yes"/>
  </r>
  <r>
    <n v="115056979250"/>
    <n v="438067093"/>
    <d v="2026-03-11T10:16:11"/>
    <d v="2026-03-11T10:18:42"/>
    <s v="182.77.73.16"/>
    <m/>
    <m/>
    <m/>
    <m/>
    <s v="en"/>
    <s v="Tarun"/>
    <s v="Vaultastic"/>
    <s v="tarun@mithi.com"/>
    <n v="9822020629"/>
    <s v="Deepak Srinivasan"/>
    <x v="2"/>
    <s v="Partly"/>
    <s v="No"/>
    <s v="The session was okay and we are looking more detailed for BFSI."/>
    <s v="26-Mar-2026: Mr. Srinivasan is an early age startup mentor, we want some mature mentors who can replicate Banking model. Informed Rishabh about this and want mentor for fundraising thing and was conveyed to Rishabh about this."/>
    <x v="3"/>
    <s v="Received"/>
    <s v="No"/>
  </r>
  <r>
    <n v="115056976367"/>
    <n v="438067093"/>
    <d v="2026-03-11T10:01:15"/>
    <d v="2026-03-11T10:09:30"/>
    <s v="182.77.73.16"/>
    <m/>
    <m/>
    <m/>
    <m/>
    <s v="en"/>
    <s v="Chirag Gupta"/>
    <s v="Bebe Burp"/>
    <s v="chirag@bebeburp.com"/>
    <s v="97123 77798"/>
    <s v="Bharat Hudadalli"/>
    <x v="0"/>
    <s v="Partly"/>
    <s v="Yes"/>
    <s v="Bharat really has great knowledge and want to connect with  him again he has knowledge for scaleup thing"/>
    <s v="11-Mar-2026: The venture expected immediate advice, but as it was an introductory call, the mentor focused on understanding the venture first."/>
    <x v="1"/>
    <s v="Received"/>
    <s v="Yes"/>
  </r>
  <r>
    <n v="115056975802"/>
    <n v="438067093"/>
    <d v="2026-03-11T10:00:30"/>
    <d v="2026-03-11T10:07:20"/>
    <s v="182.77.73.16"/>
    <m/>
    <m/>
    <m/>
    <m/>
    <s v="en"/>
    <s v="Chirag Gupta"/>
    <s v="Bebe Burp"/>
    <s v="chirag@bebeburp.com"/>
    <n v="9712377798"/>
    <s v="Sivesh Kumar"/>
    <x v="3"/>
    <s v="No"/>
    <s v="No"/>
    <s v="The session was bit confusing. "/>
    <s v="30-Mar-2026: For this only Mr. Sivesh was only suggested by Jigar. Mentor do not know much influencer led content._x000a_26-Mar-2026: Not reachable"/>
    <x v="3"/>
    <s v="Received"/>
    <s v="Yes"/>
  </r>
  <r>
    <n v="115056971880"/>
    <n v="438067093"/>
    <d v="2026-03-11T09:47:48"/>
    <d v="2026-03-11T09:53:14"/>
    <s v="182.77.73.16"/>
    <m/>
    <m/>
    <m/>
    <m/>
    <s v="en"/>
    <s v="Gokul"/>
    <s v="Botminds.ai"/>
    <s v="gg@botminds.ai"/>
    <n v="9840998220"/>
    <s v="Mahesh Natrajan"/>
    <x v="0"/>
    <s v="Yes"/>
    <s v="Yes"/>
    <s v="The feedback was very helpful and would like to meet the mentor in few months"/>
    <m/>
    <x v="0"/>
    <m/>
    <s v="Yes"/>
  </r>
  <r>
    <n v="115056969460"/>
    <n v="438067093"/>
    <d v="2026-03-11T09:40:48"/>
    <d v="2026-03-11T09:44:28"/>
    <s v="182.77.73.16"/>
    <m/>
    <m/>
    <m/>
    <m/>
    <s v="en"/>
    <s v="Pradeep Motwani"/>
    <s v="Terrablu"/>
    <s v="pradeep@terrablu.life"/>
    <n v="9594066816"/>
    <s v="Anant Sood"/>
    <x v="1"/>
    <s v="Partly"/>
    <s v="Yes"/>
    <s v="The session was good. The clearity with which Mr. sood was taking session was beyond imagination."/>
    <s v="18-mar-2026: The venture expected immediate advice, but as it was an introductory call, the mentor focused on understanding the venture first."/>
    <x v="1"/>
    <s v="Received"/>
    <s v="No"/>
  </r>
  <r>
    <n v="115056188745"/>
    <n v="438067093"/>
    <d v="2026-03-10T13:58:57"/>
    <d v="2026-03-10T14:01:13"/>
    <s v="49.36.90.125"/>
    <m/>
    <m/>
    <m/>
    <m/>
    <s v="en"/>
    <s v="KRUNAL S SHAH"/>
    <s v="Qarmatek"/>
    <s v="krunal.shah@Qarmatek.com"/>
    <n v="9879060300"/>
    <s v="Abhay Jajoo"/>
    <x v="4"/>
    <s v="No"/>
    <s v="No"/>
    <s v="Not at all useful "/>
    <s v="31-Mar-2026: Founder asked to call after next week as he is busy in march  closing thing_x000a_17-mar-2026: Venture rejected the call_x000a_16-mar-2026: Venture rejected the call_x000a_13-Mar-2026: Wasn't reachbale_x000a_11-mar-2026: Venture asked to call tommorow"/>
    <x v="0"/>
    <s v="No Response: Call Disconnected"/>
    <s v="Yes"/>
  </r>
  <r>
    <n v="115056187941"/>
    <n v="438067093"/>
    <d v="2026-03-10T13:58:03"/>
    <d v="2026-03-10T13:58:52"/>
    <s v="49.36.90.125"/>
    <m/>
    <m/>
    <m/>
    <m/>
    <s v="en"/>
    <s v="KRUNAL S SHAH"/>
    <s v="Qarmatek"/>
    <s v="krunal.shah@Qarmatek.com"/>
    <n v="9879060300"/>
    <s v="Nirmallya Roy Chowdhury"/>
    <x v="2"/>
    <s v="Partly"/>
    <s v="Yes"/>
    <s v="He was going to get back with a questionairre but he hasn't - so if you could speak with him and check out his interest ? i would be glad to speak with him again"/>
    <s v="31-Mar-2026: Founder asked to call after next week as he is busy in march  closing thing_x000a_17-mar-2026: Venture rejected the call_x000a_16-mar-2026: Venture rejected the call_x000a_13-Mar-2026: Wasn't reachbale_x000a_11-mar-2026: Venture asked to call tommorow"/>
    <x v="0"/>
    <s v="No Response: Call Disconnected"/>
    <s v="Yes"/>
  </r>
  <r>
    <n v="115056187584"/>
    <n v="438067093"/>
    <d v="2026-03-10T13:52:06"/>
    <d v="2026-03-10T13:57:45"/>
    <s v="49.36.90.125"/>
    <m/>
    <m/>
    <m/>
    <m/>
    <s v="en"/>
    <s v="KRUNAL S SHAH"/>
    <s v="Qarmatek"/>
    <s v="krunal.shah@Qarmatek.com"/>
    <n v="9879060300"/>
    <s v="Anant Sood"/>
    <x v="3"/>
    <s v="Partly"/>
    <s v="No"/>
    <s v="he was supposed to get back but he never did so won't be going forward with him"/>
    <s v="31-Mar-2026: Founder asked to call after next week as he is busy in march  closing thing_x000a_17-mar-2026: Venture rejected the call_x000a_16-mar-2026: Venture rejected the call_x000a_13-Mar-2026: Wasn't reachbale_x000a_11-mar-2026: Venture asked to call tommorow"/>
    <x v="0"/>
    <s v="No Response: Call Disconnected"/>
    <s v="Yes"/>
  </r>
  <r>
    <n v="115056185661"/>
    <n v="438067093"/>
    <d v="2026-03-10T13:50:36"/>
    <d v="2026-03-10T13:51:51"/>
    <s v="49.36.90.125"/>
    <m/>
    <m/>
    <m/>
    <m/>
    <s v="en"/>
    <s v="KRUNAL S SHAH"/>
    <s v="Qarmatek"/>
    <s v="krunal.shah@Qarmatek.com"/>
    <n v="9879060300"/>
    <s v="Ashesh D Shah"/>
    <x v="0"/>
    <s v="Yes"/>
    <s v="Yes"/>
    <s v="I have already signed up with Ashesh bhai for the next steps "/>
    <m/>
    <x v="0"/>
    <m/>
    <s v="Yes"/>
  </r>
  <r>
    <n v="115042915820"/>
    <n v="438067093"/>
    <d v="2026-02-18T09:54:37"/>
    <d v="2026-02-18T10:08:14"/>
    <s v="182.77.79.169"/>
    <m/>
    <m/>
    <m/>
    <m/>
    <s v="en"/>
    <s v="Velaan Mart Pvt Ltd"/>
    <s v="Velaan Mart Pvt Ltd"/>
    <s v="velaanmart@gmail.com"/>
    <n v="9715129387"/>
    <s v="Ashish Mittal"/>
    <x v="0"/>
    <s v="Yes"/>
    <s v="Yes"/>
    <s v="Really good session and we were able to raise funds"/>
    <m/>
    <x v="0"/>
    <m/>
    <s v="No"/>
  </r>
  <r>
    <n v="115042914743"/>
    <n v="438067093"/>
    <d v="2026-02-18T09:25:23"/>
    <d v="2026-02-18T10:04:07"/>
    <s v="182.77.79.169"/>
    <m/>
    <m/>
    <m/>
    <m/>
    <s v="en"/>
    <s v="Mihir Shah"/>
    <s v="Agriown Farmtech"/>
    <s v="mihir.shah@agriown.com"/>
    <n v="9428102150"/>
    <s v="Sriram Chidambaram"/>
    <x v="1"/>
    <s v="Yes"/>
    <s v="Yes"/>
    <s v="The experience was very good and very helpful to us "/>
    <m/>
    <x v="0"/>
    <m/>
    <s v="Yes"/>
  </r>
  <r>
    <n v="115042911097"/>
    <n v="438067093"/>
    <d v="2026-02-18T09:46:31"/>
    <d v="2026-02-18T09:52:28"/>
    <s v="182.77.79.169"/>
    <m/>
    <m/>
    <m/>
    <m/>
    <s v="en"/>
    <s v="Archana Stalin"/>
    <s v="Myharvest Farms"/>
    <s v="archana@myharvestfarms.com"/>
    <n v="8220043502"/>
    <s v="Nirmallya Roy Chowdhury"/>
    <x v="1"/>
    <s v="Yes"/>
    <s v="Yes"/>
    <s v="It was just an intro call and was good."/>
    <m/>
    <x v="0"/>
    <m/>
    <s v="Yes"/>
  </r>
  <r>
    <n v="115042910595"/>
    <n v="438067093"/>
    <d v="2026-02-18T09:49:09"/>
    <d v="2026-02-18T09:50:35"/>
    <s v="23.119.202.218"/>
    <m/>
    <m/>
    <m/>
    <m/>
    <s v="en"/>
    <s v="Pankaj Dhingra"/>
    <s v="Botminds.ai"/>
    <s v="pankaj@botminds.ai"/>
    <s v="+1 425 495 9680"/>
    <s v="Mahesh Nataranjan"/>
    <x v="1"/>
    <s v="Yes"/>
    <s v="Yes"/>
    <m/>
    <s v="Duplicate"/>
    <x v="4"/>
    <s v="Duplicate"/>
    <s v="Duplicate"/>
  </r>
  <r>
    <n v="115042909248"/>
    <n v="438067093"/>
    <d v="2026-02-18T09:25:13"/>
    <d v="2026-02-18T09:45:49"/>
    <s v="182.77.79.169"/>
    <m/>
    <m/>
    <m/>
    <m/>
    <s v="en"/>
    <s v="Antoni Devaraj"/>
    <s v="Hogist technologies Pvt Ltd"/>
    <s v="antoni.devaraj@hogist.com"/>
    <n v="9884497788"/>
    <s v="Sriram Chidambaram"/>
    <x v="3"/>
    <s v="Partly"/>
    <s v="No"/>
    <s v="Was just Ok."/>
    <s v="Not suggested or connected by us. Was directly connected by HM_x000a_11-Mar-2026: Mentor was not aliginging with their problem and they want person from B2B"/>
    <x v="3"/>
    <s v="Received"/>
    <s v="No"/>
  </r>
  <r>
    <n v="115042335711"/>
    <n v="438067093"/>
    <d v="2026-02-17T17:46:47"/>
    <d v="2026-02-17T17:47:47"/>
    <s v="202.149.204.125"/>
    <m/>
    <m/>
    <m/>
    <m/>
    <s v="en"/>
    <s v="Aniruddha"/>
    <s v="Atreya Innovations"/>
    <s v="aniruddha@atreyainnovations.com"/>
    <n v="9881472945"/>
    <s v="Sriram Chadambaram"/>
    <x v="1"/>
    <s v="Yes"/>
    <s v="No"/>
    <m/>
    <m/>
    <x v="0"/>
    <m/>
    <s v="No"/>
  </r>
  <r>
    <n v="115042311879"/>
    <n v="438067093"/>
    <d v="2026-02-17T16:37:21"/>
    <d v="2026-02-17T16:53:16"/>
    <s v="182.77.79.169"/>
    <m/>
    <m/>
    <m/>
    <m/>
    <s v="en"/>
    <s v="Krunal Shah"/>
    <s v="Qarmatek"/>
    <s v="krunal.shah@Qarmatek.com"/>
    <n v="9879060300"/>
    <s v="Abhay Jajoo"/>
    <x v="4"/>
    <s v="No"/>
    <s v="No"/>
    <s v="Not impressed with him"/>
    <s v="Duplicate"/>
    <x v="4"/>
    <s v="Duplicate"/>
    <s v="Yes"/>
  </r>
  <r>
    <n v="115042305484"/>
    <n v="438067093"/>
    <d v="2026-02-17T16:34:36"/>
    <d v="2026-02-17T16:37:15"/>
    <s v="182.77.79.169"/>
    <m/>
    <m/>
    <m/>
    <m/>
    <s v="en"/>
    <s v="Akash"/>
    <s v="Gyrodrive"/>
    <s v="akash@gyroindia.com"/>
    <n v="9923777020"/>
    <s v="Garima Mitra"/>
    <x v="1"/>
    <s v="Yes"/>
    <s v="Yes"/>
    <s v="We had a discussion and signed the term sheet and asked to share the term sheet."/>
    <m/>
    <x v="0"/>
    <m/>
    <s v="Yes"/>
  </r>
  <r>
    <n v="115042304010"/>
    <n v="438067093"/>
    <d v="2026-02-17T16:28:11"/>
    <d v="2026-02-17T16:33:44"/>
    <s v="182.77.79.169"/>
    <m/>
    <m/>
    <m/>
    <m/>
    <s v="en"/>
    <s v="Anil"/>
    <s v="Frontierz"/>
    <s v="anil.alex@fontierz.com"/>
    <n v="7045604451"/>
    <s v="Sandeep Gupta"/>
    <x v="1"/>
    <s v="Yes"/>
    <s v="Yes"/>
    <s v="Overall it was good session and was a guy good. "/>
    <m/>
    <x v="0"/>
    <m/>
    <s v="Yes"/>
  </r>
  <r>
    <n v="115039714773"/>
    <n v="438067093"/>
    <d v="2026-02-12T19:49:14"/>
    <d v="2026-02-12T19:50:29"/>
    <s v="219.91.175.158"/>
    <m/>
    <m/>
    <m/>
    <m/>
    <s v="en"/>
    <s v="Sudhir Patil"/>
    <s v="Leap Info"/>
    <s v="Sudhir@leapinfosys.com"/>
    <n v="9881371770"/>
    <s v="Sriram Chidambaram"/>
    <x v="0"/>
    <s v="Yes"/>
    <s v="Yes"/>
    <s v="Highly practical and insightful "/>
    <m/>
    <x v="0"/>
    <m/>
    <s v="No"/>
  </r>
  <r>
    <n v="115034932805"/>
    <n v="438067093"/>
    <d v="2026-02-05T12:00:25"/>
    <d v="2026-02-05T12:01:09"/>
    <s v="106.192.66.74"/>
    <m/>
    <m/>
    <m/>
    <m/>
    <s v="en"/>
    <s v="Sanjeeviraja S"/>
    <s v="Manufyx"/>
    <s v="sanjeeviraja@manufyx.co.in"/>
    <n v="9500788980"/>
    <s v="Manu kumar"/>
    <x v="1"/>
    <s v="Yes"/>
    <s v="Yes"/>
    <m/>
    <m/>
    <x v="0"/>
    <m/>
    <s v="Yes"/>
  </r>
  <r>
    <n v="115034142437"/>
    <n v="438067093"/>
    <d v="2026-02-04T10:53:51"/>
    <d v="2026-02-04T10:55:02"/>
    <s v="103.149.127.68"/>
    <m/>
    <m/>
    <m/>
    <m/>
    <s v="en"/>
    <s v="Preeti Deshmukh"/>
    <s v="Foodnest"/>
    <s v="preeti.a.deshmukh@gmail.com"/>
    <n v="9881303204"/>
    <s v="Sriram Chidambaram"/>
    <x v="0"/>
    <s v="Yes"/>
    <s v="Yes"/>
    <s v="Gave us lot of clarity and roadmap Looking forward for more sessions"/>
    <m/>
    <x v="0"/>
    <m/>
    <s v="Yes"/>
  </r>
  <r>
    <n v="115033423062"/>
    <n v="438067093"/>
    <d v="2026-02-03T11:53:01"/>
    <d v="2026-02-03T12:16:08"/>
    <s v="122.168.65.87"/>
    <m/>
    <m/>
    <m/>
    <m/>
    <s v="en"/>
    <s v="Karthikeyan MV"/>
    <s v="Padcare Labs"/>
    <s v="karthikeyan.mv@padcarelabs.com"/>
    <s v="77580 36651"/>
    <s v="Mohanakrishnan P"/>
    <x v="1"/>
    <s v="Yes"/>
    <s v="Yes"/>
    <s v="It was a nice discussion with him and got a good insights. "/>
    <m/>
    <x v="0"/>
    <m/>
    <s v="Yes"/>
  </r>
  <r>
    <n v="115030546274"/>
    <n v="438067093"/>
    <d v="2026-01-29T15:00:15"/>
    <d v="2026-01-29T18:12:52"/>
    <s v="122.168.71.136"/>
    <m/>
    <m/>
    <m/>
    <m/>
    <s v="en"/>
    <s v="Karthikeyan MV"/>
    <s v="Padcare Labs"/>
    <s v="karthikeyan.mv@padcarelabs.com"/>
    <s v="77580 36651"/>
    <s v="Mohanakrishnan P"/>
    <x v="2"/>
    <s v="Partly"/>
    <s v="Yes"/>
    <m/>
    <s v="17-mar-2026: Venture filled by mistake and was impressed by mentor and is coordinating with the mentor directly for help over email._x000a_16-Mar-2026: Venture rejected the call_x000a_11-Mar-2026: Asked to call tomorrow"/>
    <x v="5"/>
    <s v="Received"/>
    <s v="Yes"/>
  </r>
  <r>
    <n v="115029762864"/>
    <n v="438067093"/>
    <d v="2026-01-28T14:27:42"/>
    <d v="2026-01-28T14:31:14"/>
    <s v="122.182.28.98"/>
    <m/>
    <m/>
    <m/>
    <m/>
    <s v="en"/>
    <s v="Tarun Malaviya"/>
    <s v="Vaultastic"/>
    <s v="tarun@mithi.com"/>
    <n v="9822020629"/>
    <s v="Anant Sood"/>
    <x v="1"/>
    <s v="Yes"/>
    <s v="Yes"/>
    <s v="Anant has been through the journey of taking his product to the North American Market. His experience can be very valuable in planning out our GTM for this market. "/>
    <m/>
    <x v="0"/>
    <m/>
    <s v="Yes"/>
  </r>
  <r>
    <n v="115029759318"/>
    <n v="438067093"/>
    <d v="2026-01-28T14:20:19"/>
    <d v="2026-01-28T14:21:32"/>
    <s v="61.2.229.200"/>
    <m/>
    <m/>
    <m/>
    <m/>
    <s v="en"/>
    <s v="Sudhir Patil"/>
    <s v="Leap Info"/>
    <s v="Sudhir@leapinfosys.com"/>
    <n v="9881371770"/>
    <s v="Umesh Uttamchandani"/>
    <x v="1"/>
    <s v="Yes"/>
    <s v="Yes"/>
    <s v="Relatable, To the point and precise."/>
    <m/>
    <x v="0"/>
    <m/>
    <s v="Yes"/>
  </r>
  <r>
    <n v="115029736543"/>
    <n v="438067093"/>
    <d v="2026-01-28T13:07:41"/>
    <d v="2026-01-28T13:10:44"/>
    <s v="122.171.22.202"/>
    <m/>
    <m/>
    <m/>
    <m/>
    <s v="en"/>
    <s v="vikram sardana"/>
    <s v="VideoSDK"/>
    <s v="vikram@videosdk.live"/>
    <n v="9873545857"/>
    <s v="Siddharth Pandey"/>
    <x v="0"/>
    <s v="Yes"/>
    <s v="Yes"/>
    <s v="He is very relatable to the ICP and was forthcoming in offering connects."/>
    <m/>
    <x v="0"/>
    <m/>
    <s v="Yes"/>
  </r>
  <r>
    <n v="115029735861"/>
    <n v="438067093"/>
    <d v="2026-01-28T12:57:01"/>
    <d v="2026-01-28T13:08:22"/>
    <s v="182.77.76.202"/>
    <m/>
    <m/>
    <m/>
    <m/>
    <s v="en"/>
    <s v="Pritam Onsker"/>
    <s v="Tailor Smart"/>
    <s v="pritam@tailorsmart.in"/>
    <n v="8149993555"/>
    <s v="Crispino Santamaria"/>
    <x v="1"/>
    <s v="Yes"/>
    <s v="Yes"/>
    <s v="Was a good session"/>
    <m/>
    <x v="0"/>
    <m/>
    <s v="Yes"/>
  </r>
  <r>
    <n v="115029732350"/>
    <n v="438067093"/>
    <d v="2026-01-28T12:54:14"/>
    <d v="2026-01-28T12:56:53"/>
    <s v="182.77.76.202"/>
    <m/>
    <m/>
    <m/>
    <m/>
    <s v="en"/>
    <s v="Pritam Onsker"/>
    <s v="Tailor Smart"/>
    <s v="pritam@tailorsmart.in"/>
    <n v="8149993555"/>
    <s v="Ashish Mittal"/>
    <x v="1"/>
    <s v="Yes"/>
    <s v="Yes"/>
    <s v="Ashish helped in connecting with corporates "/>
    <m/>
    <x v="0"/>
    <m/>
    <s v="Yes"/>
  </r>
  <r>
    <n v="115029727801"/>
    <n v="438067093"/>
    <d v="2026-01-28T11:43:47"/>
    <d v="2026-01-28T12:40:46"/>
    <s v="182.77.76.202"/>
    <m/>
    <m/>
    <m/>
    <m/>
    <s v="en"/>
    <s v="Shani Pandya"/>
    <s v="PowerTree"/>
    <s v="shani.pandya@powertree.co.in"/>
    <n v="94"/>
    <s v="Satya kiran Gannarapu"/>
    <x v="1"/>
    <s v="Yes"/>
    <s v="No"/>
    <s v="Exeperience was good."/>
    <m/>
    <x v="0"/>
    <m/>
    <s v="Yes"/>
  </r>
  <r>
    <n v="115029724214"/>
    <n v="438067093"/>
    <d v="2026-01-28T12:27:07"/>
    <d v="2026-01-28T12:29:03"/>
    <s v="219.91.171.42"/>
    <m/>
    <m/>
    <m/>
    <m/>
    <s v="en"/>
    <s v="Aniruddha Joshi"/>
    <s v="Atreya Innovations"/>
    <s v="aniruddha@atreyainnovations.com"/>
    <n v="9881472945"/>
    <s v="Sriram Chidambaram"/>
    <x v="1"/>
    <s v="Yes"/>
    <s v="Yes"/>
    <s v="I have mentioned yes above. We are working on the steps given by him, and may want to get validated from someone else from the same field. Will be in touch to decide the next steps.  Thank you."/>
    <m/>
    <x v="0"/>
    <m/>
    <s v="No"/>
  </r>
  <r>
    <n v="115029714292"/>
    <n v="438067093"/>
    <d v="2026-01-28T11:23:36"/>
    <d v="2026-01-28T11:52:50"/>
    <s v="182.77.76.202"/>
    <m/>
    <m/>
    <m/>
    <m/>
    <s v="en"/>
    <s v="Shani Pandya"/>
    <s v="PowerTree"/>
    <s v="shani.pandya@powertree.co.in"/>
    <n v="9409611194"/>
    <s v="Nayaz JU Launchpad"/>
    <x v="1"/>
    <s v="Yes"/>
    <s v="No"/>
    <s v="The session was insightful and we appreciate the prespective"/>
    <m/>
    <x v="0"/>
    <m/>
    <s v="No"/>
  </r>
  <r>
    <n v="115029714002"/>
    <n v="438067093"/>
    <d v="2026-01-28T11:48:09"/>
    <d v="2026-01-28T11:51:33"/>
    <s v="182.77.76.202"/>
    <m/>
    <m/>
    <m/>
    <m/>
    <s v="en"/>
    <s v="Anushree Maloo"/>
    <s v="Nuutjobs"/>
    <s v="ananya@nuutjob.com, anushree@nuutjob.com"/>
    <n v="8511100751"/>
    <s v="Gopal Kalra"/>
    <x v="1"/>
    <s v="Yes"/>
    <s v="Yes"/>
    <s v="Need mentor to navigate Digital Marketing"/>
    <m/>
    <x v="0"/>
    <m/>
    <s v="Yes"/>
  </r>
  <r>
    <n v="115029706380"/>
    <n v="438067093"/>
    <d v="2026-01-28T11:11:54"/>
    <d v="2026-01-28T11:23:27"/>
    <s v="182.77.76.202"/>
    <m/>
    <m/>
    <m/>
    <m/>
    <s v="en"/>
    <s v="Ravi Ranjan"/>
    <s v="Dhobi G"/>
    <s v="ravi@dhobig.com"/>
    <n v="8789731953"/>
    <s v="Krishna Dorai"/>
    <x v="1"/>
    <s v="Partly"/>
    <s v="No"/>
    <s v="It was a great session."/>
    <s v="17-mar-2026: Marketing guy called and mentioned the session was great and mentor only asked questions and collected the data. Didn't want to connect again as the marketing understood the insights again and is working on them. Will confirm if another session required with him._x000a_17-Mar-2026: Founder told his marketing team head will call us and give proper feedback. He also mentioned that as it was first session, wanted to get connected with him again_x000a_13-mar-2026: Not answering the calls_x000a_11-mar-2026: Not answering the calls"/>
    <x v="1"/>
    <s v="Received"/>
    <s v="No"/>
  </r>
  <r>
    <n v="115029703375"/>
    <n v="438067093"/>
    <d v="2026-01-28T11:00:53"/>
    <d v="2026-01-28T11:11:48"/>
    <s v="182.77.76.202"/>
    <m/>
    <m/>
    <m/>
    <m/>
    <s v="en"/>
    <s v="Akash"/>
    <s v="Gyrodrive"/>
    <s v="akash@gyroindia.com"/>
    <n v="9923777020"/>
    <s v="Sriram Chidambaram"/>
    <x v="0"/>
    <s v="Yes"/>
    <s v="Yes"/>
    <s v="The session was very useful and mentor and HM were helful for us."/>
    <m/>
    <x v="0"/>
    <m/>
    <s v="No"/>
  </r>
  <r>
    <n v="115025883593"/>
    <n v="438067093"/>
    <d v="2026-01-22T17:55:44"/>
    <d v="2026-01-22T18:01:08"/>
    <s v="182.77.76.14"/>
    <m/>
    <m/>
    <m/>
    <m/>
    <s v="en"/>
    <s v="Sanjeeviraja"/>
    <s v="Manufyx"/>
    <s v="sanjeeviraja@manufyx.co.in"/>
    <n v="9500788980"/>
    <s v="Jayen Kotecha"/>
    <x v="1"/>
    <s v="Partly"/>
    <s v="No"/>
    <s v="The mentor was not up to the mark"/>
    <s v="11-mar-2026: The mentor was not able to give new ideas for the session. More mentor connects to be done in marketing. Call was good. Mentor was also good.  _x000a_He himself has good experience in Vendor Quality side hence whatever was shared by Mentor, he was already aware_x000a_As per him, it was not the Wrong matching either_x000a_He realized, he need to focus on other area of business. "/>
    <x v="2"/>
    <s v="Received"/>
    <s v="Yes"/>
  </r>
  <r>
    <n v="115025880088"/>
    <n v="438067093"/>
    <d v="2026-01-22T17:52:19"/>
    <d v="2026-01-22T17:54:23"/>
    <s v="182.77.76.14"/>
    <m/>
    <m/>
    <m/>
    <m/>
    <s v="en"/>
    <s v="Roshan Rawal"/>
    <s v="Exposit Immersive Solution Pvt Ltd"/>
    <s v="roshan@expositarvr.com"/>
    <n v="7623072273"/>
    <s v="Mahesh Natrajan"/>
    <x v="1"/>
    <s v="Yes"/>
    <s v="No"/>
    <s v="It was good session and was an experienced mentor."/>
    <m/>
    <x v="0"/>
    <m/>
    <s v="Yes"/>
  </r>
  <r>
    <n v="115025861257"/>
    <n v="438067093"/>
    <d v="2026-01-22T17:11:17"/>
    <d v="2026-01-22T17:14:16"/>
    <s v="182.77.76.14"/>
    <m/>
    <m/>
    <m/>
    <m/>
    <s v="en"/>
    <s v="Tarun"/>
    <s v="Vaultastic"/>
    <s v="tarun@mithi.com"/>
    <s v="98220 20629"/>
    <s v="Kumaresh Tirukonda"/>
    <x v="1"/>
    <s v="Yes"/>
    <s v="Yes"/>
    <s v="Follow up session with same mentor is required again."/>
    <m/>
    <x v="0"/>
    <m/>
    <s v="Yes"/>
  </r>
  <r>
    <n v="115024940419"/>
    <n v="438067093"/>
    <d v="2026-01-21T12:34:12"/>
    <d v="2026-01-21T12:34:41"/>
    <s v="49.36.68.67"/>
    <m/>
    <m/>
    <m/>
    <m/>
    <s v="en"/>
    <s v="Sagar Pravinbhai Sojitra"/>
    <s v="Stembotix"/>
    <s v="sagar@stembotix.in"/>
    <n v="9998969892"/>
    <s v="Kavya Dehulia"/>
    <x v="2"/>
    <s v="Partly"/>
    <s v="Yes"/>
    <m/>
    <s v="11-mar-2026: The mentor was confuesed and was a intro call. Don't need to connect with her. Also she didn't seemed to understand the venture as well."/>
    <x v="3"/>
    <s v="Received"/>
    <s v="Yes"/>
  </r>
  <r>
    <n v="115024937956"/>
    <n v="438067093"/>
    <d v="2026-01-21T12:15:10"/>
    <d v="2026-01-21T12:27:50"/>
    <s v="182.77.76.14"/>
    <m/>
    <m/>
    <m/>
    <m/>
    <s v="en"/>
    <s v="Dinesh Arjun"/>
    <s v="Raptee Energy Pvt Ltd"/>
    <s v="dinesh@rapteemotors.com"/>
    <n v="9444796926"/>
    <s v="Arnab Chatterjee"/>
    <x v="4"/>
    <s v="No"/>
    <s v="No"/>
    <s v="He didn't spoke anything relevant and mentors is calling multiple times after the call which is not good"/>
    <s v="16-mar-2026: Meeting went well. Only Gap there was the type of vehicles he was selling was not what founder is trying to build. He was probably was not fit.  He shared that there were some challenges with Arnab, but did not share what challenges.  Mentor was kind and nothing wrong. It was just about the Miss alignment. ."/>
    <x v="3"/>
    <s v="Received"/>
    <s v="No"/>
  </r>
  <r>
    <n v="115023428054"/>
    <n v="438067093"/>
    <d v="2026-01-19T09:51:36"/>
    <d v="2026-01-19T10:53:26"/>
    <s v="182.77.76.14"/>
    <m/>
    <m/>
    <m/>
    <m/>
    <s v="en"/>
    <s v="Rushil Barot"/>
    <s v="Raw Pharma"/>
    <s v="Info@rawpharmabiz.com"/>
    <s v="98795 22397"/>
    <s v="Rupaal Singh"/>
    <x v="3"/>
    <s v="No"/>
    <s v="No"/>
    <s v="Rupal is not fit mentor and was discussing about the topic and was very informal."/>
    <s v="11-Mar-2026: Mentor was good but we wern't able to identify next steps as he was from agritech and were are from F&amp;B category"/>
    <x v="3"/>
    <s v="Received"/>
    <s v="No"/>
  </r>
  <r>
    <n v="115023047140"/>
    <n v="438067093"/>
    <d v="2026-01-18T10:14:54"/>
    <d v="2026-01-18T10:17:29"/>
    <s v="27.59.85.8"/>
    <m/>
    <m/>
    <m/>
    <m/>
    <s v="en"/>
    <s v="Dhaval Shah"/>
    <s v="Rupiya Finnovations Pvt Ltd"/>
    <s v="Dhaval@rupiya.app"/>
    <n v="9904806846"/>
    <s v="Srinivas Yanamandra"/>
    <x v="2"/>
    <s v="Partly"/>
    <s v="Yes"/>
    <m/>
    <s v="16-Mar-2026: Mentor discussed quality aspects and was a genius guy, and want to connect with mentor again_x000a_He was also very very helpful . Suggested changes founder is implying also."/>
    <x v="1"/>
    <s v="Received"/>
    <s v="Yes"/>
  </r>
  <r>
    <n v="115018962266"/>
    <n v="438067093"/>
    <d v="2026-01-12T11:49:35"/>
    <d v="2026-01-12T11:53:25"/>
    <s v="182.77.76.14"/>
    <m/>
    <m/>
    <m/>
    <m/>
    <s v="en"/>
    <s v="J Jayakumar"/>
    <s v="Sarumam Pharmacy"/>
    <s v="jk@sarumam.com"/>
    <n v="9884051390"/>
    <s v="Ajay Rungta"/>
    <x v="2"/>
    <s v="Yes"/>
    <s v="Yes"/>
    <s v="He was able to identify what I needed and provided the solutions to me immediately."/>
    <s v="31-mar-2026: Required more session with mentor but after april"/>
    <x v="1"/>
    <s v="Received"/>
    <s v="Yes"/>
  </r>
  <r>
    <n v="115018340690"/>
    <n v="438067093"/>
    <d v="2026-01-10T18:53:15"/>
    <d v="2026-01-10T18:54:29"/>
    <s v="49.36.187.157"/>
    <m/>
    <m/>
    <m/>
    <m/>
    <s v="en"/>
    <s v="Yogesh Sharma"/>
    <s v="REAGRI - NANOBEE BIOINNOVATIONS"/>
    <s v="yogesh@nanobee.in"/>
    <n v="7906834282"/>
    <s v="Pradeep Malu"/>
    <x v="1"/>
    <s v="Yes"/>
    <s v="Yes"/>
    <m/>
    <m/>
    <x v="0"/>
    <m/>
    <s v="Yes"/>
  </r>
  <r>
    <n v="115017277742"/>
    <n v="438067093"/>
    <d v="2026-01-09T00:25:11"/>
    <d v="2026-01-09T00:25:50"/>
    <s v="223.178.86.161"/>
    <m/>
    <m/>
    <m/>
    <m/>
    <s v="en"/>
    <s v="Dinesh Arjun"/>
    <s v="Raptee Energy Pvt LTd"/>
    <s v="dinesh@raptee.com"/>
    <n v="9444796926"/>
    <s v="Gokulraj GK"/>
    <x v="0"/>
    <s v="Yes"/>
    <s v="Yes"/>
    <s v="He was perfect. Seemed to understand exactly what I needed. Thanks. "/>
    <m/>
    <x v="0"/>
    <m/>
    <s v="No"/>
  </r>
  <r>
    <n v="115017009833"/>
    <n v="438067093"/>
    <d v="2026-01-08T17:19:06"/>
    <d v="2026-01-08T17:20:38"/>
    <s v="157.32.117.50"/>
    <m/>
    <m/>
    <m/>
    <m/>
    <s v="en"/>
    <s v="Ashish Gawade"/>
    <s v="Jeevtronics"/>
    <s v="agawade@jeevtronics.com"/>
    <n v="9850819688"/>
    <s v="Dheeresh Manrai"/>
    <x v="0"/>
    <s v="Yes"/>
    <s v="Yes"/>
    <s v="Practical, clear , implementation ready suggestions. Great words of wisdom! "/>
    <m/>
    <x v="0"/>
    <m/>
    <s v="Yes"/>
  </r>
  <r>
    <n v="115016986081"/>
    <n v="438067093"/>
    <d v="2026-01-08T09:40:17"/>
    <d v="2026-01-08T16:17:46"/>
    <s v="182.77.79.222"/>
    <m/>
    <m/>
    <m/>
    <m/>
    <s v="en"/>
    <s v="Hitesh"/>
    <s v="Eximburg International"/>
    <n v="9409669724"/>
    <n v="9409669724"/>
    <s v="Sriram Chidambaram"/>
    <x v="2"/>
    <s v="Yes"/>
    <s v="Yes"/>
    <s v="It was meaningful but I want to more about the valuation"/>
    <s v="31-Mar-206: Time was concern. Limitited time was there for the session"/>
    <x v="1"/>
    <s v="Received"/>
    <s v="Yes"/>
  </r>
  <r>
    <n v="115016261180"/>
    <n v="438067093"/>
    <d v="2026-01-07T13:00:09"/>
    <d v="2026-01-07T13:00:55"/>
    <s v="49.36.70.89"/>
    <m/>
    <m/>
    <m/>
    <m/>
    <s v="en"/>
    <s v="Sagar Sojitra"/>
    <s v="Stembotix"/>
    <s v="sagar@stembotix.in"/>
    <n v="9998969892"/>
    <s v="Pradeep Rathi"/>
    <x v="2"/>
    <s v="Partly"/>
    <s v="Yes"/>
    <s v="No."/>
    <s v="11-mar-2026: The mentor was confused and was a intro call. Don't need to connect with him"/>
    <x v="1"/>
    <s v="Received"/>
    <s v="Yes"/>
  </r>
  <r>
    <n v="115015684851"/>
    <n v="438067093"/>
    <d v="2026-01-06T18:17:40"/>
    <d v="2026-01-06T18:19:31"/>
    <s v="45.120.58.9"/>
    <m/>
    <m/>
    <m/>
    <m/>
    <s v="en"/>
    <s v="Deepak Rajmohan"/>
    <s v="Green Pods"/>
    <s v="Deepak@greenpodlabs.com"/>
    <n v="9840069712"/>
    <s v="Arun Sharma"/>
    <x v="2"/>
    <s v="No"/>
    <s v="No"/>
    <m/>
    <s v="11-Mar-2026: The suggestion were not reletable and also venture want to connect with new set of metors and convyed this to HM a month ago"/>
    <x v="3"/>
    <s v="Received"/>
    <s v="Yes"/>
  </r>
  <r>
    <n v="115015667192"/>
    <n v="438067093"/>
    <d v="2026-01-06T17:29:43"/>
    <d v="2026-01-06T17:39:03"/>
    <s v="182.77.79.222"/>
    <m/>
    <m/>
    <m/>
    <m/>
    <s v="en"/>
    <s v="Nayan Godhaviya"/>
    <s v="REAGRI - NANOBEE BIOINNOVATIONS"/>
    <s v="nayan@nanobee.in"/>
    <n v="9510106336"/>
    <s v="Suhasini Barman"/>
    <x v="2"/>
    <s v="Yes"/>
    <s v="Yes"/>
    <s v="As the mentor has deeper understanding of the problem please get us connected again."/>
    <s v="31-Mar-2026: Venture not answering the call. Called thrice."/>
    <x v="0"/>
    <s v="No Response: Call Disconnected"/>
    <s v="Yes"/>
  </r>
  <r>
    <n v="115013186956"/>
    <n v="438067093"/>
    <d v="2025-12-31T13:22:07"/>
    <d v="2025-12-31T13:24:15"/>
    <s v="103.250.149.126"/>
    <m/>
    <m/>
    <m/>
    <m/>
    <s v="en"/>
    <s v="Chetan Kanani"/>
    <s v="Alpino"/>
    <s v="chetan@alpinohealthfoods.com"/>
    <n v="8347488000"/>
    <s v="Prashant Mandke"/>
    <x v="2"/>
    <s v="Partly"/>
    <s v="Yes"/>
    <m/>
    <s v="31-Mar-2026: Called twice but venture isn't answering the calls_x000a_21-Mar-2026: Didn't answered the call_x000a_17-Mar-2026: Venture will call on saturday_x000a_17-mar-2026: Venture not answering the call_x000a_13-mar-2026: Venture rejected the call_x000a_11-mar-2026: Not answering the calls"/>
    <x v="0"/>
    <s v="No Response: Call Disconnected"/>
    <s v="Yes"/>
  </r>
  <r>
    <n v="115012660017"/>
    <n v="438067093"/>
    <d v="2025-12-30T11:33:28"/>
    <d v="2025-12-30T11:34:04"/>
    <s v="103.249.234.233"/>
    <m/>
    <m/>
    <m/>
    <m/>
    <s v="en"/>
    <s v="Vinay"/>
    <s v="Culture x"/>
    <s v="vinay@culturex.in"/>
    <n v="9328371557"/>
    <s v="Vignesh Narayanan"/>
    <x v="1"/>
    <s v="Partly"/>
    <s v="Yes"/>
    <m/>
    <s v="11-Mar-2026: It was an intro call i.e. why, they were not able to identify clear steps. Also HM shared mentor's number with venture and they connected over for further discussion._x000a__x000a_Connected on 5th Dec_x000a_g"/>
    <x v="1"/>
    <s v="Received"/>
    <s v="Yes"/>
  </r>
  <r>
    <n v="115012289070"/>
    <n v="438067093"/>
    <d v="2025-12-29T17:07:24"/>
    <d v="2025-12-29T17:36:43"/>
    <s v="182.77.76.124"/>
    <m/>
    <m/>
    <m/>
    <m/>
    <s v="en"/>
    <s v="Sameer Dhombe Patil"/>
    <s v="FTB Organic (Dhombe Patil Foods)"/>
    <s v="dombe.samir@gmail.com"/>
    <n v="9552435003"/>
    <s v="Raj Gulia"/>
    <x v="0"/>
    <s v="Yes"/>
    <s v="Yes"/>
    <s v="Overall good session "/>
    <m/>
    <x v="0"/>
    <m/>
    <s v="Yes"/>
  </r>
  <r>
    <n v="115012288408"/>
    <n v="438067093"/>
    <d v="2025-12-29T17:32:20"/>
    <d v="2025-12-29T17:34:43"/>
    <s v="182.77.76.124"/>
    <m/>
    <m/>
    <m/>
    <m/>
    <s v="en"/>
    <s v="Rushil Barot"/>
    <s v="Raw Pharma"/>
    <s v="Info@rawpharmabiz.com"/>
    <s v="98795 22397"/>
    <s v="Mukul Bagga"/>
    <x v="2"/>
    <s v="Partly"/>
    <s v="No"/>
    <s v="Given really good insight about the things."/>
    <s v="16-Mar-2026: Mentor discussed quality aspects and was a genius guy, and want to connect with mentor again. He was also very very helpful . Suggested changes founder is implying also."/>
    <x v="1"/>
    <s v="Received"/>
    <s v="No"/>
  </r>
  <r>
    <n v="115012177987"/>
    <n v="438067093"/>
    <d v="2025-12-29T09:27:05"/>
    <d v="2025-12-29T09:49:33"/>
    <s v="182.77.76.124"/>
    <m/>
    <m/>
    <m/>
    <m/>
    <s v="en"/>
    <s v="Ravi Ranjan"/>
    <s v="Dhobi G"/>
    <s v="ravi@dhobig.com"/>
    <n v="8789731953"/>
    <s v="Manu Kumar"/>
    <x v="0"/>
    <s v="Yes"/>
    <s v="Yes"/>
    <s v="Overall it was good and helpful session and mentor was really helpful."/>
    <m/>
    <x v="0"/>
    <m/>
    <s v="Yes"/>
  </r>
  <r>
    <n v="115011737997"/>
    <n v="438067093"/>
    <d v="2025-12-27T18:31:48"/>
    <d v="2025-12-27T18:32:46"/>
    <s v="49.36.91.4"/>
    <m/>
    <m/>
    <m/>
    <m/>
    <s v="en"/>
    <s v="Ketan Modi"/>
    <s v="Univia"/>
    <s v="ketan@univia.in"/>
    <n v="9727733782"/>
    <s v="Prashant Mandke"/>
    <x v="0"/>
    <s v="Yes"/>
    <s v="Yes"/>
    <s v="It was a wonderful experience discussing our challenges with him."/>
    <m/>
    <x v="0"/>
    <m/>
    <s v="Yes"/>
  </r>
  <r>
    <n v="115010691070"/>
    <n v="438067093"/>
    <d v="2025-12-24T09:42:08"/>
    <d v="2025-12-24T12:34:27"/>
    <s v="182.77.76.124"/>
    <m/>
    <m/>
    <m/>
    <m/>
    <s v="en"/>
    <s v="Ravi"/>
    <s v="Univia"/>
    <s v="ravi@univia.in"/>
    <n v="8141747037"/>
    <s v="Prashant Mandke"/>
    <x v="1"/>
    <s v="Yes"/>
    <s v="Yes"/>
    <s v="The session was very helpful for our execution part."/>
    <s v="Duplicate"/>
    <x v="4"/>
    <s v="Duplicate"/>
    <s v="Duplicate"/>
  </r>
  <r>
    <n v="115010658032"/>
    <n v="438067093"/>
    <d v="2025-12-24T09:44:21"/>
    <d v="2025-12-24T09:48:52"/>
    <s v="122.171.19.107"/>
    <m/>
    <m/>
    <m/>
    <m/>
    <s v="en"/>
    <s v="Vikram Sardana"/>
    <s v="VideoSDK"/>
    <s v="vikram@videosdk.live"/>
    <n v="9873545857"/>
    <s v="Siddharth Pandey"/>
    <x v="0"/>
    <s v="Yes"/>
    <s v="Yes"/>
    <s v="Very relevant persona "/>
    <s v="Duplicate"/>
    <x v="4"/>
    <s v="Duplicate"/>
    <s v="Duplicate"/>
  </r>
  <r>
    <n v="115010656706"/>
    <n v="438067093"/>
    <d v="2025-12-24T09:39:00"/>
    <d v="2025-12-24T09:41:37"/>
    <s v="182.77.76.124"/>
    <m/>
    <m/>
    <m/>
    <m/>
    <s v="en"/>
    <s v="Sanjeeviraja"/>
    <s v="Manufyx"/>
    <s v="sanjeeviraja@manufyx.co.in"/>
    <n v="9500788980"/>
    <s v="Sanjay Sharma"/>
    <x v="2"/>
    <s v="Yes"/>
    <s v="Yes"/>
    <s v="The session was very nice and Wadhwani is giving us what we need."/>
    <s v="11-MAR-2026: The venture mentioned moderately useful was mentioned by mistake"/>
    <x v="5"/>
    <s v="Received"/>
    <s v="Yes"/>
  </r>
  <r>
    <n v="115010120828"/>
    <n v="438067093"/>
    <d v="2025-12-23T09:51:30"/>
    <d v="2025-12-23T09:52:48"/>
    <s v="49.36.81.168"/>
    <m/>
    <m/>
    <m/>
    <m/>
    <s v="en"/>
    <s v="Kush Prajapati"/>
    <s v="Redicine Medsol"/>
    <s v="Kush@redicinemedsol.com"/>
    <n v="9974393935"/>
    <s v="Vaibhav Tewari"/>
    <x v="0"/>
    <s v="Yes"/>
    <s v="Yes"/>
    <m/>
    <m/>
    <x v="0"/>
    <m/>
    <s v="Yes"/>
  </r>
  <r>
    <n v="115010117943"/>
    <n v="438067093"/>
    <d v="2025-12-23T09:12:54"/>
    <d v="2025-12-23T09:37:56"/>
    <s v="182.77.76.124"/>
    <m/>
    <m/>
    <m/>
    <m/>
    <s v="en"/>
    <s v="Pritam Onsker"/>
    <s v="Tailor Smart"/>
    <s v="pritam@tailorsmart.in"/>
    <n v="8149993555"/>
    <s v="Anant Sood"/>
    <x v="2"/>
    <s v="Partly"/>
    <s v="Yes"/>
    <s v="The session was good and had vast experience. But was not aligned with our goals."/>
    <s v="16-mar-2026: Venture are looking someone more specific in B2B and venture like them who making revenue like us not who are at initial. Also venture raised a request to get connect with Kedar for more asks."/>
    <x v="3"/>
    <s v="Received"/>
    <s v="Yes"/>
  </r>
  <r>
    <n v="115010117925"/>
    <n v="438067093"/>
    <d v="2025-12-23T09:30:03"/>
    <d v="2025-12-23T09:37:52"/>
    <s v="182.77.76.124"/>
    <m/>
    <m/>
    <m/>
    <m/>
    <s v="en"/>
    <s v="Pritam Onsker"/>
    <s v="Tailor Smart"/>
    <s v="pritam@tailorsmart.in"/>
    <n v="8149993555"/>
    <s v="Kumaresh Tirukonda"/>
    <x v="2"/>
    <s v="Partly"/>
    <s v="Yes"/>
    <s v="The session was good and had vast experience and another session will same mentor will be required."/>
    <s v="16-Mar-2026: The session was good and had vast experience and another session will same mentor will be required. "/>
    <x v="1"/>
    <s v="Received"/>
    <s v="Yes"/>
  </r>
  <r>
    <n v="115009560473"/>
    <n v="438067093"/>
    <d v="2025-12-22T09:46:39"/>
    <d v="2025-12-22T09:48:32"/>
    <s v="183.82.31.189"/>
    <m/>
    <m/>
    <m/>
    <m/>
    <s v="en"/>
    <s v="Prasanna Venkatarathnam"/>
    <s v="Mangopoint"/>
    <s v="prasanna.v@shriven.in"/>
    <n v="7358712151"/>
    <s v="Raj Gulia"/>
    <x v="0"/>
    <s v="Yes"/>
    <s v="No"/>
    <m/>
    <m/>
    <x v="0"/>
    <m/>
    <s v="Yes"/>
  </r>
  <r>
    <n v="115008303612"/>
    <n v="438067093"/>
    <d v="2025-12-19T11:11:49"/>
    <d v="2025-12-19T11:14:54"/>
    <s v="182.77.76.124"/>
    <m/>
    <m/>
    <m/>
    <m/>
    <s v="en"/>
    <s v="Durga Das"/>
    <s v="Aeronero Solutions Private Limited"/>
    <s v="dd@aeronero.com"/>
    <n v="9884422270"/>
    <s v="B Gopalakrishnan"/>
    <x v="1"/>
    <s v="Partly"/>
    <s v="Yes"/>
    <s v="Very knowledegable "/>
    <s v="13-Mar-2026: IT WAS FIRST INTRO ROUND AND THAT IS WHY MENTIONED PARTLY AND WANT TO CONNECT WITH MENTOR AGAIN"/>
    <x v="1"/>
    <s v="Received"/>
    <s v="Yes"/>
  </r>
  <r>
    <n v="115008276429"/>
    <n v="438067093"/>
    <d v="2025-12-19T09:32:05"/>
    <d v="2025-12-19T09:33:20"/>
    <s v="106.219.179.175"/>
    <m/>
    <m/>
    <m/>
    <m/>
    <s v="en"/>
    <s v="Vasanth Balakrishnan"/>
    <s v="LeanKloud"/>
    <s v="vasanth@leankloud.com"/>
    <n v="9845467896"/>
    <s v="Ashish Mittal"/>
    <x v="1"/>
    <s v="Partly"/>
    <s v="Yes"/>
    <s v="We could not complete the call as we ran out of time.  Ashish understands this space well and we have agreed to speak again shortly"/>
    <s v="31-Mar-2026: Called twice but venture is not answering the calls again_x000a_17-Mar-2026: venture not replying, but as per the remarks mentioned in the feedback, the session was good._x000a_16-mar-2026: Venture not replying"/>
    <x v="0"/>
    <s v="No Response: Call Disconnected"/>
    <s v="Yes"/>
  </r>
  <r>
    <n v="115007761748"/>
    <n v="438067093"/>
    <d v="2025-12-18T19:30:19"/>
    <d v="2025-12-18T19:43:42"/>
    <s v="49.36.56.83"/>
    <m/>
    <m/>
    <m/>
    <m/>
    <s v="en"/>
    <s v="Rakhi Pal"/>
    <s v="Eventbeep"/>
    <s v="rakhi@eventbeep.com"/>
    <n v="8459270858"/>
    <s v="Ashish Mittal"/>
    <x v="0"/>
    <s v="Yes"/>
    <s v="Yes"/>
    <s v="Sessions were very helpful and informative plus the mentor has been really helpful in referring us to more clients "/>
    <m/>
    <x v="0"/>
    <m/>
    <s v="Yes"/>
  </r>
  <r>
    <n v="115007336842"/>
    <n v="438067093"/>
    <d v="2025-12-18T09:17:23"/>
    <d v="2025-12-18T09:48:02"/>
    <s v="182.77.79.146"/>
    <m/>
    <m/>
    <m/>
    <m/>
    <s v="en"/>
    <s v="Meet Shah"/>
    <s v="NG Earsafe"/>
    <s v="meetshah@ngearsafe.com"/>
    <n v="8320421625"/>
    <s v="Prem Sanjay Vuthandam"/>
    <x v="1"/>
    <s v="Yes"/>
    <s v="No"/>
    <s v="The session was good and decent."/>
    <m/>
    <x v="0"/>
    <m/>
    <s v="Yes"/>
  </r>
  <r>
    <n v="115007336371"/>
    <n v="438067093"/>
    <d v="2025-12-18T09:44:09"/>
    <d v="2025-12-18T09:46:34"/>
    <s v="152.58.61.6"/>
    <m/>
    <m/>
    <m/>
    <m/>
    <s v="en"/>
    <s v="PRADIP PATEL"/>
    <s v="Prime UAV"/>
    <s v="pradip@primeuav.com"/>
    <n v="9722063653"/>
    <s v="Sriram Chidambaram"/>
    <x v="1"/>
    <s v="Partly"/>
    <s v="Yes"/>
    <s v="He was given good vision and steps for develope a new team of our organisation. Thanks for support and guidance."/>
    <s v="Duplicate"/>
    <x v="4"/>
    <s v="Duplicate"/>
    <s v="Duplicate"/>
  </r>
  <r>
    <n v="115007335452"/>
    <n v="438067093"/>
    <d v="2025-12-18T09:39:55"/>
    <d v="2025-12-18T09:43:43"/>
    <s v="152.58.61.6"/>
    <m/>
    <m/>
    <m/>
    <m/>
    <s v="en"/>
    <s v="PRADIP PATEL"/>
    <s v="Prime UAV"/>
    <s v="pradip@primeuav.com"/>
    <n v="9722063653"/>
    <s v="Sriram Chidambaram"/>
    <x v="1"/>
    <s v="Partly"/>
    <s v="Yes"/>
    <s v="They given some good vision for business development steps and that is helpful for our "/>
    <s v="16-Mar-2026: The sessiion was an introductory one that's why it is Partly. Want to connect with some other mentor and conveyed it to HM."/>
    <x v="1"/>
    <s v="Received"/>
    <s v="Yes"/>
  </r>
  <r>
    <n v="115007047056"/>
    <n v="438067093"/>
    <d v="2025-12-18T00:12:31"/>
    <d v="2025-12-18T00:20:33"/>
    <s v="45.116.3.34"/>
    <m/>
    <m/>
    <m/>
    <m/>
    <s v="en"/>
    <s v="Vinodh Venkatesan"/>
    <s v="JidokaTechnologies"/>
    <s v="vinodh@jidoka-tech.com"/>
    <n v="9962279984"/>
    <s v="Ramkumar Subramanian"/>
    <x v="2"/>
    <s v="Partly"/>
    <s v="No"/>
    <s v="We have sent a set of follow up for connections in USA as the ask/action item. Awaiting feedback."/>
    <s v="31-Mar-2026: Mentor wasn't upto their expectation. Venture conveyed this to HM and still not a reply from HM. _x000a_17-Mar-2026: venture not answering_x000a_16-mar-2026: Venture Rejected my call"/>
    <x v="3"/>
    <s v="Received"/>
    <s v="Yes"/>
  </r>
  <r>
    <n v="115006771773"/>
    <n v="438067093"/>
    <d v="2025-12-17T17:21:52"/>
    <d v="2025-12-17T17:26:24"/>
    <s v="122.182.28.98"/>
    <m/>
    <m/>
    <m/>
    <m/>
    <s v="en"/>
    <s v="Tarun Malaviya"/>
    <s v="Vaultastic"/>
    <s v="tarun@mithi.com"/>
    <n v="9822020629"/>
    <s v="Sriram Chidambaram"/>
    <x v="1"/>
    <s v="Yes"/>
    <s v="Yes"/>
    <s v="Gained very useful feedback in helping us simplify and sharpen our pitch deck and positioning of our company for investors. "/>
    <m/>
    <x v="0"/>
    <m/>
    <s v="No"/>
  </r>
  <r>
    <n v="115006769848"/>
    <n v="438067093"/>
    <d v="2025-12-17T17:13:36"/>
    <d v="2025-12-17T17:21:40"/>
    <s v="122.182.28.98"/>
    <m/>
    <m/>
    <m/>
    <m/>
    <s v="en"/>
    <s v="Tarun Malaviya"/>
    <s v="Vaultastic"/>
    <s v="tarun@mithi.com"/>
    <n v="9822020629"/>
    <s v="Ashish Mittal"/>
    <x v="1"/>
    <s v="Yes"/>
    <s v="Yes"/>
    <s v="Gained very useful perspectives in validating our GTM plans. "/>
    <m/>
    <x v="0"/>
    <m/>
    <s v="Yes"/>
  </r>
  <r>
    <n v="115006767952"/>
    <n v="438067093"/>
    <d v="2025-12-17T17:14:36"/>
    <d v="2025-12-17T17:16:52"/>
    <s v="49.43.234.237"/>
    <m/>
    <m/>
    <m/>
    <m/>
    <s v="en"/>
    <s v="Rahul"/>
    <s v="amPICQ"/>
    <s v="rahul@ampicq.in"/>
    <n v="7386895860"/>
    <s v="Mohit Monga"/>
    <x v="3"/>
    <s v="No"/>
    <s v="No"/>
    <s v="It was unclear as to what the mentor wanted in the end. He mentioned he would want to formalize the discussion the next time we had it. He was maybe suggesting that he would want to become a consultant of the company via a formal contract to interact again. "/>
    <s v="17-Mar-2026: Mentor was not aligned with venture's technology _x000a_ 16-Mar-2026: Venture didn't received my call"/>
    <x v="3"/>
    <s v="Received"/>
    <s v="Yes"/>
  </r>
  <r>
    <n v="115006766979"/>
    <n v="438067093"/>
    <d v="2025-12-17T17:13:32"/>
    <d v="2025-12-17T17:14:29"/>
    <s v="49.43.234.237"/>
    <m/>
    <m/>
    <m/>
    <m/>
    <s v="en"/>
    <s v="Rahul Pulipati"/>
    <s v="amPICQ"/>
    <s v="rahul@ampicq.in"/>
    <n v="7386895860"/>
    <s v="Amiya Srivastava"/>
    <x v="2"/>
    <s v="Yes"/>
    <s v="No"/>
    <m/>
    <s v="1-April-2026: Asked to call after sometime"/>
    <x v="0"/>
    <s v="Pending Reply"/>
    <m/>
  </r>
  <r>
    <n v="115006764647"/>
    <n v="438067093"/>
    <d v="2025-12-17T16:59:30"/>
    <d v="2025-12-17T17:08:34"/>
    <s v="110.226.179.197"/>
    <m/>
    <m/>
    <m/>
    <m/>
    <s v="en"/>
    <s v="Raghuvee Surupa"/>
    <s v="Stem Tech"/>
    <s v="raghuveer@stemtech.in"/>
    <n v="9920695995"/>
    <s v="Dheeresh Manrai"/>
    <x v="2"/>
    <s v="Partly"/>
    <s v="No"/>
    <s v="He seemed knowledgable and had domain expertise in sales. I enjoyed the interaction and learning about his background and journey in medical device space.   However, I did not get actionable insights for -  1. south asia market expansion and launching innovative medical device in these countries."/>
    <s v="16-Mar-2026: He has delt with infra related prodcuts and venture has products with someting different and they want someone more relatable to our feild i.e in consumables devices"/>
    <x v="3"/>
    <s v="Received"/>
    <s v="Yes"/>
  </r>
  <r>
    <n v="115006760019"/>
    <n v="438067093"/>
    <d v="2025-12-17T16:55:06"/>
    <d v="2025-12-17T16:56:59"/>
    <s v="106.221.183.139"/>
    <m/>
    <m/>
    <m/>
    <m/>
    <s v="en"/>
    <s v="Suresh Suresh"/>
    <s v="Startoon Labs"/>
    <s v="suresh.susurla@startoonlabs.com"/>
    <n v="9133925836"/>
    <s v="Dheeraj"/>
    <x v="3"/>
    <s v="No"/>
    <s v="No"/>
    <s v="I have out my asks out to Washwani, but have not yet received much help, though I am in touch with the wadhwani team and awaiting for the support. "/>
    <s v="Duplicate"/>
    <x v="4"/>
    <s v="Duplicate"/>
    <s v="Duplicate"/>
  </r>
  <r>
    <n v="115006758570"/>
    <n v="438067093"/>
    <d v="2025-12-17T15:57:12"/>
    <d v="2025-12-17T16:53:28"/>
    <s v="182.77.79.146"/>
    <m/>
    <m/>
    <m/>
    <m/>
    <s v="en"/>
    <s v="Suresh Susurla"/>
    <s v="Startoon Labs"/>
    <s v="suresh@startoonlabs.com"/>
    <n v="9133925836"/>
    <s v="Dheeresh Manrai"/>
    <x v="2"/>
    <s v="No"/>
    <s v="No"/>
    <s v="Not upto the mark. I have out my asks out to Washwani, but have not yet received much help, though I am in touch with the wadhwani team and awaiting for the support. "/>
    <s v="17-Mar-2026: The venture prefers a mentor connection focused more on enabling relevant business connections rather than just general guidance. They are looking for introductions through the Wadhwani network (e.g., hospitals or healthcare chains) that can directly support business opportunities. As highlighted in feedback and calls, the current HM support has been limited, and the venture is seeking stronger, more relevant connects where we can add value._x000a_16-mar-2026: Venture rejected the call"/>
    <x v="3"/>
    <s v="Received"/>
    <s v="Yes"/>
  </r>
  <r>
    <n v="115006731217"/>
    <n v="438067093"/>
    <d v="2025-12-17T15:42:51"/>
    <d v="2025-12-17T15:49:52"/>
    <s v="182.77.79.146"/>
    <m/>
    <m/>
    <m/>
    <m/>
    <s v="en"/>
    <s v="Vikram"/>
    <s v="VideoSDK"/>
    <s v="vikram@videosdk.live"/>
    <n v="9873545857"/>
    <s v="Dr. Sudin Baraokar"/>
    <x v="1"/>
    <s v="Yes"/>
    <s v="No"/>
    <s v="He was factual and accurate for us."/>
    <m/>
    <x v="0"/>
    <m/>
    <s v="Yes"/>
  </r>
  <r>
    <n v="115006727644"/>
    <n v="438067093"/>
    <d v="2025-12-17T15:39:06"/>
    <d v="2025-12-17T15:41:47"/>
    <s v="182.77.79.146"/>
    <m/>
    <m/>
    <m/>
    <m/>
    <s v="en"/>
    <s v="Shani Pandya"/>
    <s v="PowerTree"/>
    <s v="shani.pandya@powertree.co.in"/>
    <n v="9409611194"/>
    <s v="Sriram Chidambaram"/>
    <x v="1"/>
    <s v="Yes"/>
    <s v="No"/>
    <s v="The session was good and clear"/>
    <m/>
    <x v="0"/>
    <m/>
    <s v="No"/>
  </r>
  <r>
    <n v="115006724700"/>
    <n v="438067093"/>
    <d v="2025-12-17T15:32:40"/>
    <d v="2025-12-17T15:35:22"/>
    <s v="182.77.79.146"/>
    <m/>
    <m/>
    <m/>
    <m/>
    <s v="en"/>
    <s v="Rahul"/>
    <s v="Urdhvam"/>
    <s v="rahul@urdhvam.com"/>
    <n v="7774034634"/>
    <s v="Krishna Dorai"/>
    <x v="1"/>
    <s v="Yes"/>
    <s v="Yes"/>
    <s v="Mentor was perfect. "/>
    <m/>
    <x v="0"/>
    <m/>
    <s v="Yes"/>
  </r>
  <r>
    <n v="115006697342"/>
    <n v="438067093"/>
    <d v="2025-12-17T14:28:39"/>
    <d v="2025-12-17T14:36:02"/>
    <s v="182.77.79.146"/>
    <m/>
    <m/>
    <m/>
    <m/>
    <s v="en"/>
    <s v="Anshuree Maloo"/>
    <s v="Nuutjobs"/>
    <s v="ananya@nuutjob.com, anushree@nuutjob.com"/>
    <n v="8511100751"/>
    <s v="Gopal Kalra"/>
    <x v="1"/>
    <s v="Yes"/>
    <s v="Yes"/>
    <s v="Mentor told there is a workshop for Finannce and want to know more"/>
    <m/>
    <x v="0"/>
    <m/>
    <s v="Yes"/>
  </r>
  <r>
    <n v="115006696828"/>
    <n v="438067093"/>
    <d v="2025-12-17T14:32:30"/>
    <d v="2025-12-17T14:34:49"/>
    <s v="182.77.79.146"/>
    <m/>
    <m/>
    <m/>
    <m/>
    <s v="en"/>
    <s v="Anushree Maloo"/>
    <s v="Nuutjobs"/>
    <s v="ananya@nuutjob.com, anushree@nuutjob.com"/>
    <n v="8511100751"/>
    <s v="Vignesh Narayanan"/>
    <x v="1"/>
    <s v="Yes"/>
    <s v="Yes"/>
    <s v="Mentor told there is a workshop for Finannce and want to know more"/>
    <m/>
    <x v="0"/>
    <m/>
    <s v="Yes"/>
  </r>
  <r>
    <n v="115006665803"/>
    <n v="438067093"/>
    <d v="2025-12-17T13:21:44"/>
    <d v="2025-12-17T13:22:47"/>
    <s v="163.53.203.183"/>
    <m/>
    <m/>
    <m/>
    <m/>
    <s v="en"/>
    <s v="Akshay"/>
    <s v="Atreya Innovations"/>
    <s v="aniruddha@atreyainnovations.com"/>
    <n v="7020284175"/>
    <s v="Crispino Santamaria"/>
    <x v="2"/>
    <s v="Partly"/>
    <s v="Yes"/>
    <m/>
    <s v="17-mar-2026: The session was good and the mentor shared useful insights. However, most of the points discussed are things the team is already working on, so there wasn’t anything significantly new. They said, they are implementing the suggestions shared and found the mentor helpful. If needed, they would like to reconnect with the mentor in the future._x000a_13-Mar-2026: Called twice but mentor not answering"/>
    <x v="2"/>
    <s v="Received"/>
    <s v="No"/>
  </r>
  <r>
    <n v="115006614055"/>
    <n v="438067093"/>
    <d v="2025-12-17T10:50:00"/>
    <d v="2025-12-17T10:51:17"/>
    <s v="103.215.104.32"/>
    <m/>
    <m/>
    <m/>
    <m/>
    <s v="en"/>
    <s v="Ashish Gawade"/>
    <s v="Jeevtronics"/>
    <s v="Agawade@jeevtronics.com"/>
    <n v="9850819688"/>
    <s v="Crispino Santamaria"/>
    <x v="1"/>
    <s v="Yes"/>
    <s v="Yes"/>
    <s v="Good start at least. "/>
    <m/>
    <x v="0"/>
    <m/>
    <s v="No"/>
  </r>
  <r>
    <n v="115006165834"/>
    <n v="438067093"/>
    <d v="2025-12-16T21:43:38"/>
    <d v="2025-12-16T21:45:15"/>
    <s v="42.107.66.65"/>
    <m/>
    <m/>
    <m/>
    <m/>
    <s v="en"/>
    <s v="Krishna Badwane"/>
    <s v="Indian Drivers"/>
    <s v="krishna@indian-drivers.com"/>
    <n v="9028123366"/>
    <s v="Crispino Santamaria"/>
    <x v="1"/>
    <s v="Yes"/>
    <s v="Yes"/>
    <s v="Overall good suggestions shared "/>
    <m/>
    <x v="0"/>
    <m/>
    <s v="No"/>
  </r>
  <r>
    <n v="115006163361"/>
    <n v="438067093"/>
    <d v="2025-12-16T21:40:42"/>
    <d v="2025-12-16T21:42:09"/>
    <s v="49.207.250.113"/>
    <m/>
    <m/>
    <m/>
    <m/>
    <s v="en"/>
    <s v="Mallesh"/>
    <s v="Cultyvate- Farms2Fork Technologies Pvt Ltd "/>
    <s v="Mallesh@cultYvate.com"/>
    <n v="9738634253"/>
    <s v="Kalmesh Joshi"/>
    <x v="1"/>
    <s v="Yes"/>
    <s v="Yes"/>
    <s v="Good discussion and gave some good direction to optimise our infrastructure cost"/>
    <m/>
    <x v="0"/>
    <m/>
    <s v="Yes"/>
  </r>
  <r>
    <n v="115006030516"/>
    <n v="438067093"/>
    <d v="2025-12-16T18:38:51"/>
    <d v="2025-12-16T18:46:47"/>
    <s v="219.91.170.128"/>
    <m/>
    <m/>
    <m/>
    <m/>
    <s v="en"/>
    <s v="Gouri  Deshpande"/>
    <s v="Rises Analytics Solutions Pvt Ltd"/>
    <s v="gd@rises.io"/>
    <n v="9822574086"/>
    <s v="Dheeresh Manrai"/>
    <x v="1"/>
    <s v="Yes"/>
    <s v="No"/>
    <s v="The session with Mr Dheeresh Manrai of alliancehealthcare.net.in, we very useful. With their background in healthcare and sales aspect. We would like to see how we can implement his suggestions, especially the sales &amp; marketing aspect, the B2B and Govt related procurement.  We will be more than happy to talk again, in case of any further guidance or business opportunity.  "/>
    <m/>
    <x v="0"/>
    <m/>
    <s v="Yes"/>
  </r>
  <r>
    <n v="115006013586"/>
    <n v="438067093"/>
    <d v="2025-12-16T18:13:33"/>
    <d v="2025-12-16T18:15:52"/>
    <s v="182.77.74.156"/>
    <m/>
    <m/>
    <m/>
    <m/>
    <s v="en"/>
    <s v="Sameer Dhombe Patil"/>
    <s v="FTB Organic (Dhombe Patil Foods)"/>
    <s v="dombe.samir@gmail.com"/>
    <n v="9552435003"/>
    <s v="Sriram Chidambaram"/>
    <x v="0"/>
    <s v="Partly"/>
    <s v="Yes"/>
    <s v="Time limit to be increased to connect with mentor"/>
    <s v="17- Mar-2026: The session was good and the mentor shared valuable insights. However, due to limited time and it being more of an introductory session, the discussion remained at a basic level. The mentor should be reconnected with the venture for a more in-depth session. The key points have already been conveyed to the HM as well._x000a_17-Mar-2026: Asked to call again shortly_x000a_16-Mar-2026: Asked to call tomorrow"/>
    <x v="1"/>
    <s v="Received"/>
    <s v="Yes"/>
  </r>
  <r>
    <n v="115006004834"/>
    <n v="438067093"/>
    <d v="2025-12-16T17:56:15"/>
    <d v="2025-12-16T17:58:17"/>
    <s v="49.36.69.246"/>
    <m/>
    <m/>
    <m/>
    <m/>
    <s v="en"/>
    <s v="Rushil barot"/>
    <s v="Raw Pharma"/>
    <s v="Info@rawpharmabiz.com"/>
    <n v="9879522397"/>
    <s v="Dr. Jagadeesh Gandla"/>
    <x v="2"/>
    <s v="Partly"/>
    <s v="No"/>
    <s v="NOTHING SPECIFIC "/>
    <s v="16-mar-2026: He is into R&amp;D and biotechnology which is not relatable for us."/>
    <x v="3"/>
    <s v="Received"/>
    <s v="No"/>
  </r>
  <r>
    <n v="115005992519"/>
    <n v="438067093"/>
    <d v="2025-12-16T17:14:54"/>
    <d v="2025-12-16T17:33:11"/>
    <s v="152.58.43.55"/>
    <m/>
    <m/>
    <m/>
    <m/>
    <s v="en"/>
    <s v="Shankar R"/>
    <s v="Linkmiles"/>
    <s v="rshankar@linkmiles.com"/>
    <n v="9884613600"/>
    <s v="Vinay Goel"/>
    <x v="1"/>
    <s v="Yes"/>
    <s v="Yes"/>
    <s v="Meeting was good. Mentor had clarity of mind and understanding of what we are doing. He gave good inputs and give new insights what we are trying to build in tech side. "/>
    <m/>
    <x v="0"/>
    <m/>
    <s v="No"/>
  </r>
  <r>
    <n v="115005979656"/>
    <n v="438067093"/>
    <d v="2025-12-16T15:47:14"/>
    <d v="2025-12-16T17:05:54"/>
    <s v="152.58.43.55"/>
    <m/>
    <m/>
    <m/>
    <m/>
    <s v="en"/>
    <s v="Mallesh"/>
    <s v="Cultyvate- Farms2Fork Technologies Pvt Ltd "/>
    <s v="mallesh@cultyvate.com"/>
    <n v="9738634253"/>
    <s v="B Gopalkrishnan"/>
    <x v="2"/>
    <s v="No"/>
    <s v="No"/>
    <s v="Whatever inputs were shared were not new for him.  If mentors come prepared before the meeting so that not much time is spent in explaining about the startup much.  "/>
    <s v="16-mar-2026: Wanted another round of discussion with him. And also Need Business Developement Head."/>
    <x v="1"/>
    <s v="Received"/>
    <s v="No"/>
  </r>
  <r>
    <n v="115005944151"/>
    <n v="438067093"/>
    <d v="2025-12-16T15:43:46"/>
    <d v="2025-12-16T15:46:38"/>
    <s v="152.58.43.55"/>
    <m/>
    <m/>
    <m/>
    <m/>
    <s v="en"/>
    <s v="Dr Vivek Manoharan"/>
    <s v="Bipolar Factory"/>
    <s v="vivek@bipolarfactory.com"/>
    <n v="9790655873"/>
    <s v="Sriram Chidambaram"/>
    <x v="1"/>
    <s v="Yes"/>
    <s v="Yes"/>
    <s v="He helped with financial planning strategies, and it was a very useful session"/>
    <m/>
    <x v="0"/>
    <m/>
    <s v="Yes"/>
  </r>
  <r>
    <n v="115005468916"/>
    <n v="438067093"/>
    <d v="2025-12-16T00:07:22"/>
    <d v="2025-12-16T00:10:29"/>
    <s v="223.178.87.243"/>
    <m/>
    <m/>
    <m/>
    <m/>
    <s v="en"/>
    <s v="Dinesh Arjun"/>
    <s v="Raptee Energy Pvt LTd"/>
    <s v="dinesh@raptee.com"/>
    <n v="9444796926"/>
    <s v="Manu Kumar"/>
    <x v="3"/>
    <s v="No"/>
    <s v="No"/>
    <s v="His area of expertise was more low cost scooters and he couldn't understand what we were trying to do. I understand that his experience was in different areas and it wasn't a fit. Communicated in detail to the Wadhwani Team."/>
    <s v="11-mar-2026: Mentor was not spekaing much about the problem. Venture also mentioned that he has conveyed this to HM_x000a_Meeting was short. Mentor didn’t really talk much. Mentor was in Hurry. Then he was not reachable. Conversation was Awkward."/>
    <x v="3"/>
    <s v="Received"/>
    <s v="No"/>
  </r>
  <r>
    <n v="115005224366"/>
    <n v="438067093"/>
    <d v="2025-12-15T19:03:24"/>
    <d v="2025-12-15T19:06:55"/>
    <s v="123.201.245.36"/>
    <m/>
    <m/>
    <m/>
    <m/>
    <s v="en"/>
    <s v="Gouri  Deshpande"/>
    <s v="Rises Analytics Solutions Pvt Ltd"/>
    <s v="gd@rises.io"/>
    <n v="9822574086"/>
    <s v="Sriram Chidambaram"/>
    <x v="0"/>
    <s v="Yes"/>
    <s v="Yes"/>
    <s v="Mr Sriram Chidambaram  of srfcapital.studio has great understanding of how startup works. Would like to get further guidance on possible investments and business growth "/>
    <m/>
    <x v="0"/>
    <m/>
    <s v="No"/>
  </r>
  <r>
    <n v="115002845847"/>
    <n v="438067093"/>
    <d v="2025-12-11T14:21:47"/>
    <d v="2025-12-11T14:28:15"/>
    <s v="103.215.104.109"/>
    <m/>
    <m/>
    <m/>
    <m/>
    <s v="en"/>
    <s v="Ashish Gawade"/>
    <s v="Jeevtronics"/>
    <s v="agawade@jeevtronics.com"/>
    <n v="9850819688"/>
    <s v="Dheeresh Manrai"/>
    <x v="0"/>
    <s v="Yes"/>
    <s v="Yes"/>
    <s v="Practical insights. Helped understand the bottlenecks."/>
    <m/>
    <x v="0"/>
    <m/>
    <s v="Yes"/>
  </r>
  <r>
    <m/>
    <m/>
    <m/>
    <m/>
    <m/>
    <m/>
    <m/>
    <m/>
    <m/>
    <m/>
    <m/>
    <m/>
    <m/>
    <m/>
    <m/>
    <x v="5"/>
    <m/>
    <m/>
    <m/>
    <m/>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F85A77-49D6-4BA0-95E2-7D52EA571D22}" name="PivotTable13"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4:W19" firstHeaderRow="0" firstDataRow="1" firstDataCol="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items count="9">
        <item x="0" e="0"/>
        <item x="1" e="0"/>
        <item x="2" e="0"/>
        <item x="3" e="0"/>
        <item x="4" e="0"/>
        <item x="5" e="0"/>
        <item x="6" e="0"/>
        <item x="7" e="0"/>
        <item x="8"/>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3">
    <field x="2"/>
    <field x="1"/>
    <field x="0"/>
  </rowFields>
  <rowItems count="15">
    <i>
      <x/>
    </i>
    <i r="1">
      <x/>
    </i>
    <i r="1">
      <x v="1"/>
    </i>
    <i r="1">
      <x v="2"/>
    </i>
    <i r="1">
      <x v="3"/>
    </i>
    <i r="1">
      <x v="4"/>
    </i>
    <i>
      <x v="1"/>
    </i>
    <i r="1">
      <x v="5"/>
    </i>
    <i r="1">
      <x v="6"/>
    </i>
    <i r="1">
      <x v="7"/>
    </i>
    <i r="1">
      <x v="8"/>
    </i>
    <i r="2">
      <x/>
    </i>
    <i r="2">
      <x v="1"/>
    </i>
    <i r="2">
      <x v="2"/>
    </i>
    <i t="grand">
      <x/>
    </i>
  </rowItems>
  <colFields count="1">
    <field x="-2"/>
  </colFields>
  <colItems count="2">
    <i>
      <x/>
    </i>
    <i i="1">
      <x v="1"/>
    </i>
  </colItems>
  <dataFields count="2">
    <dataField name="Unique Mentors" fld="3" subtotal="count" baseField="2" baseItem="1">
      <extLst>
        <ext xmlns:x15="http://schemas.microsoft.com/office/spreadsheetml/2010/11/main" uri="{FABC7310-3BB5-11E1-824E-6D434824019B}">
          <x15:dataField isCountDistinct="1"/>
        </ext>
      </extLst>
    </dataField>
    <dataField name="Sum of Hrs Utilized" fld="4" baseField="0" baseItem="0"/>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Unique Mentors"/>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11"/>
    <rowHierarchyUsage hierarchyUsage="113"/>
    <rowHierarchyUsage hierarchyUsage="1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Table5">
        <x15:activeTabTopLevelEntity name="[Table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9FD503-204E-49E3-8BFF-41117CEBC478}" name="PivotTable10"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6:S22" firstHeaderRow="0" firstDataRow="1" firstDataCol="1" rowPageCount="1" colPageCount="1"/>
  <pivotFields count="5">
    <pivotField axis="axisPage" allDrilled="1" subtotalTop="0" showAll="0" dataSourceSort="1" defaultSubtotal="0" defaultAttributeDrillState="1"/>
    <pivotField axis="axisRow" allDrilled="1" subtotalTop="0" showAll="0" dataSourceSort="1" defaultSubtotal="0" defaultAttributeDrillState="1">
      <items count="15">
        <item s="1" x="0"/>
        <item s="1" x="1"/>
        <item s="1" x="2"/>
        <item s="1" x="3"/>
        <item s="1" x="4"/>
        <item s="1" x="5"/>
        <item s="1" x="6"/>
        <item s="1" x="7"/>
        <item s="1" x="8"/>
        <item s="1" x="9"/>
        <item s="1" x="10"/>
        <item s="1" x="11"/>
        <item s="1" x="12"/>
        <item s="1" x="13"/>
        <item s="1" x="14"/>
      </items>
    </pivotField>
    <pivotField dataField="1" subtotalTop="0" showAll="0" defaultSubtotal="0"/>
    <pivotField dataField="1" subtotalTop="0" showAll="0" defaultSubtotal="0"/>
    <pivotField dataField="1" subtotalTop="0" showAll="0" defaultSubtotal="0"/>
  </pivotFields>
  <rowFields count="1">
    <field x="1"/>
  </rowFields>
  <rowItems count="16">
    <i>
      <x/>
    </i>
    <i>
      <x v="1"/>
    </i>
    <i>
      <x v="2"/>
    </i>
    <i>
      <x v="3"/>
    </i>
    <i>
      <x v="4"/>
    </i>
    <i>
      <x v="5"/>
    </i>
    <i>
      <x v="6"/>
    </i>
    <i>
      <x v="7"/>
    </i>
    <i>
      <x v="8"/>
    </i>
    <i>
      <x v="9"/>
    </i>
    <i>
      <x v="10"/>
    </i>
    <i>
      <x v="11"/>
    </i>
    <i>
      <x v="12"/>
    </i>
    <i>
      <x v="13"/>
    </i>
    <i>
      <x v="14"/>
    </i>
    <i t="grand">
      <x/>
    </i>
  </rowItems>
  <colFields count="1">
    <field x="-2"/>
  </colFields>
  <colItems count="3">
    <i>
      <x/>
    </i>
    <i i="1">
      <x v="1"/>
    </i>
    <i i="2">
      <x v="2"/>
    </i>
  </colItems>
  <pageFields count="1">
    <pageField fld="0" hier="36" name="[Mentor_Connect].[Meeting Status].&amp;[Connected]" cap="Connected"/>
  </pageFields>
  <dataFields count="3">
    <dataField name="Total" fld="2" subtotal="count" baseField="1" baseItem="0"/>
    <dataField name="Unique Ventures" fld="3" subtotal="count" baseField="1" baseItem="0">
      <extLst>
        <ext xmlns:x15="http://schemas.microsoft.com/office/spreadsheetml/2010/11/main" uri="{FABC7310-3BB5-11E1-824E-6D434824019B}">
          <x15:dataField isCountDistinct="1"/>
        </ext>
      </extLst>
    </dataField>
    <dataField name="Unique Mentors" fld="4" subtotal="count" baseField="1" baseItem="0">
      <extLst>
        <ext xmlns:x15="http://schemas.microsoft.com/office/spreadsheetml/2010/11/main" uri="{FABC7310-3BB5-11E1-824E-6D434824019B}">
          <x15:dataField isCountDistinct="1"/>
        </ext>
      </extLst>
    </dataField>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pivotHierarchy dragToData="1" caption="Unique Mentors"/>
    <pivotHierarchy dragToData="1" caption="Unique Ventur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Mentor_Connect">
        <x15:activeTabTopLevelEntity name="[Mentor_Conne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480AAF-AD3D-43C1-A941-18FBFD0FD2B9}" name="PivotTable8"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I12" firstHeaderRow="0" firstDataRow="1" firstDataCol="1" rowPageCount="1" colPageCount="1"/>
  <pivotFields count="6">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Row" allDrilled="1" subtotalTop="0" showAll="0" dataSourceSort="1" defaultSubtotal="0">
      <items count="3">
        <item x="0" e="0"/>
        <item x="1" e="0"/>
        <item x="2"/>
      </items>
    </pivotField>
    <pivotField dataField="1" subtotalTop="0" showAll="0" defaultSubtotal="0"/>
    <pivotField dataField="1" subtotalTop="0" showAll="0" defaultSubtotal="0"/>
    <pivotField dataField="1" subtotalTop="0" showAll="0" defaultSubtotal="0"/>
  </pivotFields>
  <rowFields count="2">
    <field x="2"/>
    <field x="1"/>
  </rowFields>
  <rowItems count="6">
    <i>
      <x/>
    </i>
    <i>
      <x v="1"/>
    </i>
    <i>
      <x v="2"/>
    </i>
    <i r="1">
      <x/>
    </i>
    <i r="1">
      <x v="1"/>
    </i>
    <i t="grand">
      <x/>
    </i>
  </rowItems>
  <colFields count="1">
    <field x="-2"/>
  </colFields>
  <colItems count="3">
    <i>
      <x/>
    </i>
    <i i="1">
      <x v="1"/>
    </i>
    <i i="2">
      <x v="2"/>
    </i>
  </colItems>
  <pageFields count="1">
    <pageField fld="0" hier="116" name="[VP_Calls].[VP1/VP2/VP3].&amp;[VP2]" cap="VP2"/>
  </pageFields>
  <dataFields count="3">
    <dataField name="Total" fld="3" subtotal="count" baseField="2" baseItem="0"/>
    <dataField name="Unique Ventures" fld="4" subtotal="count" baseField="2" baseItem="0">
      <extLst>
        <ext xmlns:x15="http://schemas.microsoft.com/office/spreadsheetml/2010/11/main" uri="{FABC7310-3BB5-11E1-824E-6D434824019B}">
          <x15:dataField isCountDistinct="1"/>
        </ext>
      </extLst>
    </dataField>
    <dataField name="Unique Mentors" fld="5" subtotal="count" baseField="2" baseItem="0">
      <extLst>
        <ext xmlns:x15="http://schemas.microsoft.com/office/spreadsheetml/2010/11/main" uri="{FABC7310-3BB5-11E1-824E-6D434824019B}">
          <x15:dataField isCountDistinct="1"/>
        </ext>
      </extLst>
    </dataField>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Total"/>
    <pivotHierarchy dragToData="1" caption="Unique Ventures"/>
    <pivotHierarchy dragToData="1"/>
    <pivotHierarchy dragToData="1" caption="Unique Mentor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9"/>
    <rowHierarchyUsage hierarchyUsage="1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VP_Calls">
        <x15:activeTabTopLevelEntity name="[VP_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04368C-6229-44E5-9BBC-B07C454736D5}" name="PivotTable5"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N19" firstHeaderRow="0" firstDataRow="1" firstDataCol="1"/>
  <pivotFields count="4">
    <pivotField axis="axisRow" allDrilled="1" subtotalTop="0" showAll="0" dataSourceSort="1" defaultSubtotal="0" defaultAttributeDrillState="1">
      <items count="13">
        <item s="1" x="0"/>
        <item s="1" x="1"/>
        <item s="1" x="2"/>
        <item s="1" x="3"/>
        <item s="1" x="4"/>
        <item s="1" x="5"/>
        <item s="1" x="6"/>
        <item s="1" x="7"/>
        <item s="1" x="8"/>
        <item s="1" x="9"/>
        <item s="1" x="10"/>
        <item s="1" x="11"/>
        <item s="1" x="12"/>
      </items>
    </pivotField>
    <pivotField dataField="1" subtotalTop="0" showAll="0" defaultSubtotal="0"/>
    <pivotField dataField="1" subtotalTop="0" showAll="0" defaultSubtotal="0"/>
    <pivotField dataField="1" subtotalTop="0" showAll="0" defaultSubtotal="0"/>
  </pivotFields>
  <rowFields count="1">
    <field x="0"/>
  </rowFields>
  <rowItems count="14">
    <i>
      <x/>
    </i>
    <i>
      <x v="1"/>
    </i>
    <i>
      <x v="2"/>
    </i>
    <i>
      <x v="3"/>
    </i>
    <i>
      <x v="4"/>
    </i>
    <i>
      <x v="5"/>
    </i>
    <i>
      <x v="6"/>
    </i>
    <i>
      <x v="7"/>
    </i>
    <i>
      <x v="8"/>
    </i>
    <i>
      <x v="9"/>
    </i>
    <i>
      <x v="10"/>
    </i>
    <i>
      <x v="11"/>
    </i>
    <i>
      <x v="12"/>
    </i>
    <i t="grand">
      <x/>
    </i>
  </rowItems>
  <colFields count="1">
    <field x="-2"/>
  </colFields>
  <colItems count="3">
    <i>
      <x/>
    </i>
    <i i="1">
      <x v="1"/>
    </i>
    <i i="2">
      <x v="2"/>
    </i>
  </colItems>
  <dataFields count="3">
    <dataField name="Total" fld="1" subtotal="count" baseField="0" baseItem="0"/>
    <dataField name="Unqiue Ventures" fld="2" subtotal="count" baseField="0" baseItem="0">
      <extLst>
        <ext xmlns:x15="http://schemas.microsoft.com/office/spreadsheetml/2010/11/main" uri="{FABC7310-3BB5-11E1-824E-6D434824019B}">
          <x15:dataField isCountDistinct="1"/>
        </ext>
      </extLst>
    </dataField>
    <dataField name="Unique Mentors" fld="3" subtotal="count" baseField="0" baseItem="6">
      <extLst>
        <ext xmlns:x15="http://schemas.microsoft.com/office/spreadsheetml/2010/11/main" uri="{FABC7310-3BB5-11E1-824E-6D434824019B}">
          <x15:dataField isCountDistinct="1"/>
        </ext>
      </extLst>
    </dataField>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pivotHierarchy dragToData="1" caption="Unique Mentors"/>
    <pivotHierarchy dragToData="1" caption="Unqiue Ventur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Mentor_Connect">
        <x15:activeTabTopLevelEntity name="[Mentor_Conne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C153F6-F24C-4422-97F5-A5FF1FEE2168}" name="PivotTable6"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14" firstHeaderRow="0" firstDataRow="1" firstDataCol="1"/>
  <pivotFields count="6">
    <pivotField axis="axisRow" allDrilled="1" subtotalTop="0" showAll="0" dataSourceSort="1" defaultSubtotal="0" defaultAttributeDrillState="1">
      <items count="1">
        <item x="0"/>
      </items>
    </pivotField>
    <pivotField axis="axisRow" allDrilled="1" subtotalTop="0" showAll="0" dataSourceSort="1" defaultSubtotal="0">
      <items count="5">
        <item x="0" e="0"/>
        <item x="1" e="0"/>
        <item x="2" e="0"/>
        <item x="3" e="0"/>
        <item x="4"/>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3">
    <field x="2"/>
    <field x="1"/>
    <field x="0"/>
  </rowFields>
  <rowItems count="9">
    <i>
      <x/>
    </i>
    <i r="1">
      <x/>
    </i>
    <i>
      <x v="1"/>
    </i>
    <i r="1">
      <x v="1"/>
    </i>
    <i r="1">
      <x v="2"/>
    </i>
    <i r="1">
      <x v="3"/>
    </i>
    <i r="1">
      <x v="4"/>
    </i>
    <i r="2">
      <x/>
    </i>
    <i t="grand">
      <x/>
    </i>
  </rowItems>
  <colFields count="1">
    <field x="-2"/>
  </colFields>
  <colItems count="3">
    <i>
      <x/>
    </i>
    <i i="1">
      <x v="1"/>
    </i>
    <i i="2">
      <x v="2"/>
    </i>
  </colItems>
  <dataFields count="3">
    <dataField name="Total" fld="3" subtotal="count" baseField="2" baseItem="0"/>
    <dataField name="Unique Ventures" fld="4" subtotal="count" baseField="2" baseItem="0">
      <extLst>
        <ext xmlns:x15="http://schemas.microsoft.com/office/spreadsheetml/2010/11/main" uri="{FABC7310-3BB5-11E1-824E-6D434824019B}">
          <x15:dataField isCountDistinct="1"/>
        </ext>
      </extLst>
    </dataField>
    <dataField name="Unique Mentors" fld="5" subtotal="count" baseField="2" baseItem="1">
      <extLst>
        <ext xmlns:x15="http://schemas.microsoft.com/office/spreadsheetml/2010/11/main" uri="{FABC7310-3BB5-11E1-824E-6D434824019B}">
          <x15:dataField isCountDistinct="1"/>
        </ext>
      </extLst>
    </dataField>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otal"/>
    <pivotHierarchy dragToData="1" caption="Unique Ventures"/>
    <pivotHierarchy dragToData="1" caption="Unqiue Mentors"/>
    <pivotHierarchy dragToData="1" caption="Unique Men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75"/>
    <rowHierarchyUsage hierarchyUsage="77"/>
    <rowHierarchyUsage hierarchyUsage="7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Panel_Sessions">
        <x15:activeTabTopLevelEntity name="[Panel_Sess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6C5615-089A-4DEC-9F48-C9CB46EC44E7}" name="PivotTable18"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B4:AC14" firstHeaderRow="1" firstDataRow="1"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items count="5">
        <item x="0" e="0"/>
        <item x="1" e="0"/>
        <item x="2" e="0"/>
        <item x="3" e="0"/>
        <item x="4"/>
      </items>
    </pivotField>
    <pivotField axis="axisRow" allDrilled="1" subtotalTop="0" showAll="0" dataSourceSort="1" defaultSubtotal="0" defaultAttributeDrillState="1">
      <items count="2">
        <item x="0"/>
        <item x="1"/>
      </items>
    </pivotField>
    <pivotField dataField="1" subtotalTop="0" showAll="0" defaultSubtotal="0"/>
  </pivotFields>
  <rowFields count="3">
    <field x="2"/>
    <field x="1"/>
    <field x="0"/>
  </rowFields>
  <rowItems count="10">
    <i>
      <x/>
    </i>
    <i r="1">
      <x/>
    </i>
    <i>
      <x v="1"/>
    </i>
    <i r="1">
      <x v="1"/>
    </i>
    <i r="1">
      <x v="2"/>
    </i>
    <i r="1">
      <x v="3"/>
    </i>
    <i r="1">
      <x v="4"/>
    </i>
    <i r="2">
      <x/>
    </i>
    <i r="2">
      <x v="1"/>
    </i>
    <i t="grand">
      <x/>
    </i>
  </rowItems>
  <colItems count="1">
    <i/>
  </colItems>
  <dataFields count="1">
    <dataField name="# of Ventures" fld="3" subtotal="count" baseField="2" baseItem="0"/>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of Ventures"/>
    <pivotHierarchy dragToData="1"/>
  </pivotHierarchies>
  <pivotTableStyleInfo name="PivotStyleLight16" showRowHeaders="1" showColHeaders="1" showRowStripes="0" showColStripes="0" showLastColumn="1"/>
  <rowHierarchiesUsage count="3">
    <rowHierarchyUsage hierarchyUsage="26"/>
    <rowHierarchyUsage hierarchyUsage="28"/>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FeedbackFrmFounders">
        <x15:activeTabTopLevelEntity name="[FeedbackFrmFoun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AAC016-0307-44CB-90E5-8E440F229F26}" name="PivotTable2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F4:AG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 of Ventures" fld="1" subtotal="count" baseField="0" baseItem="0"/>
  </dataFields>
  <formats count="1">
    <format dxfId="109">
      <pivotArea dataOnly="0" labelOnly="1" fieldPosition="0">
        <references count="1">
          <reference field="0" count="0"/>
        </references>
      </pivotArea>
    </format>
  </format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of Ventures"/>
  </pivotHierarchies>
  <pivotTableStyleInfo name="PivotStyleLight16" showRowHeaders="1" showColHeaders="1" showRowStripes="0" showColStripes="0" showLastColumn="1"/>
  <rowHierarchiesUsage count="1">
    <rowHierarchyUsage hierarchyUsage="10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eedback from Mentor!$A$1:$AB$9">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FA89E3-AEB8-4859-A917-CA195DA71102}" name="PivotTable23"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J6:AK75"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sortType="descending" defaultSubtotal="0" defaultAttributeDrillState="1">
      <items count="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69">
    <i>
      <x v="44"/>
    </i>
    <i>
      <x v="64"/>
    </i>
    <i>
      <x v="6"/>
    </i>
    <i>
      <x v="56"/>
    </i>
    <i>
      <x v="58"/>
    </i>
    <i>
      <x v="55"/>
    </i>
    <i>
      <x v="45"/>
    </i>
    <i>
      <x v="42"/>
    </i>
    <i>
      <x v="35"/>
    </i>
    <i>
      <x v="46"/>
    </i>
    <i>
      <x v="7"/>
    </i>
    <i>
      <x v="27"/>
    </i>
    <i>
      <x v="40"/>
    </i>
    <i>
      <x v="39"/>
    </i>
    <i>
      <x v="66"/>
    </i>
    <i>
      <x v="47"/>
    </i>
    <i>
      <x v="4"/>
    </i>
    <i>
      <x v="8"/>
    </i>
    <i>
      <x v="13"/>
    </i>
    <i>
      <x v="25"/>
    </i>
    <i>
      <x v="16"/>
    </i>
    <i>
      <x v="50"/>
    </i>
    <i>
      <x v="20"/>
    </i>
    <i>
      <x v="63"/>
    </i>
    <i>
      <x v="2"/>
    </i>
    <i>
      <x v="12"/>
    </i>
    <i>
      <x v="22"/>
    </i>
    <i>
      <x v="31"/>
    </i>
    <i>
      <x v="32"/>
    </i>
    <i>
      <x/>
    </i>
    <i>
      <x v="61"/>
    </i>
    <i>
      <x v="53"/>
    </i>
    <i>
      <x v="49"/>
    </i>
    <i>
      <x v="1"/>
    </i>
    <i>
      <x v="57"/>
    </i>
    <i>
      <x v="14"/>
    </i>
    <i>
      <x v="65"/>
    </i>
    <i>
      <x v="67"/>
    </i>
    <i>
      <x v="51"/>
    </i>
    <i>
      <x v="34"/>
    </i>
    <i>
      <x v="24"/>
    </i>
    <i>
      <x v="15"/>
    </i>
    <i>
      <x v="59"/>
    </i>
    <i>
      <x v="36"/>
    </i>
    <i>
      <x v="3"/>
    </i>
    <i>
      <x v="37"/>
    </i>
    <i>
      <x v="30"/>
    </i>
    <i>
      <x v="38"/>
    </i>
    <i>
      <x v="23"/>
    </i>
    <i>
      <x v="5"/>
    </i>
    <i>
      <x v="52"/>
    </i>
    <i>
      <x v="17"/>
    </i>
    <i>
      <x v="54"/>
    </i>
    <i>
      <x v="41"/>
    </i>
    <i>
      <x v="11"/>
    </i>
    <i>
      <x v="18"/>
    </i>
    <i>
      <x v="26"/>
    </i>
    <i>
      <x v="43"/>
    </i>
    <i>
      <x v="60"/>
    </i>
    <i>
      <x v="19"/>
    </i>
    <i>
      <x v="62"/>
    </i>
    <i>
      <x v="9"/>
    </i>
    <i>
      <x v="28"/>
    </i>
    <i>
      <x v="21"/>
    </i>
    <i>
      <x v="29"/>
    </i>
    <i>
      <x v="10"/>
    </i>
    <i>
      <x v="48"/>
    </i>
    <i>
      <x v="33"/>
    </i>
    <i t="grand">
      <x/>
    </i>
  </rowItems>
  <colItems count="1">
    <i/>
  </colItems>
  <pageFields count="2">
    <pageField fld="0" hier="36" name="[Mentor_Connect].[Meeting Status].&amp;[Connected]" cap="Connected"/>
    <pageField fld="1" hier="54" name="[Mentor_Connect].[Meeting Transcripts].&amp;[Not Found]" cap="Not Found"/>
  </pageFields>
  <dataFields count="1">
    <dataField name="Count of Mentor Name" fld="3" subtotal="count" baseField="0" baseItem="0"/>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82" level="1">
        <member name="[Mentor_Connect].[Meeting Transcripts].&amp;[Not Found]"/>
        <member name="[Mentor_Connect].[Meeting Transcripts].&amp;[Offline Meeting]"/>
        <member name="[Mentor_Connect].[Meeting Transcripts].&amp;[Expert Connect _ Aeronero x Wadhwani Accelerate.docx]"/>
        <member name="[Mentor_Connect].[Meeting Transcripts].&amp;[Expert Connect 1 _ Zeus Engitech x Wadhwani Accelerate.docx]"/>
        <member name="[Mentor_Connect].[Meeting Transcripts].&amp;[https://wadhwanifoundation-my.sharepoint.com/:w:/g/personal/vaibhav_mattas_wadhwanifoundation_org/IQA21axCT4BuT53ZRJBq7fIQAULqLeSuayjGupRVbkTq2gU?e=dH00dN]"/>
        <member name="[Mentor_Connect].[Meeting Transcripts].&amp;[https://wadhwanifoundation-my.sharepoint.com/:w:/g/personal/vaibhav_mattas_wadhwanifoundation_org/IQA8q0a2umRXSYtHH65dCslMAZFmW7F0ieIBcZsgNZsoZ8w?e=Wyxati]"/>
        <member name="[Mentor_Connect].[Meeting Transcripts].&amp;[https://wadhwanifoundation-my.sharepoint.com/:w:/g/personal/vaibhav_mattas_wadhwanifoundation_org/IQAFiuBZ0s2CQ4NRvWc3J6ouAezgtNbSdGSCU7JC69cyidk?e=We71lS]"/>
        <member name="[Mentor_Connect].[Meeting Transcripts].&amp;[https://wadhwanifoundation-my.sharepoint.com/:w:/g/personal/vaibhav_mattas_wadhwanifoundation_org/IQB4gc9ZVvqaS5Ye_6Er3i0jATCCn7T4dVPUbe-MzjC4Dog?e=LTCCVs]"/>
        <member name="[Mentor_Connect].[Meeting Transcripts].&amp;[https://wadhwanifoundation-my.sharepoint.com/:w:/g/personal/vaibhav_mattas_wadhwanifoundation_org/IQBYnPLfDgFwSLBLCK_gBiVVAct0v6UqaHEZ_PyNrE-vdvc?e=3z6EXq]"/>
        <member name="[Mentor_Connect].[Meeting Transcripts].&amp;[https://wadhwanifoundation-my.sharepoint.com/:w:/g/personal/vaibhav_mattas_wadhwanifoundation_org/IQBjZAUeRpm6QLC0ETkbPTzHAcvqd21Ztix4FAOR0ZH50ww?e=4qv4sB]"/>
        <member name="[Mentor_Connect].[Meeting Transcripts].&amp;[https://wadhwanifoundation-my.sharepoint.com/:w:/g/personal/vaibhav_mattas_wadhwanifoundation_org/IQC-OQRDVWiPRoTL-BR7zbPBAShChc69B8qbd0o7xxTLfSU?e=ah7GpW]"/>
        <member name="[Mentor_Connect].[Meeting Transcripts].&amp;[https://wadhwanifoundation-my.sharepoint.com/:w:/g/personal/vaibhav_mattas_wadhwanifoundation_org/IQCK7Dv-ySflS5bOQP6Fu0YBAYMpENl5x6ApB7uEPR37XZM?e=tLUAkS]"/>
        <member name="[Mentor_Connect].[Meeting Transcripts].&amp;[https://wadhwanifoundation-my.sharepoint.com/:w:/g/personal/vaibhav_mattas_wadhwanifoundation_org/IQCNSHuVQxqXQ4ib9CjJDUiVAdzp8ovnzI2B3Hlui60IlDw?e=xJJ3gH]"/>
        <member name="[Mentor_Connect].[Meeting Transcripts].&amp;[https://wadhwanifoundation-my.sharepoint.com/:w:/g/personal/vaibhav_mattas_wadhwanifoundation_org/IQCSNidf6nk-RrCyNURYxD5gAWu9_f86W-HjRKuHLTqEkJU?e=R72fNJ]"/>
        <member name="[Mentor_Connect].[Meeting Transcripts].&amp;[https://wadhwanifoundation-my.sharepoint.com/:w:/g/personal/vaibhav_mattas_wadhwanifoundation_org/IQCWIk9nRFWTRZsdfAkC6Xm0ARhvPxIHhVXK_52OmpMAgLI?e=uWYb8u]"/>
        <member name="[Mentor_Connect].[Meeting Transcripts].&amp;[https://wadhwanifoundation-my.sharepoint.com/:w:/g/personal/vaibhav_mattas_wadhwanifoundation_org/IQCbYVyFQPRNR7lAI24Frxv7AaQg2-Nzo9YU3Qc8KIdKI_A?e=O1W5ob]"/>
        <member name="[Mentor_Connect].[Meeting Transcripts].&amp;[https://wadhwanifoundation-my.sharepoint.com/:w:/g/personal/vaibhav_mattas_wadhwanifoundation_org/IQCfztZ49gOcTLuWke47QP2GAZFsjJ11KQYHrQGHusEdyQk?e=CBcDp8]"/>
        <member name="[Mentor_Connect].[Meeting Transcripts].&amp;[https://wadhwanifoundation-my.sharepoint.com/:w:/g/personal/vaibhav_mattas_wadhwanifoundation_org/IQCnxR8g4IfHTqFSx0yVnPn7AVQQCm1eqqNKhxR4y9DS2x0?e=ZAhRgE]"/>
        <member name="[Mentor_Connect].[Meeting Transcripts].&amp;[https://wadhwanifoundation-my.sharepoint.com/:w:/g/personal/vaibhav_mattas_wadhwanifoundation_org/IQCsCsO8Rp6MQ5_uwgTrNMeIAcpLmzBputvJhh6AxeXlkI4?e=jOY8H7]"/>
        <member name="[Mentor_Connect].[Meeting Transcripts].&amp;[https://wadhwanifoundation-my.sharepoint.com/:w:/g/personal/vaibhav_mattas_wadhwanifoundation_org/IQCxv7Y8A4YQRphCPbvGhnQ3AUqkZ1exp5jFzbB0uxk_890?e=pIzd0I]"/>
        <member name="[Mentor_Connect].[Meeting Transcripts].&amp;[https://wadhwanifoundation-my.sharepoint.com/:w:/g/personal/vaibhav_mattas_wadhwanifoundation_org/IQD7zjlUER1AQYhPbvL1vaANAWlVV1Wy-45CY9yOn8zZ0vA?e=RPJWvK]"/>
        <member name="[Mentor_Connect].[Meeting Transcripts].&amp;[https://wadhwanifoundation-my.sharepoint.com/:w:/g/personal/vaibhav_mattas_wadhwanifoundation_org/IQDA2xaLk3HbSJ9qMZ-RMyIHAeWuXmXe2B6NkjV21kYyAbc?e=4I4wL2]"/>
        <member name="[Mentor_Connect].[Meeting Transcripts].&amp;[https://wadhwanifoundation-my.sharepoint.com/:w:/g/personal/vaibhav_mattas_wadhwanifoundation_org/IQDAu6De93-lRIC3_UgSXl2rAb_L2Kx7uoXthF-JPoZBBEo?e=6IFuji]"/>
        <member name="[Mentor_Connect].[Meeting Transcripts].&amp;[https://wadhwanifoundation-my.sharepoint.com/:w:/g/personal/vaibhav_mattas_wadhwanifoundation_org/IQDDFveok_7IQrg7QsPNM6yFAWYXmXrP51GcnjBhZbaO-RM?e=8hSxvt]"/>
        <member name="[Mentor_Connect].[Meeting Transcripts].&amp;[https://wadhwanifoundation-my.sharepoint.com/:w:/g/personal/vaibhav_mattas_wadhwanifoundation_org/IQDZZrCN9AEYR4t_Dm_aR6x-ASh2HhdYaKwRUWoTGR9aVUo?e=SNN3Kp]"/>
        <member name="[Mentor_Connect].[Meeting Transcripts].&amp;[https://wadhwanifoundation-my.sharepoint.com/:w:/g/personal/vaibhav_mattas_wadhwanifoundation_org/IQDfQD_C5Jc8Q608-tGyN5T-AXjNRK4_-4kkml9LmKSN8Uc?e=MB96sJ]"/>
        <member name="[Mentor_Connect].[Meeting Transcripts].&amp;[https://wadhwanifoundation-my.sharepoint.com/:w:/g/personal/vaibhav_mattas_wadhwanifoundation_org/IQDuZN6Lev1ETpJdUloSwWmlATTMWjKqpJQhOU3gO59-vBs?e=Th7YTf]"/>
        <member name="[Mentor_Connect].[Meeting Transcripts].&amp;[https://wadhwanifoundation-my.sharepoint.com/:w:/g/personal/vaibhav_mattas_wadhwanifoundation_org/IQDyT9oN_e8HTqJi4421fccAAcb8tz7wde-JNlVjIZApkAc?e=I6QnFw]"/>
        <member name="[Mentor_Connect].[Meeting Transcripts].&amp;[https://wadhwanifoundation-my.sharepoint.com/personal/vaibhav_mattas_wadhwanifoundation_org/_layouts/15/Doc.aspx?sourcedoc=%7B3F2D156A-1EF4-435B-A249-B954083699EA%7D&amp;file=Expert%20Connect%201%20_%20Alpino%20x%20Wadhwani%20Accelerate.docx&amp;action=default&amp;mobileredirect=true&amp;DefaultItemOpen=1]"/>
        <member name="[Mentor_Connect].[Meeting Transcripts].&amp;[https://wadhwanifoundation-my.sharepoint.com/personal/vaibhav_mattas_wadhwanifoundation_org/_layouts/15/Doc.aspx?sourcedoc=%7B8F3985D4-D876-4198-BA41-DB54902C7BD8%7D&amp;file=Expert%20Connect%202%20_%20REAGRI%20x%20Wadhwani%20Accelerate.docx&amp;action=default&amp;mobileredirect=true&amp;DefaultItemOpen=1]"/>
        <member name="[Mentor_Connect].[Meeting Transcripts].&amp;[https://wadhwanifoundation-my.sharepoint.com/personal/vaibhav_mattas_wadhwanifoundation_org/_layouts/15/Doc.aspx?sourcedoc=%7BB5AC8EEA-41C3-411F-8232-02A913E8289B%7D&amp;file=Expert%20Connect%201%20_%20REAGRI%20x%20Wadhwani%20Accelerate.docx&amp;action=default&amp;mobileredirect=true&amp;DefaultItemOpen=1]"/>
        <member name="[Mentor_Connect].[Meeting Transcripts].&amp;[https://wadhwanifoundation-my.sharepoint.com/personal/vaibhav_mattas_wadhwanifoundation_org/_layouts/15/Doc.aspx?sourcedoc=%7B965A8195-49E4-47EC-93D9-CCCEE29A9892%7D&amp;file=Expert%20Connect%202%20_%20Airmeds%20x%20Wadhwani%20Accelerate.docx&amp;action=default&amp;mobileredirect=true&amp;DefaultItemOpen=1]"/>
        <member name="[Mentor_Connect].[Meeting Transcripts].&amp;[https://wadhwanifoundation-my.sharepoint.com/personal/vaibhav_mattas_wadhwanifoundation_org/_layouts/15/Doc.aspx?sourcedoc=%7BAAE36574-79A5-4554-8AE7-FDDAC4D4B0F8%7D&amp;file=Expert%20Connect%203%20_%20Manufyx%20x%20Wadhwani%20Accelerate.docx&amp;action=default&amp;mobileredirect=true&amp;DefaultItemOpen=1]"/>
        <member name="[Mentor_Connect].[Meeting Transcripts].&amp;[https://wadhwanifoundation-my.sharepoint.com/personal/vaibhav_mattas_wadhwanifoundation_org/_layouts/15/Doc.aspx?sourcedoc=%7BE7991494-6037-4784-9CB0-1BAD523742E5%7D&amp;file=Expert%20Connect%202%20_%20Manufyx%20x%20Wadhwani%20Accelerate.docx&amp;action=default&amp;mobileredirect=true&amp;DefaultItemOpen=1]"/>
        <member name="[Mentor_Connect].[Meeting Transcripts].&amp;[https://wadhwanifoundation-my.sharepoint.com/personal/vaibhav_mattas_wadhwanifoundation_org/_layouts/15/Doc.aspx?sourcedoc=%7BF9ADAE59-ADF6-483B-B40B-65AFEF07CB4A%7D&amp;file=Expert%20Connect%201%20_%20Airmeds%20x%20Wadhwani%20Accelerate.docx&amp;action=default&amp;mobileredirect=true&amp;DefaultItemOpen=1]"/>
        <member name="[Mentor_Connect].[Meeting Transcripts].&amp;[https://wadhwanifoundation-my.sharepoint.com/personal/vaibhav_mattas_wadhwanifoundation_org/_layouts/15/Doc.aspx?sourcedoc=%7B06DC80ED-ED44-4F08-9D50-427152A30A0A%7D&amp;file=Expert%20Connect%201%20_%20Terrablu%20x%20Wadhwani%20Accelerate.docx&amp;action=default&amp;mobileredirect=true&amp;DefaultItemOpen=1]"/>
        <member name="[Mentor_Connect].[Meeting Transcripts].&amp;[https://wadhwanifoundation-my.sharepoint.com/personal/vaibhav_mattas_wadhwanifoundation_org/_layouts/15/Doc.aspx?sourcedoc=%7B3CB09A81-5B66-46A0-A872-3B69827CCC78%7D&amp;file=Expert%20Connect%20_%20Green%20Pods%20x%20Wadhwani%20Accelerate.docx&amp;action=default&amp;mobileredirect=true&amp;DefaultItemOpen=1]"/>
        <member name="[Mentor_Connect].[Meeting Transcripts].&amp;[https://wadhwanifoundation-my.sharepoint.com/personal/vaibhav_mattas_wadhwanifoundation_org/_layouts/15/Doc.aspx?sourcedoc=%7B55B6A256-6C5E-4380-8E56-3531CA56B8E5%7D&amp;file=Expert%20Connect%20_%20Uravu%20Labs%20x%20Wadhwani%20Accelerate.docx&amp;action=default&amp;mobileredirect=true&amp;DefaultItemOpen=1]"/>
        <member name="[Mentor_Connect].[Meeting Transcripts].&amp;[https://wadhwanifoundation-my.sharepoint.com/personal/vaibhav_mattas_wadhwanifoundation_org/_layouts/15/Doc.aspx?sourcedoc=%7BA1C74437-E250-4932-8F0C-07DF7799C82F%7D&amp;file=Expert%20Connect%203%20_%20Qarmatek%20x%20Wadhwani%20Accelerate.docx&amp;action=default&amp;mobileredirect=true&amp;DefaultItemOpen=1]"/>
        <member name="[Mentor_Connect].[Meeting Transcripts].&amp;[https://wadhwanifoundation-my.sharepoint.com/personal/vaibhav_mattas_wadhwanifoundation_org/_layouts/15/Doc.aspx?sourcedoc=%7BBF764CCC-E601-4FCA-B1E6-A45FFE6CA586%7D&amp;file=Expert%20Connect%201%20_%20Qarmatek%20x%20Wadhwani%20Accelerate.docx&amp;action=default&amp;mobileredirect=true&amp;DefaultItemOpen=1]"/>
        <member name="[Mentor_Connect].[Meeting Transcripts].&amp;[https://wadhwanifoundation-my.sharepoint.com/personal/vaibhav_mattas_wadhwanifoundation_org/_layouts/15/Doc.aspx?sourcedoc=%7BF6C57712-8E13-40CF-82FA-AF421142A75E%7D&amp;file=Expert%20Connect%202%20_%20Qarmatek%20x%20Wadhwani%20Accelerate.docx&amp;action=default&amp;mobileredirect=true&amp;DefaultItemOpen=1]"/>
        <member name="[Mentor_Connect].[Meeting Transcripts].&amp;[https://wadhwanifoundation-my.sharepoint.com/personal/vaibhav_mattas_wadhwanifoundation_org/_layouts/15/Doc.aspx?sourcedoc=%7B12F654CD-BB18-466D-9989-8504E5CA3B89%7D&amp;file=Expert%20Connect%202%20_%20StemBotix%20x%20Wadhwani%20Accelerate.docx&amp;action=default&amp;mobileredirect=true&amp;DefaultItemOpen=1]"/>
        <member name="[Mentor_Connect].[Meeting Transcripts].&amp;[https://wadhwanifoundation-my.sharepoint.com/personal/vaibhav_mattas_wadhwanifoundation_org/_layouts/15/Doc.aspx?sourcedoc=%7B1335BA6A-9B6B-4182-8E5A-3CAA73A707E8%7D&amp;file=Expert%20Connect%201%20_%20Ask%20Eva%20x%20Wadhwani%20Accelerate.docx&amp;action=default&amp;mobileredirect=true&amp;DefaultItemOpen=1]"/>
        <member name="[Mentor_Connect].[Meeting Transcripts].&amp;[https://wadhwanifoundation-my.sharepoint.com/personal/vaibhav_mattas_wadhwanifoundation_org/_layouts/15/Doc.aspx?sourcedoc=%7B464DE85B-03A0-4ABE-B4D7-8179EB5F48A6%7D&amp;file=Expert%20Connect%202%20_%20Dhobi%20G%20x%20Wadhwani%20Accelerate.docx&amp;action=default&amp;mobileredirect=true&amp;DefaultItemOpen=1]"/>
        <member name="[Mentor_Connect].[Meeting Transcripts].&amp;[https://wadhwanifoundation-my.sharepoint.com/personal/vaibhav_mattas_wadhwanifoundation_org/_layouts/15/Doc.aspx?sourcedoc=%7B69BCFBE6-E8A1-4CF3-8134-7D899FB1E56E%7D&amp;file=Expert%20Connect%202%20_%20LeanKloud%20x%20Wadhwani%20Accelerate.docx&amp;action=default&amp;mobileredirect=true&amp;DefaultItemOpen=1]"/>
        <member name="[Mentor_Connect].[Meeting Transcripts].&amp;[https://wadhwanifoundation-my.sharepoint.com/personal/vaibhav_mattas_wadhwanifoundation_org/_layouts/15/Doc.aspx?sourcedoc=%7B74A8B764-374D-44A6-85A1-6FE1F44C0AEE%7D&amp;file=Expert%20Connect%201%20_%20Stembotix%20x%20Wadhwani%20Accelerate.docx&amp;action=default&amp;mobileredirect=true&amp;DefaultItemOpen=1]"/>
        <member name="[Mentor_Connect].[Meeting Transcripts].&amp;[https://wadhwanifoundation-my.sharepoint.com/personal/vaibhav_mattas_wadhwanifoundation_org/_layouts/15/Doc.aspx?sourcedoc=%7BDFC35B22-1044-40A6-BD39-55146A571F01%7D&amp;file=Expert%20Connect%201%20_%20Gyrodrive%20x%20Wadhwani%20Accelerate.docx&amp;action=default&amp;mobileredirect=true&amp;DefaultItemOpen=1]"/>
        <member name="[Mentor_Connect].[Meeting Transcripts].&amp;[https://wadhwanifoundation-my.sharepoint.com/personal/vaibhav_mattas_wadhwanifoundation_org/_layouts/15/Doc.aspx?sourcedoc=%7BEA411141-DED8-46C4-9FF4-65AEBBF4FB33%7D&amp;file=Expert%20Connect%201%20_%20Frontierz%20x%20Wadhwani%20Accelerate.docx&amp;action=default&amp;mobileredirect=true&amp;DefaultItemOpen=1]"/>
        <member name="[Mentor_Connect].[Meeting Transcripts].&amp;[https://wadhwanifoundation-my.sharepoint.com/personal/vaibhav_mattas_wadhwanifoundation_org/_layouts/15/Doc.aspx?sourcedoc=%7B227132A5-D4B9-497B-8730-C28423B9A0FC%7D&amp;file=Expert%20Connect%201%20_%20Vaultastic%20x%20Wadhwani%20Accelerate.docx&amp;action=default&amp;mobileredirect=true&amp;DefaultItemOpen=1]"/>
        <member name="[Mentor_Connect].[Meeting Transcripts].&amp;[https://wadhwanifoundation-my.sharepoint.com/personal/vaibhav_mattas_wadhwanifoundation_org/_layouts/15/Doc.aspx?sourcedoc=%7B275C080B-6C9B-4711-8130-6C4FD072F70C%7D&amp;file=Expert%20Connect%202%20_%20Vaultastic%20x%20Wadhwani%20Accelerate.docx&amp;action=default&amp;mobileredirect=true&amp;DefaultItemOpen=1]"/>
        <member name="[Mentor_Connect].[Meeting Transcripts].&amp;[https://wadhwanifoundation-my.sharepoint.com/personal/vaibhav_mattas_wadhwanifoundation_org/_layouts/15/Doc.aspx?sourcedoc=%7B7767E729-A0AA-4ED9-80F0-F956E2752B2E%7D&amp;file=Expert%20Connect%203%20_%20Vaultastic%20x%20Wadhwani%20Accelerate.docx&amp;action=default&amp;mobileredirect=true&amp;DefaultItemOpen=1]"/>
        <member name="[Mentor_Connect].[Meeting Transcripts].&amp;[https://wadhwanifoundation-my.sharepoint.com/personal/vaibhav_mattas_wadhwanifoundation_org/_layouts/15/Doc.aspx?sourcedoc=%7B9B813AB0-A1D2-40F8-8753-49F285F365BC%7D&amp;file=Expert%20Connect%201%20_%20Servercake%20x%20Wadhwani%20Accelerate.docx&amp;action=default&amp;mobileredirect=true&amp;DefaultItemOpen=1]"/>
        <member name="[Mentor_Connect].[Meeting Transcripts].&amp;[https://wadhwanifoundation-my.sharepoint.com/personal/vaibhav_mattas_wadhwanifoundation_org/_layouts/15/Doc.aspx?sourcedoc=%7B51C508BF-A047-4C92-A12B-8DDB9BA6C3A0%7D&amp;file=Expert%20Connect%202%20_%20Leap%20Info%20x%20Wadhwani%20Accelerate.docx&amp;action=default&amp;mobileredirect=true&amp;DefaultItemOpen=1]"/>
        <member name="[Mentor_Connect].[Meeting Transcripts].&amp;[https://wadhwanifoundation-my.sharepoint.com/personal/vaibhav_mattas_wadhwanifoundation_org/_layouts/15/Doc.aspx?sourcedoc=%7BD090E6D8-2847-453C-BA87-3C2D6296B42F%7D&amp;file=Expert%20Connect%201%20_%20Botminds.ai%20x%20Wadhwani%20Accelerate.docx&amp;action=default&amp;mobileredirect=true&amp;DefaultItemOpen=1]"/>
        <member name="[Mentor_Connect].[Meeting Transcripts].&amp;[https://wadhwanifoundation-my.sharepoint.com/personal/vaibhav_mattas_wadhwanifoundation_org/_layouts/15/Doc.aspx?sourcedoc=%7BE520159F-A1FD-4863-A7AD-BF8EAB0A1153%7D&amp;file=Expert%20Connect%201%20_%20Leap%20Info%20x%20Wadhwani%20Accelerate.docx&amp;action=default&amp;mobileredirect=true&amp;DefaultItemOpen=1]"/>
        <member name="[Mentor_Connect].[Meeting Transcripts].&amp;[https://wadhwanifoundation-my.sharepoint.com/personal/vaibhav_mattas_wadhwanifoundation_org/_layouts/15/Doc.aspx?sourcedoc=%7B1137ED2F-4F5E-42F1-A3F7-0DFB2058E41D%7D&amp;file=Expert%20Connect%202%20_%20Vastra%20App%20x%20Wadhwani%20Accelerate.docx&amp;action=default&amp;mobileredirect=true&amp;DefaultItemOpen=1]"/>
        <member name="[Mentor_Connect].[Meeting Transcripts].&amp;[https://wadhwanifoundation-my.sharepoint.com/personal/vaibhav_mattas_wadhwanifoundation_org/_layouts/15/Doc.aspx?sourcedoc=%7B3A5A261A-8162-4DF1-86A5-61CBD6B297B0%7D&amp;file=Expert%20Connect%202%20_%20Raw%20Pharma%20x%20Wadhwani%20Accelerate.docx&amp;action=default&amp;mobileredirect=true&amp;DefaultItemOpen=1]"/>
        <member name="[Mentor_Connect].[Meeting Transcripts].&amp;[https://wadhwanifoundation-my.sharepoint.com/personal/vaibhav_mattas_wadhwanifoundation_org/_layouts/15/Doc.aspx?sourcedoc=%7BE0F85605-7132-41FB-A586-15472321A6FB%7D&amp;file=Expert%20Connect%201%20_%20Vastra%20App%20x%20Wadhwani%20Accelerate.docx&amp;action=default&amp;mobileredirect=true&amp;DefaultItemOpen=1]"/>
        <member name="[Mentor_Connect].[Meeting Transcripts].&amp;[https://wadhwanifoundation-my.sharepoint.com/personal/vaibhav_mattas_wadhwanifoundation_org/_layouts/15/Doc.aspx?sourcedoc=%7BEAC985A3-3EB2-4DE1-9445-2F5FCB700CF4%7D&amp;file=Expert%20Connect%203%20_%20Raw%20Pharma%20x%20Wadhwani%20Accelerate.docx&amp;action=default&amp;mobileredirect=true&amp;DefaultItemOpen=1]"/>
        <member name="[Mentor_Connect].[Meeting Transcripts].&amp;[https://wadhwanifoundation-my.sharepoint.com/personal/vaibhav_mattas_wadhwanifoundation_org/_layouts/15/Doc.aspx?sourcedoc=%7B855DF62C-5226-4C3E-94D7-858B557126ED%7D&amp;file=Expert%20Connect%201%20_%20Velaan%20Mart%20x%20Wadhwani%20Accelerate.docx&amp;action=default&amp;mobileredirect=true&amp;DefaultItemOpen=1]"/>
        <member name="[Mentor_Connect].[Meeting Transcripts].&amp;[https://wadhwanifoundation-my.sharepoint.com/personal/vaibhav_mattas_wadhwanifoundation_org/_layouts/15/Doc.aspx?sourcedoc=%7B478FC1BF-DC0A-46EE-B68B-22ED2BAE5F8D%7D&amp;file=Expert%20Connect%202%20_%20Tikitoro%20x%20Wadhwani%20Accelerate%20(1).docx&amp;action=default&amp;mobileredirect=true&amp;DefaultItemOpen=1]"/>
        <member name="[Mentor_Connect].[Meeting Transcripts].&amp;[https://wadhwanifoundation-my.sharepoint.com/personal/vaibhav_mattas_wadhwanifoundation_org/_layouts/15/Doc.aspx?sourcedoc=%7B68A2DC3B-0E0A-4E5E-B0ED-A758D5A1BD3E%7D&amp;file=Expert%20Connect%203%20_%20Tikitoro%20x%20Wadhwani%20Accelerate%20(1).docx&amp;action=default&amp;mobileredirect=true&amp;DefaultItemOpen=1]"/>
        <member name="[Mentor_Connect].[Meeting Transcripts].&amp;[https://wadhwanifoundation-my.sharepoint.com/personal/vaibhav_mattas_wadhwanifoundation_org/_layouts/15/Doc.aspx?sourcedoc=%7B793A2BE1-5139-46E1-8FFF-1C23AC996FAF%7D&amp;file=Expert%20Connect%201%20_%20Padcare%20Labs%20x%20Wadhwani%20Accelerate.docx&amp;action=default&amp;mobileredirect=true&amp;DefaultItemOpen=1]"/>
        <member name="[Mentor_Connect].[Meeting Transcripts].&amp;[https://wadhwanifoundation-my.sharepoint.com/personal/vaibhav_mattas_wadhwanifoundation_org/_layouts/15/Doc.aspx?sourcedoc=%7B7FACB423-C9EE-4C28-A77B-D738FED4347D%7D&amp;file=Expert%20Connect%204%20_%20Tikitoro%20x%20Wadhwani%20Accelerate%20(1).docx&amp;action=default&amp;mobileredirect=true&amp;DefaultItemOpen=1]"/>
        <member name="[Mentor_Connect].[Meeting Transcripts].&amp;[https://wadhwanifoundation-my.sharepoint.com/personal/vaibhav_mattas_wadhwanifoundation_org/_layouts/15/Doc.aspx?sourcedoc=%7BDE756B6E-801C-4015-9596-594C05599706%7D&amp;file=Expert%20Connect%201%20_%20Tikitoro%20x%20Wadhwani%20Accelerate%20(1).docx&amp;action=default&amp;mobileredirect=true&amp;DefaultItemOpen=1]"/>
        <member name="[Mentor_Connect].[Meeting Transcripts].&amp;[https://wadhwanifoundation-my.sharepoint.com/personal/vaibhav_mattas_wadhwanifoundation_org/_layouts/15/Doc.aspx?sourcedoc=%7BE48FCC17-0BE3-4191-9D14-952F3CC18861%7D&amp;file=Expert%20Connect%204%20_%20Qarmatek%20x%20Wadhwani%20Accelerate%20(1).docx&amp;action=default&amp;mobileredirect=true&amp;DefaultItemOpen=1]"/>
        <member name="[Mentor_Connect].[Meeting Transcripts].&amp;[https://wadhwanifoundation-my.sharepoint.com/personal/vaibhav_mattas_wadhwanifoundation_org/_layouts/15/Doc.aspx?sourcedoc=%7BD87A12DB-83E1-433D-9C42-CB35B5E10116%7D&amp;file=Expert%20Connect%203%20_%20Stembotix%20x%20Wadhwani%20Accelerate%20(1).docx&amp;action=default&amp;mobileredirect=true&amp;DefaultItemOpen=1]"/>
        <member name="[Mentor_Connect].[Meeting Transcripts].&amp;[https://wadhwanifoundation-my.sharepoint.com/personal/vaibhav_mattas_wadhwanifoundation_org/_layouts/15/Doc.aspx?sourcedoc=%7BA2B4FFE4-B0CB-4616-BB01-36BF2FA18E33%7D&amp;file=Expert%20Connect%201%20_%20NutriRasoi%20x%20Wadhwani%20Accelerate%20(1).docx&amp;action=default&amp;mobileredirect=true&amp;DefaultItemOpen=1]"/>
        <member name="[Mentor_Connect].[Meeting Transcripts].&amp;[https://wadhwanifoundation-my.sharepoint.com/personal/vaibhav_mattas_wadhwanifoundation_org/_layouts/15/Doc.aspx?sourcedoc=%7BB0E1E151-19FE-4BFF-9272-27EB663F8C4F%7D&amp;file=Expert%20Connect%201%20_%20Bebe%20Burp%20x%20Wadhwani%20Accelerate%20(1).docx&amp;action=default&amp;mobileredirect=true&amp;DefaultItemOpen=1]"/>
        <member name="[Mentor_Connect].[Meeting Transcripts].&amp;[https://wadhwanifoundation-my.sharepoint.com/personal/vaibhav_mattas_wadhwanifoundation_org/_layouts/15/Doc.aspx?sourcedoc=%7BB5FD5442-0B6F-4ACE-BB5B-70569F161B5B%7D&amp;file=Expert%20Connect%203%20_%20Bebe%20Burp%20x%20Wadhwani%20Accelerate%20(1).docx&amp;action=default&amp;mobileredirect=true&amp;DefaultItemOpen=1]"/>
        <member name="[Mentor_Connect].[Meeting Transcripts].&amp;[https://wadhwanifoundation-my.sharepoint.com/personal/vaibhav_mattas_wadhwanifoundation_org/_layouts/15/Doc.aspx?sourcedoc=%7BDC63F2CE-F96F-437E-9A35-18B61FAEFD13%7D&amp;file=Expert%20Connect%201%20_%20Sarumam%20Pharmacy%20x%20Wadhwani%20Accelerate.docx&amp;action=default&amp;mobileredirect=true&amp;DefaultItemOpen=1]"/>
        <member name="[Mentor_Connect].[Meeting Transcripts].&amp;[https://wadhwanifoundation-my.sharepoint.com/personal/vaibhav_mattas_wadhwanifoundation_org/_layouts/15/Doc.aspx?sourcedoc=%7BB9A87112-E4E6-44FA-81C0-DCD5FEEB7F90%7D&amp;file=Expert%20Connect%201%20_%20Hreedan%20Lifestyle%20x%20Wadhwani%20Accelerate.docx&amp;action=default&amp;mobileredirect=true&amp;DefaultItemOpen=1]"/>
        <member name="[Mentor_Connect].[Meeting Transcripts].&amp;[https://wadhwanifoundation-my.sharepoint.com/personal/vaibhav_mattas_wadhwanifoundation_org/_layouts/15/Doc.aspx?sourcedoc=%7B3EB033BE-FD2A-487A-A40C-1688B7F3885B%7D&amp;file=Expert%20Connect%201%20_%20Atreya%20Innovations%20x%20Wadhwani%20Accelerate.docx&amp;action=default&amp;mobileredirect=true&amp;DefaultItemOpen=1]"/>
        <member name="[Mentor_Connect].[Meeting Transcripts].&amp;[https://wadhwanifoundation-my.sharepoint.com/personal/vaibhav_mattas_wadhwanifoundation_org/_layouts/15/Doc.aspx?sourcedoc=%7B77A14642-69C9-4034-B7A9-5F11BE139CA2%7D&amp;file=Expert%20Connect%201%20_%20MyHarvest%C2%A0Farms%20x%20Wadhwani%20Accelerate.docx&amp;action=default&amp;mobileredirect=true&amp;DefaultItemOpen=1]"/>
        <member name="[Mentor_Connect].[Meeting Transcripts].&amp;[https://wadhwanifoundation-my.sharepoint.com/personal/vaibhav_mattas_wadhwanifoundation_org/_layouts/15/Doc.aspx?sourcedoc=%7BD6161283-CA3E-4A20-B503-CBE867467E02%7D&amp;file=Expert%20Connect%203%20_%20Atreya%20Innovations%20x%20Wadhwani%20Accelerate.docx&amp;action=default&amp;mobileredirect=true&amp;DefaultItemOpen=1]"/>
        <member name="[Mentor_Connect].[Meeting Transcripts].&amp;[https://wadhwanifoundation-my.sharepoint.com/personal/vaibhav_mattas_wadhwanifoundation_org/_layouts/15/Doc.aspx?sourcedoc=%7BDCB64393-076B-4A7E-81C2-ED289A419878%7D&amp;file=Expert%20Connect%202%20_%20Bebe%C2%A0Burp%20x%20Wadhwani%20Accelerate%20(1).docx&amp;action=default&amp;mobileredirect=true&amp;DefaultItemOpen=1]"/>
        <member name="[Mentor_Connect].[Meeting Transcripts].&amp;[https://wadhwanifoundation-my.sharepoint.com/personal/vaibhav_mattas_wadhwanifoundation_org/_layouts/15/Doc.aspx?sourcedoc=%7BB4ABD0DA-4096-4E54-B0F5-D29C4C6B11CB%7D&amp;file=Expert%20Connect%201%20_%20Rupiya%20Finnovations%20x%20Wadhwani%20Accelerate.docx&amp;action=default&amp;mobileredirect=true&amp;DefaultItemOpen=1]"/>
        <member name="[Mentor_Connect].[Meeting Transcripts].&amp;[https://wadhwanifoundation-my.sharepoint.com/personal/vaibhav_mattas_wadhwanifoundation_org/_layouts/15/Doc.aspx?sourcedoc=%7BDEC524CB-A9F1-4086-84CD-E65D483BE100%7D&amp;file=Expert%20Connect%201%20_%20Agriown%C2%A0Farmtech%20x%20Wadhwani%20Accelerate.docx&amp;action=default&amp;mobileredirect=true&amp;DefaultItemOpen=1]"/>
        <member name="[Mentor_Connect].[Meeting Transcripts].&amp;[https://wadhwanifoundation-my.sharepoint.com/personal/vaibhav_mattas_wadhwanifoundation_org/_layouts/15/Doc.aspx?sourcedoc=%7BDA3353B6-5E40-4730-ACE4-686DD5BA9B82%7D&amp;file=Expert%20Connect%202%20_%20Aeronero%C2%A0Solutions%20x%20Wadhwani%20Accelerate%20(1).docx&amp;action=default&amp;mobileredirect=true&amp;DefaultItemOpen=1]"/>
        <member name="[Mentor_Connect].[Meeting Transcripts].&amp;[https://wadhwanifoundation-my.sharepoint.com/personal/vaibhav_mattas_wadhwanifoundation_org/_layouts/15/Doc.aspx?sourcedoc=%7B506C227A-E66F-4F21-8276-BC3E778CA860%7D&amp;file=Expert%20Connect%201%20_%20Exposit%20Immersive%20Solution%20x%20Wadhwani%20Accelerate.docx&amp;action=default&amp;mobileredirect=true&amp;DefaultItemOpen=1]"/>
        <member name="[Mentor_Connect].[Meeting Transcripts].&amp;[https://wadhwanifoundation-my.sharepoint.com/personal/vaibhav_mattas_wadhwanifoundation_org/_layouts/15/Doc.aspx?sourcedoc=%7BECCC3279-322F-4F62-95EB-376408D83B42%7D&amp;file=Expert%20Connect%204%20_%20Eximburg%20International%20x%20Wadhwani%20Accelerate%20(2).docx&amp;action=default&amp;mobileredirect=true&amp;DefaultItemOpen=1]"/>
        <member name="[Mentor_Connect].[Meeting Transcripts].&amp;[https://wadhwanifoundation-my.sharepoint.com/:v:/g/personal/accelerate_wadhwanifoundation_org/IQBNBRCNJGTYR7rzES-8W-zRAV_JjiRyV8XmJ3Rkg5OotwY?e=2mLVdz&amp;nav=eyJyZWZlcnJhbEluZm8iOnsicmVmZXJyYWxBcHAiOiJTdHJlYW1XZWJBcHAiLCJyZWZlcnJhbFZpZXciOiJTaGFyZURpYWxvZy1MaW5rIiwicmVmZXJyYWxBcHBQbGF0Zm9ybSI6IldlYiIsInJlZmVycmFsTW9kZSI6InZpZXcifX0%3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Mentor_Connect">
        <x15:activeTabTopLevelEntity name="[Mentor_Conne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94C760-38A2-445D-AC3F-A956B481FACE}" name="PivotTable16"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6:Z37" firstHeaderRow="1" firstDataRow="1" firstDataCol="1" rowPageCount="1" colPageCount="1"/>
  <pivotFields count="3">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pageFields count="1">
    <pageField fld="0" hier="36" name="[Mentor_Connect].[Meeting Status].&amp;[Connected]" cap="Connected"/>
  </pageFields>
  <dataFields count="1">
    <dataField name="Count of Meeting Recordings" fld="1" subtotal="count" baseField="0" baseItem="0"/>
  </dataField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Mentor_Connect">
        <x15:activeTabTopLevelEntity name="[Mentor_Conne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E3194DC-6197-45B8-BCA6-B8AC54FBC5EB}" name="PivotTable2"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6" firstHeaderRow="1" firstDataRow="1" firstDataCol="5"/>
  <pivotFields count="5">
    <pivotField axis="axisRow" allDrilled="1" outline="0" subtotalTop="0" showAll="0" dataSourceSort="1" defaultSubtotal="0" defaultAttributeDrillState="1">
      <items count="11">
        <item x="0"/>
        <item x="1"/>
        <item x="2"/>
        <item x="3"/>
        <item x="4"/>
        <item x="5"/>
        <item x="6"/>
        <item x="7"/>
        <item x="8"/>
        <item x="9"/>
        <item x="10"/>
      </items>
      <extLst>
        <ext xmlns:x14="http://schemas.microsoft.com/office/spreadsheetml/2009/9/main" uri="{2946ED86-A175-432a-8AC1-64E0C546D7DE}">
          <x14:pivotField fillDownLabels="1"/>
        </ext>
      </extLst>
    </pivotField>
    <pivotField axis="axisRow" allDrilled="1" outline="0" subtotalTop="0" showAll="0" dataSourceSort="1" defaultSubtotal="0" defaultAttributeDrillState="1">
      <items count="7">
        <item x="0"/>
        <item x="1"/>
        <item x="2"/>
        <item x="3"/>
        <item x="4"/>
        <item x="5"/>
        <item x="6"/>
      </items>
      <extLst>
        <ext xmlns:x14="http://schemas.microsoft.com/office/spreadsheetml/2009/9/main" uri="{2946ED86-A175-432a-8AC1-64E0C546D7DE}">
          <x14:pivotField fillDownLabels="1"/>
        </ext>
      </extLst>
    </pivotField>
    <pivotField axis="axisRow" allDrilled="1" outline="0" subtotalTop="0" showAll="0" dataSourceSort="1" defaultSubtotal="0" defaultAttributeDrillState="1">
      <items count="3">
        <item s="1" x="0"/>
        <item s="1" x="1"/>
        <item s="1" x="2"/>
      </items>
      <extLst>
        <ext xmlns:x14="http://schemas.microsoft.com/office/spreadsheetml/2009/9/main" uri="{2946ED86-A175-432a-8AC1-64E0C546D7DE}">
          <x14:pivotField fillDownLabels="1"/>
        </ext>
      </extLst>
    </pivotField>
    <pivotField axis="axisRow" allDrilled="1" subtotalTop="0" showAll="0" dataSourceSort="1" defaultSubtotal="0" defaultAttributeDrillState="1">
      <items count="6">
        <item x="0"/>
        <item x="1"/>
        <item x="2"/>
        <item x="3"/>
        <item x="4"/>
        <item x="5"/>
      </items>
    </pivotField>
    <pivotField axis="axisRow" allDrilled="1" outline="0" subtotalTop="0" showAll="0" dataSourceSort="1" defaultSubtotal="0" defaultAttributeDrillState="1">
      <items count="6">
        <item x="0"/>
        <item x="1"/>
        <item x="2"/>
        <item x="3"/>
        <item x="4"/>
        <item x="5"/>
      </items>
      <extLst>
        <ext xmlns:x14="http://schemas.microsoft.com/office/spreadsheetml/2009/9/main" uri="{2946ED86-A175-432a-8AC1-64E0C546D7DE}">
          <x14:pivotField fillDownLabels="1"/>
        </ext>
      </extLst>
    </pivotField>
  </pivotFields>
  <rowFields count="5">
    <field x="1"/>
    <field x="4"/>
    <field x="0"/>
    <field x="2"/>
    <field x="3"/>
  </rowFields>
  <rowItems count="13">
    <i>
      <x/>
      <x/>
      <x/>
      <x/>
      <x/>
    </i>
    <i r="2">
      <x v="1"/>
      <x/>
      <x/>
    </i>
    <i>
      <x v="1"/>
      <x v="1"/>
      <x v="2"/>
      <x v="1"/>
      <x v="1"/>
    </i>
    <i>
      <x v="2"/>
      <x v="2"/>
      <x v="3"/>
      <x/>
      <x v="2"/>
    </i>
    <i r="2">
      <x v="4"/>
      <x/>
      <x v="2"/>
    </i>
    <i r="2">
      <x v="5"/>
      <x/>
      <x v="2"/>
    </i>
    <i>
      <x v="3"/>
      <x v="1"/>
      <x v="6"/>
      <x v="1"/>
      <x v="3"/>
    </i>
    <i>
      <x v="4"/>
      <x v="3"/>
      <x v="7"/>
      <x/>
      <x/>
    </i>
    <i r="1">
      <x v="4"/>
      <x v="8"/>
      <x/>
      <x/>
    </i>
    <i>
      <x v="5"/>
      <x v="5"/>
      <x v="9"/>
      <x/>
      <x v="4"/>
    </i>
    <i>
      <x v="6"/>
      <x v="1"/>
      <x v="10"/>
      <x v="2"/>
      <x v="1"/>
    </i>
    <i r="4">
      <x v="5"/>
    </i>
    <i t="grand">
      <x/>
    </i>
  </rowItems>
  <pivotHierarchies count="1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5">
    <rowHierarchyUsage hierarchyUsage="35"/>
    <rowHierarchyUsage hierarchyUsage="62"/>
    <rowHierarchyUsage hierarchyUsage="31"/>
    <rowHierarchyUsage hierarchyUsage="56"/>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elerate Mentor Connect Tracker 2026.xlsx!Mentor_Connect">
        <x15:activeTabTopLevelEntity name="[Mentor_Conne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56EA61-2D80-4A42-BB27-5240F5C3D7B4}" name="PivotTable1" cacheId="6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0" firstHeaderRow="1" firstDataRow="1" firstDataCol="1" rowPageCount="1" colPageCount="1"/>
  <pivotFields count="23">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7">
        <item h="1" x="0"/>
        <item x="2"/>
        <item x="4"/>
        <item x="3"/>
        <item h="1" x="1"/>
        <item h="1" x="5"/>
        <item t="default"/>
      </items>
    </pivotField>
    <pivotField compact="0" outline="0" showAll="0"/>
    <pivotField compact="0" outline="0" showAll="0"/>
    <pivotField compact="0" outline="0" showAll="0"/>
    <pivotField compact="0" outline="0" showAll="0"/>
    <pivotField axis="axisRow" compact="0" outline="0" showAll="0">
      <items count="8">
        <item x="1"/>
        <item x="4"/>
        <item x="5"/>
        <item x="2"/>
        <item x="3"/>
        <item m="1" x="6"/>
        <item x="0"/>
        <item t="default"/>
      </items>
    </pivotField>
    <pivotField compact="0" outline="0" showAll="0"/>
    <pivotField compact="0" outline="0" showAll="0"/>
  </pivotFields>
  <rowFields count="1">
    <field x="20"/>
  </rowFields>
  <rowItems count="7">
    <i>
      <x/>
    </i>
    <i>
      <x v="1"/>
    </i>
    <i>
      <x v="2"/>
    </i>
    <i>
      <x v="3"/>
    </i>
    <i>
      <x v="4"/>
    </i>
    <i>
      <x v="6"/>
    </i>
    <i t="grand">
      <x/>
    </i>
  </rowItems>
  <colItems count="1">
    <i/>
  </colItems>
  <pageFields count="1">
    <pageField fld="15" hier="-1"/>
  </pageFields>
  <dataFields count="1">
    <dataField name="Count of Venture Name"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12398B-CFA6-4F10-A09A-445A7C6E0971}" name="Table5" displayName="Table5" ref="B1:F296" totalsRowShown="0" headerRowDxfId="108" tableBorderDxfId="107">
  <autoFilter ref="B1:F296" xr:uid="{0912398B-CFA6-4F10-A09A-445A7C6E0971}"/>
  <tableColumns count="5">
    <tableColumn id="1" xr3:uid="{88997987-BAC8-4225-B605-D6A865E3F099}" name="Mentor Name"/>
    <tableColumn id="2" xr3:uid="{AFAF91A5-C86F-46F9-B3B9-8239C06CC1CB}" name="Meeting Date" dataDxfId="106"/>
    <tableColumn id="3" xr3:uid="{F111D943-CFC8-4C3B-9A7F-A27AE2FF21D4}" name="Activity "/>
    <tableColumn id="4" xr3:uid="{4EC1DCCE-6D02-4A72-BF72-E0FD4944A998}" name="Hrs Utilized"/>
    <tableColumn id="5" xr3:uid="{0225F2EF-38A6-427D-AE7B-33E31F7C1C2F}" name="Start of Week" dataDxfId="105">
      <calculatedColumnFormula>IF(ISBLANK(Table5[[#This Row],[Meeting Date]]),"",Table5[[#This Row],[Meeting Date]]-WEEKDAY(Table5[[#This Row],[Meeting Date]],2)+1)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96F539-7A96-4576-A8A6-EB1E96B290EE}" name="VenturesList" displayName="VenturesList" ref="A1:P179" totalsRowShown="0" headerRowDxfId="104" dataDxfId="103">
  <autoFilter ref="A1:P179" xr:uid="{6696F539-7A96-4576-A8A6-EB1E96B290EE}">
    <filterColumn colId="0">
      <filters>
        <filter val="Green Era Recyclers"/>
        <filter val="Green Pods"/>
      </filters>
    </filterColumn>
  </autoFilter>
  <tableColumns count="16">
    <tableColumn id="3" xr3:uid="{87567A94-83BA-4BC1-85FD-986F495D3AB9}" name="Venture Name" dataDxfId="102"/>
    <tableColumn id="8" xr3:uid="{9841E98C-4D64-4626-932C-1889C23969EF}" name="Program" dataDxfId="101"/>
    <tableColumn id="2" xr3:uid="{EC075EBB-9D71-4857-B401-2AABF404DFB3}" name="Month" dataDxfId="100"/>
    <tableColumn id="4" xr3:uid="{E4277C3A-5B13-4818-B6A8-36F668AF6A83}" name="Hub" dataDxfId="99"/>
    <tableColumn id="5" xr3:uid="{D7AC8D8B-E81B-4F22-AE52-4737A592C9C9}" name="Hub Manager" dataDxfId="98"/>
    <tableColumn id="9" xr3:uid="{E10D6E1B-8473-4A42-B4E0-451F76BA68F3}" name="Domain" dataDxfId="97"/>
    <tableColumn id="18" xr3:uid="{7546B55F-0630-48DB-9E0E-76234488CE09}" name="Website" dataDxfId="96"/>
    <tableColumn id="17" xr3:uid="{0229DFFC-139D-455A-BE76-869F7519FF68}" name="Brief" dataDxfId="95"/>
    <tableColumn id="21" xr3:uid="{939B55DF-A79C-41F1-A762-B6B5178F18EF}" name="Sector" dataDxfId="94"/>
    <tableColumn id="20" xr3:uid="{77CCCED3-45A9-4B95-A9EC-8474FE838122}" name="Stage" dataDxfId="93"/>
    <tableColumn id="19" xr3:uid="{A20FB90F-650A-4764-A779-126819160CB8}" name="Pitch Deck" dataDxfId="92"/>
    <tableColumn id="1" xr3:uid="{A3996ABF-D4B2-4BFE-A1EE-0E18EC203730}" name="Founder Name" dataDxfId="91"/>
    <tableColumn id="6" xr3:uid="{9D73A49A-EC45-45D5-9689-A50C60FB65A7}" name="Email ID" dataDxfId="90"/>
    <tableColumn id="7" xr3:uid="{38F045C8-6D2E-469B-B191-96121AD44F7E}" name="Phone No." dataDxfId="89"/>
    <tableColumn id="10" xr3:uid="{0E740B3A-51E4-4F31-943A-9AD5E931E09B}" name="Venture Stage" dataDxfId="88"/>
    <tableColumn id="11" xr3:uid="{E6C42E8D-A796-40C4-98BA-6667A15A2F78}" name="Transferred On" dataDxfId="8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8388E18-4FEA-4A0E-A20E-53A18BC44329}" name="Table12" displayName="Table12" ref="A1:K34" totalsRowShown="0" headerRowDxfId="86" dataDxfId="85" tableBorderDxfId="84">
  <autoFilter ref="A1:K34" xr:uid="{C943868D-DF01-4BFF-99A6-8EB8BC6FFD52}">
    <filterColumn colId="0">
      <filters>
        <filter val="Manufyx"/>
      </filters>
    </filterColumn>
  </autoFilter>
  <tableColumns count="11">
    <tableColumn id="1" xr3:uid="{80D28C98-EC15-411D-B7D6-77DA49E6A347}" name="Venture Name" dataDxfId="83"/>
    <tableColumn id="2" xr3:uid="{9BD73142-1A76-4ED7-BC5E-E49942A10CC0}" name="Mentor Name " dataDxfId="82"/>
    <tableColumn id="3" xr3:uid="{2C121EF9-4B6B-4DC7-8C65-5646A26307C8}" name="Month" dataDxfId="81">
      <calculatedColumnFormula>VLOOKUP(Table12[[#This Row],[Venture Name]],VenturesList[#All],3,FALSE)</calculatedColumnFormula>
    </tableColumn>
    <tableColumn id="4" xr3:uid="{1D4E212F-43C6-449B-8806-662ACF4B2802}" name="Ask" dataDxfId="80"/>
    <tableColumn id="10" xr3:uid="{FDB8D861-20F9-4C2E-A009-9669CBCF079C}" name="Venture satisfied either partly or replied No for next actionable steps" dataDxfId="79"/>
    <tableColumn id="11" xr3:uid="{5564AB95-05A8-4D3C-8779-8321586C8BAE}" name="How useful was this mentor session according to venture" dataDxfId="78"/>
    <tableColumn id="5" xr3:uid="{96596CCE-7771-4254-8861-D777F3570AB6}" name="RN Remarks" dataDxfId="77"/>
    <tableColumn id="6" xr3:uid="{790985E7-25B8-4DFF-922B-13E710B20160}" name="Category" dataDxfId="76"/>
    <tableColumn id="9" xr3:uid="{7E57DBA1-F516-4E9E-8D70-693C8BA7BC19}" name="Connected By Us?" dataDxfId="75"/>
    <tableColumn id="7" xr3:uid="{DBD3574A-81D8-4C2B-8DC6-E5D877F143E8}" name="Response Status" dataDxfId="74"/>
    <tableColumn id="8" xr3:uid="{A9FDD477-07F4-4517-8FCD-ABC85780DA0B}" name="Categpry-2" dataDxfId="7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A45C62A-587A-41B9-B434-25A0DB6F8CA3}" name="FeedbackFrmFounders" displayName="FeedbackFrmFounders" ref="A1:AB104" totalsRowShown="0" headerRowDxfId="140" dataDxfId="138" headerRowBorderDxfId="139" tableBorderDxfId="137">
  <autoFilter ref="A1:AB104" xr:uid="{1A45C62A-587A-41B9-B434-25A0DB6F8CA3}"/>
  <tableColumns count="28">
    <tableColumn id="1" xr3:uid="{91C4E1B1-7F69-4353-A594-3FB80C334841}" name="Respondent ID" dataDxfId="136"/>
    <tableColumn id="2" xr3:uid="{269944B8-A787-4B30-9C5F-9CC2B3CF95AA}" name="Collector ID" dataDxfId="135"/>
    <tableColumn id="3" xr3:uid="{9560B75E-B64A-4D9F-9E57-4E9ED7851DE6}" name="Start Date" dataDxfId="134"/>
    <tableColumn id="4" xr3:uid="{3ECCD17D-8453-474B-B918-5079AD387F40}" name="End Date" dataDxfId="133"/>
    <tableColumn id="5" xr3:uid="{D8860C65-76A7-4F5E-BBAD-927B7B7567D5}" name="IP Address" dataDxfId="132"/>
    <tableColumn id="6" xr3:uid="{159B24BF-3ADC-4E8C-BB23-85DA0F07B264}" name="Email Address" dataDxfId="131"/>
    <tableColumn id="7" xr3:uid="{4B6D9A2D-3F5B-4AEC-AAED-84BA7576CB41}" name="First Name" dataDxfId="130"/>
    <tableColumn id="8" xr3:uid="{9D6F7236-9448-4130-9ED7-67A137828FFE}" name="Last Name" dataDxfId="129"/>
    <tableColumn id="9" xr3:uid="{6105F649-3DC9-420F-92FF-8142C57BC2A0}" name="Custom Data 1" dataDxfId="128"/>
    <tableColumn id="10" xr3:uid="{B48673EE-6DBE-4338-8DBA-77FEFCCF9E72}" name="language" dataDxfId="127"/>
    <tableColumn id="11" xr3:uid="{F1BA090C-18C8-445C-8D2F-5268A5A41D9A}" name="Name" dataDxfId="126"/>
    <tableColumn id="12" xr3:uid="{846072C8-56E4-4E78-AA13-1CC5D7478665}" name="Venture Name" dataDxfId="125"/>
    <tableColumn id="13" xr3:uid="{61BF9E99-FBA9-41ED-8702-C2D284B0F926}" name="Registered Email ID" dataDxfId="124"/>
    <tableColumn id="14" xr3:uid="{D96606C1-F103-472A-9A0A-CA2FA729A583}" name="Contact Number" dataDxfId="123"/>
    <tableColumn id="30" xr3:uid="{D9491974-3A17-47FD-8207-FF5E90DF0B26}" name="Ask"/>
    <tableColumn id="15" xr3:uid="{5BE245C6-DB79-4B95-AAC8-2460F87CF15E}" name="1. Who was your mentor for this session?" dataDxfId="122"/>
    <tableColumn id="16" xr3:uid="{CB728DF0-63D4-4167-8AE4-608684FF81D5}" name="2. How useful was this mentor session for your current business priorities?" dataDxfId="121"/>
    <tableColumn id="17" xr3:uid="{CB5FC4EF-A4CE-495A-9DC6-56D60EA171E1}" name="3. Did this session help you identify clear actionable next steps?" dataDxfId="120"/>
    <tableColumn id="18" xr3:uid="{6E30162A-BC60-465B-9EE0-B578F14343CA}" name="4. Do you need to meet this mentor again to discuss your current business priorities?" dataDxfId="119"/>
    <tableColumn id="19" xr3:uid="{DC2AC3BA-E061-4BED-B77F-DF3B2923F67E}" name="5. Anything you’d like to share about your experience in this session? " dataDxfId="118"/>
    <tableColumn id="20" xr3:uid="{9D3593BD-302F-4006-86EC-D9CF2199ABD2}" name="RN Remarks" dataDxfId="117"/>
    <tableColumn id="21" xr3:uid="{9EF829F3-B992-4E54-B1AC-1AEB855B45CD}" name="Category" dataDxfId="116"/>
    <tableColumn id="22" xr3:uid="{6E96972F-D2D1-4E86-B2AD-35D4DEAA3735}" name="Response Status" dataDxfId="115"/>
    <tableColumn id="24" xr3:uid="{12380789-476B-40D2-A279-142F4996C03F}" name="Connected by Us" dataDxfId="114"/>
    <tableColumn id="23" xr3:uid="{E0774450-6410-42C2-9A8C-8DD3BF884428}" name="Start of Week " dataDxfId="113">
      <calculatedColumnFormula>IF(ISBLANK(FeedbackFrmFounders[[#This Row],[Start Date]]),"",FeedbackFrmFounders[[#This Row],[Start Date]]-WEEKDAY(FeedbackFrmFounders[[#This Row],[Start Date]],2)+1)</calculatedColumnFormula>
    </tableColumn>
    <tableColumn id="26" xr3:uid="{3F2389B4-962B-486F-8DA3-84464BA87917}" name="Round" dataDxfId="112">
      <calculatedColumnFormula>TRUNC(FeedbackFrmFounders[[#This Row],[Start of Week ]],)</calculatedColumnFormula>
    </tableColumn>
    <tableColumn id="25" xr3:uid="{F13BA4E4-1D55-4DD2-9CDB-C8CFB8D4C8CE}" name="Program" dataDxfId="111">
      <calculatedColumnFormula>VLOOKUP(FeedbackFrmFounders[[#This Row],[Venture Name]],VenturesList[#All],2,FALSE)</calculatedColumnFormula>
    </tableColumn>
    <tableColumn id="27" xr3:uid="{04D03A0C-B8D1-40D6-A198-D9460CBADFAA}" name="Hub" dataDxfId="110">
      <calculatedColumnFormula>VLOOKUP(FeedbackFrmFounders[[#This Row],[Venture Name]],VenturesList[#All],4,FALSE)</calculatedColumn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F12203-E717-4A66-87A7-6A53A18A2725}" name="Shortlisted" displayName="Shortlisted" ref="A1:K722" totalsRowShown="0" headerRowDxfId="72" dataDxfId="71">
  <autoFilter ref="A1:K722" xr:uid="{7DB534D4-4ADC-4C55-9AE1-59B9269289D9}">
    <filterColumn colId="0">
      <filters>
        <filter val="Stem Tech"/>
      </filters>
    </filterColumn>
  </autoFilter>
  <tableColumns count="11">
    <tableColumn id="1" xr3:uid="{616C03DB-19C9-4303-A584-74384E10886C}" name="Venture Name" dataDxfId="70"/>
    <tableColumn id="11" xr3:uid="{25A21D9D-4E20-4E18-9866-860A55746EE1}" name="Startup/SMB" dataDxfId="69">
      <calculatedColumnFormula>VLOOKUP(Shortlisted[[#This Row],[Venture Name]],VenturesList[#All],2,FALSE)</calculatedColumnFormula>
    </tableColumn>
    <tableColumn id="2" xr3:uid="{705DFE8C-3491-4B8D-976A-18558164F0F5}" name="Brief" dataDxfId="68"/>
    <tableColumn id="3" xr3:uid="{2EB19AB8-880D-4A0C-B678-21CC72619A15}" name="Requriement" dataDxfId="67"/>
    <tableColumn id="4" xr3:uid="{36F09A61-3E8C-4B81-81FC-4EFBF5A44543}" name="Mentor Name" dataDxfId="66"/>
    <tableColumn id="5" xr3:uid="{96BB8428-B5B8-457A-B86F-DE282E47F981}" name="LinkedIn Profile" dataDxfId="65"/>
    <tableColumn id="6" xr3:uid="{F953E44C-AD58-4AB6-BE7A-C76013A771A6}" name="Years of experience" dataDxfId="64"/>
    <tableColumn id="7" xr3:uid="{9DFDFC31-0050-48E9-9A29-F9B31407254B}" name="Why he is suitable" dataDxfId="63"/>
    <tableColumn id="9" xr3:uid="{78ED5412-874A-4D51-8967-CF5871888974}" name="Our Network Reource" dataDxfId="62"/>
    <tableColumn id="8" xr3:uid="{2D6C4B9B-151F-47D8-90FD-FD05D1621F5E}" name="Preferrence" dataDxfId="61"/>
    <tableColumn id="10" xr3:uid="{CA01C8FA-A238-4786-AF84-BAABDBD08F29}" name="Shortlisted on" dataDxfId="6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3660AD-AAFB-401D-8568-CA7664363846}" name="FeedbackFrmMentor" displayName="FeedbackFrmMentor" ref="A1:AB32" totalsRowShown="0" headerRowDxfId="59" dataDxfId="58">
  <autoFilter ref="A1:AB32" xr:uid="{7C3660AD-AAFB-401D-8568-CA7664363846}">
    <filterColumn colId="12">
      <filters>
        <filter val="Not Relevant"/>
      </filters>
    </filterColumn>
  </autoFilter>
  <tableColumns count="28">
    <tableColumn id="1" xr3:uid="{49870129-A1FA-4678-9A47-C6F88111EC32}" name="Respondent ID" dataDxfId="57"/>
    <tableColumn id="2" xr3:uid="{6E93D977-10A6-42E6-892A-1CE5715C288E}" name="Collector ID" dataDxfId="56"/>
    <tableColumn id="3" xr3:uid="{5BAF2805-3226-41E5-9B73-F3485A4E8F38}" name="Start Date" dataDxfId="55"/>
    <tableColumn id="4" xr3:uid="{BE24D882-D5EC-476A-9970-F1D7BEE38F23}" name="End Date" dataDxfId="54"/>
    <tableColumn id="5" xr3:uid="{4E2C736A-E4D9-4CE9-A387-A1A786B9980D}" name="IP Address" dataDxfId="53"/>
    <tableColumn id="6" xr3:uid="{6D9846D2-DCC4-422B-8BDC-5210DD869B48}" name="Email Address" dataDxfId="52"/>
    <tableColumn id="7" xr3:uid="{E9DB8DFF-B557-48E4-9471-6B87327F0798}" name="First Name" dataDxfId="51"/>
    <tableColumn id="8" xr3:uid="{21841B12-3DB9-42E1-AB09-AF2F03C86F0A}" name="Last Name" dataDxfId="50"/>
    <tableColumn id="9" xr3:uid="{13ACD11A-3B4B-40AD-9537-70C855DAF969}" name="Custom Data 1" dataDxfId="49"/>
    <tableColumn id="10" xr3:uid="{C9488870-1F57-4F8C-BFF4-68E9190A88D4}" name="Your Name" dataDxfId="48"/>
    <tableColumn id="11" xr3:uid="{2EDE0B3D-4803-4517-8D20-341A4693AE5A}" name="Venture Name" dataDxfId="47"/>
    <tableColumn id="12" xr3:uid="{EE1ED7DB-7D50-48B9-857B-7CABCFB66C32}" name="Mentee Name" dataDxfId="46"/>
    <tableColumn id="13" xr3:uid="{D9A50D46-348A-466E-A98C-E8562FC552AE}" name="1. Was the session agenda relevant to the startup’s current stage and specific needs?" dataDxfId="45"/>
    <tableColumn id="14" xr3:uid="{D5983684-2FCA-4A41-9894-EF4E08022BF3}" name="2. Did the session agenda help you prepare effectively for the discussion?" dataDxfId="44"/>
    <tableColumn id="15" xr3:uid="{78D9026E-03DD-4C94-8AC6-B311C4F016F8}" name="3. Was the startup’s problem statement or request clearly articulated in the agenda?" dataDxfId="43"/>
    <tableColumn id="16" xr3:uid="{BE5C463A-7526-4C93-B4E8-5CDE5EF506CD}" name="4. Do you have any suggestions to improve the quality or format of the agenda or recommendations?" dataDxfId="42"/>
    <tableColumn id="17" xr3:uid="{D15A4F63-0D61-426E-9DEC-0EF1004C5B39}" name="5. How prepared and organized was your mentee for the session?" dataDxfId="41"/>
    <tableColumn id="18" xr3:uid="{778BF4A8-F9E6-45CA-AD95-4EF97599E0BE}" name="6. How engaged is your mentee during mentoring sessions, in terms of active participation and willingness to discuss challenges?" dataDxfId="40"/>
    <tableColumn id="19" xr3:uid="{BB201999-0B54-4001-8DE0-6E823D1A0D97}" name="7. Is there anything the venture (or platform) could have done better to make this session more effective?" dataDxfId="39"/>
    <tableColumn id="20" xr3:uid="{B55E5840-4E4E-476D-9C25-64C3C69B0530}" name="8. How would you like to rate the session?" dataDxfId="38"/>
    <tableColumn id="21" xr3:uid="{5773F210-B7BB-42A0-93E8-E9578EBD3753}" name="9. How relevant were the recommended action items to the discussion during your session?" dataDxfId="37"/>
    <tableColumn id="22" xr3:uid="{5D55D1AF-323E-4C2A-8AEC-1436E0B79117}" name="10. Were the suggested resources and tools aligned with the session topic and helpful for your next steps?" dataDxfId="36"/>
    <tableColumn id="23" xr3:uid="{2D41D2B2-0558-486E-9187-57EA4E7C6AF0}" name="11. Is there any additional critical information you believe should be included in the post-session recommendations?" dataDxfId="35"/>
    <tableColumn id="24" xr3:uid="{B3C749E0-717E-4E2E-BAC1-C35564E00DE5}" name="RN Remarks" dataDxfId="34"/>
    <tableColumn id="25" xr3:uid="{D98E5754-C289-45B3-89BC-111BE66B7C97}" name="Category" dataDxfId="33"/>
    <tableColumn id="26" xr3:uid="{5BED3C1D-CD86-4519-A5AE-7D62EE564FE8}" name="Response Status" dataDxfId="32"/>
    <tableColumn id="27" xr3:uid="{84A164DC-F96A-45ED-9BB3-8026F55E7FE9}" name="Start of Week" dataDxfId="31">
      <calculatedColumnFormula>IF(ISBLANK(FeedbackFrmMentor[[#This Row],[Start Date]]),"",FeedbackFrmMentor[[#This Row],[Start Date]]-WEEKDAY(FeedbackFrmMentor[[#This Row],[Start Date]],2)+1)</calculatedColumnFormula>
    </tableColumn>
    <tableColumn id="28" xr3:uid="{9354C095-17A8-402C-BF61-22F32F640688}" name="Trunc" dataDxfId="30">
      <calculatedColumnFormula>TRUNC(FeedbackFrmMentor[[#This Row],[Start of Week]],0)</calculatedColumnFormula>
    </tableColumn>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1A985C0-6AA4-47D4-A6EE-663963925AC7}" name="Panel_Sessions" displayName="Panel_Sessions" ref="A1:D63" totalsRowShown="0" headerRowDxfId="29" dataDxfId="28">
  <autoFilter ref="A1:D63" xr:uid="{31A985C0-6AA4-47D4-A6EE-663963925AC7}"/>
  <tableColumns count="4">
    <tableColumn id="1" xr3:uid="{C9A963C0-1DA4-436F-93B4-6B629F28CF5A}" name="Venture" dataDxfId="27"/>
    <tableColumn id="3" xr3:uid="{7D401BB3-D1D3-47EF-AC91-EC29014AE6BA}" name="Date" dataDxfId="26"/>
    <tableColumn id="2" xr3:uid="{37E7474E-4592-40D3-BADC-A6B098A075F5}" name="Mentor" dataDxfId="25"/>
    <tableColumn id="4" xr3:uid="{4794732D-9AB3-44A3-95AF-033B62A99090}" name="Start of Week" dataDxfId="24">
      <calculatedColumnFormula>IF(ISBLANK(Panel_Sessions[[#This Row],[Date]]),"",Panel_Sessions[[#This Row],[Date]]-WEEKDAY(Panel_Sessions[[#This Row],[Date]],2)+1)</calculatedColumnFormula>
    </tableColumn>
  </tableColumns>
  <tableStyleInfo name="TableStyleLight1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3DB787D-4C70-4FD7-B27B-ED364D2F8C9A}" name="VP_Calls" displayName="VP_Calls" ref="A1:E86" totalsRowShown="0">
  <autoFilter ref="A1:E86" xr:uid="{B3DB787D-4C70-4FD7-B27B-ED364D2F8C9A}">
    <filterColumn colId="3">
      <filters>
        <filter val="VP2"/>
      </filters>
    </filterColumn>
  </autoFilter>
  <tableColumns count="5">
    <tableColumn id="1" xr3:uid="{970891CB-F421-485E-9130-A4F1DDCD794E}" name="Venture"/>
    <tableColumn id="3" xr3:uid="{AA8FF1C9-DA6B-4C2B-BD09-04A2EF1CB194}" name="Date of 1st VP call" dataDxfId="23"/>
    <tableColumn id="2" xr3:uid="{84BA5836-617F-4380-980C-999AA73D8BC1}" name="Venture Partner (VP)"/>
    <tableColumn id="4" xr3:uid="{71E5EA80-F807-47B2-B2D8-F7049ED30386}" name="VP1/VP2/VP3"/>
    <tableColumn id="5" xr3:uid="{B2495142-B5E2-47DA-B10B-2AE9C4E843C2}" name="Start of Week" dataDxfId="22">
      <calculatedColumnFormula>IF(ISBLANK(VP_Calls[[#This Row],[Date of 1st VP call]]),"",VP_Calls[[#This Row],[Date of 1st VP call]]-WEEKDAY(VP_Calls[[#This Row],[Date of 1st VP call]],2)+1)</calculatedColumnFormula>
    </tableColumn>
  </tableColumns>
  <tableStyleInfo name="TableStyleLight1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B651C95-4CB3-443E-88E2-DBCE66FD6CB8}" name="TrainingsList" displayName="TrainingsList" ref="A1:H7" totalsRowShown="0">
  <autoFilter ref="A1:H7" xr:uid="{5B651C95-4CB3-443E-88E2-DBCE66FD6CB8}"/>
  <tableColumns count="8">
    <tableColumn id="1" xr3:uid="{D8288634-64F7-4B3B-A2AB-FAD4D64AFBA9}" name="Sr No"/>
    <tableColumn id="2" xr3:uid="{8EF86FAF-153B-4A79-9FAE-636F23B1C7D7}" name="Speaker "/>
    <tableColumn id="3" xr3:uid="{CD0165F1-A49E-4AFA-B0B8-A6B9C438C7B2}" name="Topic"/>
    <tableColumn id="4" xr3:uid="{5953A3B9-15E2-4746-B723-9022B2CCFDB6}" name="Time"/>
    <tableColumn id="5" xr3:uid="{F2F00CF6-83C7-4D7C-B618-2E390228C142}" name="Date" dataDxfId="21"/>
    <tableColumn id="6" xr3:uid="{DBAD198B-FACE-4C86-9FEA-E4853C6CF56A}" name="Modality"/>
    <tableColumn id="7" xr3:uid="{113D0316-001A-49BE-8B50-9E0BC8F92DAB}" name="Partner "/>
    <tableColumn id="8" xr3:uid="{574E7445-215B-4B28-B4C3-4E1E4FF04888}" name="Start of Week" dataDxfId="20">
      <calculatedColumnFormula>IF(ISBLANK(TrainingsList[[#This Row],[Date]]),"",TrainingsList[[#This Row],[Date]]-WEEKDAY(TrainingsList[[#This Row],[Date]],2)+1)</calculatedColumnFormula>
    </tableColumn>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1BF1EEF-B424-4034-BECF-621D9D3D9EB0}" name="Table9" displayName="Table9" ref="A1:D17" totalsRowShown="0">
  <autoFilter ref="A1:D17" xr:uid="{31BF1EEF-B424-4034-BECF-621D9D3D9EB0}"/>
  <tableColumns count="4">
    <tableColumn id="1" xr3:uid="{02AFB3FC-8823-49B6-9295-7A7CADC0142D}" name="Mentor "/>
    <tableColumn id="2" xr3:uid="{F1981594-D383-4F9B-A3ED-6313E4E3A49B}" name="Venture "/>
    <tableColumn id="3" xr3:uid="{2A336D2D-505E-415E-B2EC-F4613D847097}" name="Feedback from HM"/>
    <tableColumn id="4" xr3:uid="{5886AD3D-0A33-4352-B589-F369443216D3}" name="Good/Average/Poor"/>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C59090F-DF5B-46D1-B7D0-363C96C2E966}" name="Table4" displayName="Table4" ref="A1:E55" totalsRowShown="0">
  <autoFilter ref="A1:E55" xr:uid="{FC59090F-DF5B-46D1-B7D0-363C96C2E966}"/>
  <tableColumns count="5">
    <tableColumn id="4" xr3:uid="{26F571C2-F512-42A1-9248-C776EA1BC6BF}" name="Startup/SMB Name" dataDxfId="19"/>
    <tableColumn id="1" xr3:uid="{8F95B376-0B76-4452-87AF-E9F0E70781A1}" name="Expert"/>
    <tableColumn id="3" xr3:uid="{D2B4BC3F-9955-4B8A-961B-F2066D50316A}" name="Count of Expert Connects"/>
    <tableColumn id="5" xr3:uid="{FAFA985C-F7EC-4C61-9E5B-8DFD2E074828}" name="Expert Meet Date" dataDxfId="18"/>
    <tableColumn id="6" xr3:uid="{29A1D96A-B548-453D-A2B8-C651344EECF5}" name="Status"/>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3FD542C-552E-4465-828C-63620E66EE27}" name="Table6" displayName="Table6" ref="A1:D3" totalsRowShown="0" dataDxfId="17">
  <autoFilter ref="A1:D3" xr:uid="{B3FD542C-552E-4465-828C-63620E66EE27}"/>
  <tableColumns count="4">
    <tableColumn id="1" xr3:uid="{5DC61178-C78B-4408-88FC-D5564765F54D}" name="Venture Name" dataDxfId="16"/>
    <tableColumn id="2" xr3:uid="{595CD105-8088-455B-94F8-151586E064B8}" name="Mentor Connect" dataDxfId="15"/>
    <tableColumn id="3" xr3:uid="{70C8AF7C-8E00-4914-AABF-E1E6EBBFDB35}" name="Remarks from HM" dataDxfId="14"/>
    <tableColumn id="4" xr3:uid="{13F82E9B-BE2B-472B-BB13-64508AE31C7D}" name="RCA" dataDxfId="13"/>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96AC2C-9DE8-47BB-9CE4-D88ECC2CF9BD}" name="Table11" displayName="Table11" ref="A1:A10" totalsRowShown="0">
  <autoFilter ref="A1:A10" xr:uid="{F296AC2C-9DE8-47BB-9CE4-D88ECC2CF9BD}"/>
  <tableColumns count="1">
    <tableColumn id="1" xr3:uid="{6BCFA552-944F-4B98-8491-3AF6F49AE8A0}" name="Meeting Status"/>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9" dT="2025-12-15T05:56:21.48" personId="{D0D0E684-46F5-4EB1-AE9F-A250076F047E}" id="{172327D3-1673-4E05-8BB0-1BC07AE739A0}">
    <text>@Meenakshi Singh taking this venture</text>
    <mentions>
      <mention mentionpersonId="{6334DE5C-688D-48D4-8EF0-49B1F7459515}" mentionId="{CC0DAEE0-00EC-4960-BFD0-826538DE8962}" startIndex="0" length="16"/>
    </mentions>
  </threadedComment>
  <threadedComment ref="A34" dT="2025-12-16T10:59:42.42" personId="{D0D0E684-46F5-4EB1-AE9F-A250076F047E}" id="{D40F300C-240D-4897-A83A-3576A989123C}">
    <text>@Meenakshi Singh suggested the mentors</text>
    <mentions>
      <mention mentionpersonId="{6334DE5C-688D-48D4-8EF0-49B1F7459515}" mentionId="{05FCAC44-A7AA-45F2-9E94-DA9E78781F9C}" startIndex="0" length="16"/>
    </mentions>
  </threadedComment>
  <threadedComment ref="A53" dT="2025-12-10T10:38:08.99" personId="{D0D0E684-46F5-4EB1-AE9F-A250076F047E}" id="{EA41BF62-94CC-424D-BA2E-E3B4AC4D19B0}">
    <text>@Meenakshi Singh working on thi</text>
    <mentions>
      <mention mentionpersonId="{6334DE5C-688D-48D4-8EF0-49B1F7459515}" mentionId="{E3073466-1581-4546-918C-1A5AFC204B2C}" startIndex="0" length="16"/>
    </mentions>
  </threadedComment>
  <threadedComment ref="A60" dT="2025-12-10T10:37:41.63" personId="{D0D0E684-46F5-4EB1-AE9F-A250076F047E}" id="{1FE17DDD-78DD-45C2-843C-5CBED674A7D5}">
    <text>@Meenakshi Singh working on thi</text>
    <mentions>
      <mention mentionpersonId="{6334DE5C-688D-48D4-8EF0-49B1F7459515}" mentionId="{F96A3809-EC17-4926-B265-D245E530132B}" startIndex="0" length="16"/>
    </mentions>
  </threadedComment>
  <threadedComment ref="A60" dT="2025-12-17T07:45:39.09" personId="{D0D0E684-46F5-4EB1-AE9F-A250076F047E}" id="{65804CBA-0201-4657-B435-B098BA662DD0}" parentId="{1FE17DDD-78DD-45C2-843C-5CBED674A7D5}">
    <text>@Meenakshi Singh suggested the mentors</text>
    <mentions>
      <mention mentionpersonId="{6334DE5C-688D-48D4-8EF0-49B1F7459515}" mentionId="{C93B99DB-CDD5-4009-9D06-CB9068DF7088}" startIndex="0" length="16"/>
    </mentions>
  </threadedComment>
  <threadedComment ref="A120" dT="2025-12-10T10:38:17.52" personId="{D0D0E684-46F5-4EB1-AE9F-A250076F047E}" id="{C5522CA7-4CA9-48AB-AC42-C08332CEC399}">
    <text>@Meenakshi Singh working on this</text>
    <mentions>
      <mention mentionpersonId="{6334DE5C-688D-48D4-8EF0-49B1F7459515}" mentionId="{12B9F096-A245-4852-A1DC-E03D082FFEF7}" startIndex="0" length="16"/>
    </mentions>
  </threadedComment>
  <threadedComment ref="A136" dT="2025-12-17T04:08:11.16" personId="{D0D0E684-46F5-4EB1-AE9F-A250076F047E}" id="{D4CF8280-1168-46FB-9A29-E01FD394EABB}">
    <text xml:space="preserve">@Meenakshi Singh taking this venture
</text>
    <mentions>
      <mention mentionpersonId="{6334DE5C-688D-48D4-8EF0-49B1F7459515}" mentionId="{EC3BF8C9-3695-4A08-B6BF-E89C8F82B250}" startIndex="0" length="16"/>
    </mentions>
  </threadedComment>
  <threadedComment ref="A136" dT="2025-12-17T06:26:28.02" personId="{D0D0E684-46F5-4EB1-AE9F-A250076F047E}" id="{409999CA-BCE9-4B6A-A62C-66232C961F35}" parentId="{D4CF8280-1168-46FB-9A29-E01FD394EABB}">
    <text>@Meenakshi Singh suggested the mentors</text>
    <mentions>
      <mention mentionpersonId="{6334DE5C-688D-48D4-8EF0-49B1F7459515}" mentionId="{A8F88BD9-45C8-4D8F-8D94-7127E0F999E2}"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D199" dT="2025-12-26T05:25:45.98" personId="{D0D0E684-46F5-4EB1-AE9F-A250076F047E}" id="{1712C772-4F65-44A9-BCB3-124726414F46}">
    <text xml:space="preserve">@Meenakshi Singh please help me with this one
</text>
    <mentions>
      <mention mentionpersonId="{6334DE5C-688D-48D4-8EF0-49B1F7459515}" mentionId="{E3DFFC59-C703-4921-ABA2-B714D04155E8}" startIndex="0" length="16"/>
    </mentions>
  </threadedComment>
  <threadedComment ref="D199" dT="2025-12-29T08:19:48.63" personId="{1286E10A-349E-4AAC-BC5C-C75B79B1FF43}" id="{9C286D39-3B74-4504-B670-33F9602F404E}" parentId="{1712C772-4F65-44A9-BCB3-124726414F46}">
    <text>Hi @Vaibhav, Check below mentors once if they match
Avinash Mandelia
Tanmay Mukherji</text>
    <mentions>
      <mention mentionpersonId="{FE604955-B659-4BA7-A366-D122BB530342}" mentionId="{4F2F33C5-BBA2-4BFC-88E9-11C4FA8AF349}" startIndex="3" length="8"/>
    </mentions>
  </threadedComment>
  <threadedComment ref="D199" dT="2025-12-29T08:21:55.65" personId="{D0D0E684-46F5-4EB1-AE9F-A250076F047E}" id="{26E09262-3A24-4DC8-B8E9-A27BF3A209A0}" parentId="{1712C772-4F65-44A9-BCB3-124726414F46}">
    <text xml:space="preserve">@Meenakshi Singh Okay will check and update accordingly
</text>
    <mentions>
      <mention mentionpersonId="{6334DE5C-688D-48D4-8EF0-49B1F7459515}" mentionId="{A97A44B1-E8B9-43DB-AFA9-DADCD0D84FF9}" startIndex="0" length="16"/>
    </mentions>
  </threadedComment>
  <threadedComment ref="E279" dT="2026-01-02T11:21:27.98" personId="{D0D0E684-46F5-4EB1-AE9F-A250076F047E}" id="{D6F8BD81-FAEB-47EF-93E9-4478ACB9C8C4}">
    <text xml:space="preserve"> @Meenakshi Singh please check
</text>
    <mentions>
      <mention mentionpersonId="{6334DE5C-688D-48D4-8EF0-49B1F7459515}" mentionId="{23C3AE22-0466-4473-BCE7-C5B8F19928DB}" startIndex="1" length="16"/>
    </mentions>
  </threadedComment>
  <threadedComment ref="E280" dT="2026-01-02T11:22:03.34" personId="{D0D0E684-46F5-4EB1-AE9F-A250076F047E}" id="{5ACA6580-59E4-42AD-B5A3-915B7D051499}">
    <text xml:space="preserve"> @Meenakshi Singh please check</text>
    <mentions>
      <mention mentionpersonId="{6334DE5C-688D-48D4-8EF0-49B1F7459515}" mentionId="{A917F9BB-E700-4C19-AE24-5FE14EF4D818}" startIndex="1" length="16"/>
    </mentions>
  </threadedComment>
  <threadedComment ref="D319" dT="2026-01-05T10:57:45.46" personId="{D0D0E684-46F5-4EB1-AE9F-A250076F047E}" id="{0EC59B77-8B72-4FA2-B793-B15EEF1771BB}" done="1">
    <text xml:space="preserve"> @Meenakshi Singh please me with this
</text>
    <mentions>
      <mention mentionpersonId="{6334DE5C-688D-48D4-8EF0-49B1F7459515}" mentionId="{B5FCA455-9B57-44C8-87BE-4670A1BEB480}" startIndex="1" length="16"/>
    </mentions>
  </threadedComment>
  <threadedComment ref="E334" dT="2026-01-06T11:00:05.98" personId="{D0D0E684-46F5-4EB1-AE9F-A250076F047E}" id="{94AB2B4C-3C94-469C-89FA-6A01151764F8}">
    <text>@Meenakshi Singh SUggested mentor. Please check</text>
    <mentions>
      <mention mentionpersonId="{6334DE5C-688D-48D4-8EF0-49B1F7459515}" mentionId="{91052059-48EF-4637-B5BB-66337B85AA51}" startIndex="0" length="16"/>
    </mentions>
  </threadedComment>
  <threadedComment ref="D387" dT="2026-01-16T13:09:24.92" personId="{D0D0E684-46F5-4EB1-AE9F-A250076F047E}" id="{AC3FA6D7-58DB-4EE2-A582-76E8441E6423}">
    <text>@Meenakshi Singh suggested mentors</text>
    <mentions>
      <mention mentionpersonId="{6334DE5C-688D-48D4-8EF0-49B1F7459515}" mentionId="{5408962C-6222-4808-AA44-904EF6F1522D}" startIndex="0" length="16"/>
    </mentions>
  </threadedComment>
  <threadedComment ref="A707" dT="2026-03-31T10:21:53.87" personId="{D0D0E684-46F5-4EB1-AE9F-A250076F047E}" id="{07DD151E-9B20-4AF4-B029-AC40915D6687}">
    <text>@Meenakshi Singh suggested new mentors please check.</text>
    <mentions>
      <mention mentionpersonId="{6334DE5C-688D-48D4-8EF0-49B1F7459515}" mentionId="{BAAECAE4-0C99-4CF6-A2F1-C4BBA4B45519}" startIndex="0" length="16"/>
    </mentions>
  </threadedComment>
  <threadedComment ref="A713" dT="2026-04-07T06:29:42.21" personId="{D0D0E684-46F5-4EB1-AE9F-A250076F047E}" id="{F9B9377C-1672-4AA2-8D0D-DC4F2C20D74D}">
    <text>Hi @Meenakshi, suggesting mentor for ask 5</text>
    <mentions>
      <mention mentionpersonId="{6334DE5C-688D-48D4-8EF0-49B1F7459515}" mentionId="{38D08F69-BE3C-4D16-8E86-1EC69EA02885}" startIndex="3" length="10"/>
    </mentions>
  </threadedComment>
  <threadedComment ref="A713" dT="2026-04-09T07:10:27.77" personId="{D0D0E684-46F5-4EB1-AE9F-A250076F047E}" id="{265C7D90-DCE0-4A3A-A753-B305ED5F3575}" parentId="{F9B9377C-1672-4AA2-8D0D-DC4F2C20D74D}">
    <text xml:space="preserve"> @Meenakshi, suggested mentors. Please check.</text>
    <mentions>
      <mention mentionpersonId="{6334DE5C-688D-48D4-8EF0-49B1F7459515}" mentionId="{0B43842B-0E23-4DFD-9C4C-C42463F542D0}" startIndex="1" length="10"/>
    </mentions>
  </threadedComment>
  <threadedComment ref="A714" dT="2026-04-07T06:29:42.21" personId="{D0D0E684-46F5-4EB1-AE9F-A250076F047E}" id="{4B475F26-9D62-4AFC-827E-B4C151DF62E6}">
    <text>Hi @Meenakshi, suggesting mentor for ask 5</text>
    <mentions>
      <mention mentionpersonId="{6334DE5C-688D-48D4-8EF0-49B1F7459515}" mentionId="{C93FF5D6-EA36-4A1F-8BE1-EE5C7672CB63}" startIndex="3" length="10"/>
    </mentions>
  </threadedComment>
  <threadedComment ref="A715" dT="2026-04-07T06:29:42.21" personId="{D0D0E684-46F5-4EB1-AE9F-A250076F047E}" id="{DE94D574-5B03-46B9-BD24-5D81E5FF3921}">
    <text>Hi @Meenakshi, suggesting mentor for ask 5</text>
    <mentions>
      <mention mentionpersonId="{6334DE5C-688D-48D4-8EF0-49B1F7459515}" mentionId="{CB1628B1-6CE0-443A-AAD7-EF92D24875B4}" startIndex="3" length="10"/>
    </mentions>
  </threadedComment>
  <threadedComment ref="A716" dT="2026-04-09T07:55:03.98" personId="{D0D0E684-46F5-4EB1-AE9F-A250076F047E}" id="{7413B1FF-0345-4808-BE3F-F437657A8374}">
    <text>Hi @Meenakshi, suggested mentor for pending ask. Can you please check and confirm.</text>
    <mentions>
      <mention mentionpersonId="{6334DE5C-688D-48D4-8EF0-49B1F7459515}" mentionId="{15E3FB27-9196-4781-9CE4-5D047FFD3383}" startIndex="3" length="10"/>
    </mentions>
  </threadedComment>
</ThreadedComment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7" Type="http://schemas.openxmlformats.org/officeDocument/2006/relationships/hyperlink" Target="../../../../:b:/s/WadhwaniAccelerate/EUajhJMgPJtEhvV-K3x-Y4MBTUI3SRZC8CQ37S5X_6YzfA?e=0uFdV4" TargetMode="External"/><Relationship Id="rId21" Type="http://schemas.openxmlformats.org/officeDocument/2006/relationships/hyperlink" Target="../../../../:b:/s/WadhwaniAccelerate/EYxaWy54s1FCpd-AOKCNomgB-gL7_2G8ZtMjWjqa3zyp9Q?e=92XPbr" TargetMode="External"/><Relationship Id="rId42" Type="http://schemas.openxmlformats.org/officeDocument/2006/relationships/hyperlink" Target="../../../../../../:b:/g/personal/vignesh_radhakrishnan_wadhwanifoundation_org/EQ8G9sHzQ0dLq-SY1jfOdd4BLQpNyY8YRI7IPNl1DGpy8A?e=NAyJu2" TargetMode="External"/><Relationship Id="rId63" Type="http://schemas.openxmlformats.org/officeDocument/2006/relationships/hyperlink" Target="https://www.cleanelectric.in/" TargetMode="External"/><Relationship Id="rId84" Type="http://schemas.openxmlformats.org/officeDocument/2006/relationships/hyperlink" Target="https://bnborganics.com/" TargetMode="External"/><Relationship Id="rId138" Type="http://schemas.openxmlformats.org/officeDocument/2006/relationships/hyperlink" Target="https://www.stridessoftware.com/" TargetMode="External"/><Relationship Id="rId159" Type="http://schemas.openxmlformats.org/officeDocument/2006/relationships/hyperlink" Target="mailto:divyajit@bullagritech.in" TargetMode="External"/><Relationship Id="rId170" Type="http://schemas.openxmlformats.org/officeDocument/2006/relationships/hyperlink" Target="mailto:dhruv@dalnex.com" TargetMode="External"/><Relationship Id="rId107" Type="http://schemas.openxmlformats.org/officeDocument/2006/relationships/hyperlink" Target="../../../../:b:/s/WadhwaniAccelerate/EblNzSx2Bh5MuM3R48js3AEBGiXjmr4muIxkO6PBzGj2pw?e=23m2N3" TargetMode="External"/><Relationship Id="rId11" Type="http://schemas.openxmlformats.org/officeDocument/2006/relationships/hyperlink" Target="https://jajalmedical.com/" TargetMode="External"/><Relationship Id="rId32" Type="http://schemas.openxmlformats.org/officeDocument/2006/relationships/hyperlink" Target="https://rapteehv.com/" TargetMode="External"/><Relationship Id="rId53" Type="http://schemas.openxmlformats.org/officeDocument/2006/relationships/hyperlink" Target="https://foodnest.co.in/" TargetMode="External"/><Relationship Id="rId74" Type="http://schemas.openxmlformats.org/officeDocument/2006/relationships/hyperlink" Target="../../../../../../:b:/g/personal/sanskriti_jhaveri_wadhwanifoundation_org/EZUrvHcUjfRInBL6ySCzabMBrnzrPg8HCU2yaMVdiUeh1w?e=xYTfR5" TargetMode="External"/><Relationship Id="rId128" Type="http://schemas.openxmlformats.org/officeDocument/2006/relationships/hyperlink" Target="https://serigenmed.com/" TargetMode="External"/><Relationship Id="rId149" Type="http://schemas.openxmlformats.org/officeDocument/2006/relationships/hyperlink" Target="https://www.futr.ag/" TargetMode="External"/><Relationship Id="rId5" Type="http://schemas.openxmlformats.org/officeDocument/2006/relationships/hyperlink" Target="https://www.uravulabs.com/" TargetMode="External"/><Relationship Id="rId95" Type="http://schemas.openxmlformats.org/officeDocument/2006/relationships/hyperlink" Target="https://www.keepsakeautomation.com/" TargetMode="External"/><Relationship Id="rId160" Type="http://schemas.openxmlformats.org/officeDocument/2006/relationships/hyperlink" Target="mailto:Pragya@evify.co.in,%20dev@evify.co.in" TargetMode="External"/><Relationship Id="rId181" Type="http://schemas.openxmlformats.org/officeDocument/2006/relationships/hyperlink" Target="https://www.gowatr.com/" TargetMode="External"/><Relationship Id="rId22" Type="http://schemas.openxmlformats.org/officeDocument/2006/relationships/hyperlink" Target="https://www.linkmiles.com/" TargetMode="External"/><Relationship Id="rId43" Type="http://schemas.openxmlformats.org/officeDocument/2006/relationships/hyperlink" Target="../../../../../../:b:/g/personal/jigar_jiwani_wadhwanifoundation_org/Ef-RaSqA_kNOinior-BFnx4B7PE3cpBcbG6cFA3N-egLyA?e=pU3tlA" TargetMode="External"/><Relationship Id="rId64" Type="http://schemas.openxmlformats.org/officeDocument/2006/relationships/hyperlink" Target="https://www.vedsanjeevani.com/?country=IN" TargetMode="External"/><Relationship Id="rId118" Type="http://schemas.openxmlformats.org/officeDocument/2006/relationships/hyperlink" Target="../../../../:b:/s/WadhwaniAccelerate/EXVeXXkbE-1DgSjqn5o1p2UBgEZTbg9E_P-ckW5ngFMI6Q?e=M8CXES" TargetMode="External"/><Relationship Id="rId139" Type="http://schemas.openxmlformats.org/officeDocument/2006/relationships/hyperlink" Target="https://www.tightthenut.com/" TargetMode="External"/><Relationship Id="rId85" Type="http://schemas.openxmlformats.org/officeDocument/2006/relationships/hyperlink" Target="https://nanobee.in/" TargetMode="External"/><Relationship Id="rId150" Type="http://schemas.openxmlformats.org/officeDocument/2006/relationships/hyperlink" Target="https://www.wegot.in/" TargetMode="External"/><Relationship Id="rId171" Type="http://schemas.openxmlformats.org/officeDocument/2006/relationships/hyperlink" Target="mailto:hemant.apah@gmail.com" TargetMode="External"/><Relationship Id="rId12" Type="http://schemas.openxmlformats.org/officeDocument/2006/relationships/hyperlink" Target="../../../../../../:b:/g/personal/abhimanyu_shah_wadhwanifoundation_org/EeMhAx9cL39EkjdssB1iVbEB2Aomk2QPNylqSfqF5zCQlw?e=62MYaI" TargetMode="External"/><Relationship Id="rId33" Type="http://schemas.openxmlformats.org/officeDocument/2006/relationships/hyperlink" Target="https://drive.google.com/file/d/1ugifx4awTonkFZY8LSbRJCmFknOSi5xQ/view?usp=drive_link" TargetMode="External"/><Relationship Id="rId108" Type="http://schemas.openxmlformats.org/officeDocument/2006/relationships/hyperlink" Target="../../../../:b:/s/WadhwaniAccelerate/EUuxJ4rUzFlPoJM1lvhb2fsBikuTHb_BaS2YwkzBlbeonQ?e=LYHFxg" TargetMode="External"/><Relationship Id="rId129" Type="http://schemas.openxmlformats.org/officeDocument/2006/relationships/hyperlink" Target="https://www.linkedin.com/in/hunnybhagchandani/" TargetMode="External"/><Relationship Id="rId54" Type="http://schemas.openxmlformats.org/officeDocument/2006/relationships/hyperlink" Target="https://dhobig.com/" TargetMode="External"/><Relationship Id="rId75" Type="http://schemas.openxmlformats.org/officeDocument/2006/relationships/hyperlink" Target="../../../../:b:/s/WadhwaniAccelerate/EW3dUHFy3ptJltcWY-8-Z18B9Wbz7uxXPUJSADV6d8UDFg?e=3L7l5I" TargetMode="External"/><Relationship Id="rId96" Type="http://schemas.openxmlformats.org/officeDocument/2006/relationships/hyperlink" Target="https://askeva.in/" TargetMode="External"/><Relationship Id="rId140" Type="http://schemas.openxmlformats.org/officeDocument/2006/relationships/hyperlink" Target="https://www.eswasthya.in/" TargetMode="External"/><Relationship Id="rId161" Type="http://schemas.openxmlformats.org/officeDocument/2006/relationships/hyperlink" Target="mailto:chirag@bebeburp.com,%20founders@bebeburp.com" TargetMode="External"/><Relationship Id="rId182" Type="http://schemas.openxmlformats.org/officeDocument/2006/relationships/hyperlink" Target="mailto:delzad@zeusengitech.com" TargetMode="External"/><Relationship Id="rId6" Type="http://schemas.openxmlformats.org/officeDocument/2006/relationships/hyperlink" Target="https://docs.google.com/presentation/d/1Rvv7wS3mBP6CUOtd8F9iFNk0q-KrCEZlukeE7nS2SV8/edit?slide=id.g3371b67b069_3_87" TargetMode="External"/><Relationship Id="rId23" Type="http://schemas.openxmlformats.org/officeDocument/2006/relationships/hyperlink" Target="../../../../../../:b:/g/personal/vignesh_radhakrishnan_wadhwanifoundation_org/EbJbXngE7A1BrfWV45kp35gB2W0O3MPXibUk0OBXy5r2iA?e=5ymI8l" TargetMode="External"/><Relationship Id="rId119" Type="http://schemas.openxmlformats.org/officeDocument/2006/relationships/hyperlink" Target="../../../../:b:/s/WadhwaniAccelerate/EVgwj65cuedEsgyFgixs5AgBLULwz_eHxXG-SlG5hbJ2mg?e=ufTifL" TargetMode="External"/><Relationship Id="rId44" Type="http://schemas.openxmlformats.org/officeDocument/2006/relationships/hyperlink" Target="../../../../../../:b:/g/personal/jigar_jiwani_wadhwanifoundation_org/EbJC0iEW0ixJkGJVlh8z8m8BeRcMz6S51j9QCFr0BYRIDA?e=gFTSj7" TargetMode="External"/><Relationship Id="rId65" Type="http://schemas.openxmlformats.org/officeDocument/2006/relationships/hyperlink" Target="../../../../../../:b:/g/personal/jigar_jiwani_wadhwanifoundation_org/EYnHCU2UX2NGgEw1Uca9S7kBI38dbNdUdKbjUuDbR_UcZA?e=U8qZoQ" TargetMode="External"/><Relationship Id="rId86" Type="http://schemas.openxmlformats.org/officeDocument/2006/relationships/hyperlink" Target="https://www.padcarelabs.com/" TargetMode="External"/><Relationship Id="rId130" Type="http://schemas.openxmlformats.org/officeDocument/2006/relationships/hyperlink" Target="https://vastraapp.com/" TargetMode="External"/><Relationship Id="rId151" Type="http://schemas.openxmlformats.org/officeDocument/2006/relationships/hyperlink" Target="https://cloudbankin.com/" TargetMode="External"/><Relationship Id="rId172" Type="http://schemas.openxmlformats.org/officeDocument/2006/relationships/hyperlink" Target="mailto:aballabh@theextraaedge.com" TargetMode="External"/><Relationship Id="rId13" Type="http://schemas.openxmlformats.org/officeDocument/2006/relationships/hyperlink" Target="https://alpino.store/pages/aavi-jao-2025" TargetMode="External"/><Relationship Id="rId18" Type="http://schemas.openxmlformats.org/officeDocument/2006/relationships/hyperlink" Target="../../../../:b:/s/WadhwaniAccelerate/Ebz9hYdy9ztGrYksW7dQf-cBPlcTWVn9NcAZ7GXBc3IcMA?e=r1BQGL" TargetMode="External"/><Relationship Id="rId39" Type="http://schemas.openxmlformats.org/officeDocument/2006/relationships/hyperlink" Target="../../../../../../:b:/g/personal/vignesh_radhakrishnan_wadhwanifoundation_org/EdNOlxszEGVMjAvnBYJwLx0B6u3hVmAJFOVxChFg07YKkg?e=gNxbQx" TargetMode="External"/><Relationship Id="rId109" Type="http://schemas.openxmlformats.org/officeDocument/2006/relationships/hyperlink" Target="../../../../../../:b:/g/personal/jigar_jiwani_wadhwanifoundation_org/EfJajQnmTwpMijf-OiHU0GABlb6U2UTX_EOrh6GHJChsHQ?e=uERmCd" TargetMode="External"/><Relationship Id="rId34" Type="http://schemas.openxmlformats.org/officeDocument/2006/relationships/hyperlink" Target="https://powertree.co.in/" TargetMode="External"/><Relationship Id="rId50" Type="http://schemas.openxmlformats.org/officeDocument/2006/relationships/hyperlink" Target="https://swipeloan.in/" TargetMode="External"/><Relationship Id="rId55" Type="http://schemas.openxmlformats.org/officeDocument/2006/relationships/hyperlink" Target="https://www.tamilpreneur.in/" TargetMode="External"/><Relationship Id="rId76" Type="http://schemas.openxmlformats.org/officeDocument/2006/relationships/hyperlink" Target="../../../../:b:/s/WadhwaniAccelerate/EZjt8I2N35ZOqSVY-hIHljEB6eqfnSWXbOpVQ8PyLVU6kA?e=whvMxT" TargetMode="External"/><Relationship Id="rId97" Type="http://schemas.openxmlformats.org/officeDocument/2006/relationships/hyperlink" Target="https://www.botminds.ai/" TargetMode="External"/><Relationship Id="rId104" Type="http://schemas.openxmlformats.org/officeDocument/2006/relationships/hyperlink" Target="https://drive.google.com/open?id=1b06RbmxD-aXPqQj-gr5CvUcHdRdckNee" TargetMode="External"/><Relationship Id="rId120" Type="http://schemas.openxmlformats.org/officeDocument/2006/relationships/hyperlink" Target="https://www.expositarvr.com/" TargetMode="External"/><Relationship Id="rId125" Type="http://schemas.openxmlformats.org/officeDocument/2006/relationships/hyperlink" Target="https://www.airmedlabs.com/" TargetMode="External"/><Relationship Id="rId141" Type="http://schemas.openxmlformats.org/officeDocument/2006/relationships/hyperlink" Target="https://www.bullagritech.in/" TargetMode="External"/><Relationship Id="rId146" Type="http://schemas.openxmlformats.org/officeDocument/2006/relationships/hyperlink" Target="https://www.chimertech.com/" TargetMode="External"/><Relationship Id="rId167" Type="http://schemas.openxmlformats.org/officeDocument/2006/relationships/hyperlink" Target="mailto:rajah@cloudbankin.com" TargetMode="External"/><Relationship Id="rId188" Type="http://schemas.microsoft.com/office/2019/04/relationships/namedSheetView" Target="../namedSheetViews/namedSheetView1.xml"/><Relationship Id="rId7" Type="http://schemas.openxmlformats.org/officeDocument/2006/relationships/hyperlink" Target="../../../../:b:/s/WadhwaniAccelerate/ETnrEw-WvMVKn4yYd3HFLeIBj8gA8hXTNHcHyT1R5yXBjg?e=AXcDGX" TargetMode="External"/><Relationship Id="rId71" Type="http://schemas.openxmlformats.org/officeDocument/2006/relationships/hyperlink" Target="../../../../../../:b:/g/personal/rishabh_singh_wadhwanifoundation_org/EcYSAW6Xv2hNr1SsyEkr-GABbGRqcDGNfcrbzgaDbDqOWw?e=207dpO" TargetMode="External"/><Relationship Id="rId92" Type="http://schemas.openxmlformats.org/officeDocument/2006/relationships/hyperlink" Target="https://milletsnow.com/" TargetMode="External"/><Relationship Id="rId162" Type="http://schemas.openxmlformats.org/officeDocument/2006/relationships/hyperlink" Target="mailto:Satya@roompe.co.in" TargetMode="External"/><Relationship Id="rId183" Type="http://schemas.openxmlformats.org/officeDocument/2006/relationships/hyperlink" Target="mailto:vikash.rajpurohit@vastraapp.com" TargetMode="External"/><Relationship Id="rId2" Type="http://schemas.openxmlformats.org/officeDocument/2006/relationships/hyperlink" Target="https://drive.google.com/file/d/1te5_splLIsKnhTSAs7XOhCqLpDmFPBoT/view?usp=drive_link" TargetMode="External"/><Relationship Id="rId29" Type="http://schemas.openxmlformats.org/officeDocument/2006/relationships/hyperlink" Target="https://drive.google.com/file/d/1mrYIbNBb-wg6RtAtxhpRxOpAEtZYmJ_C/view?usp=drive_link" TargetMode="External"/><Relationship Id="rId24" Type="http://schemas.openxmlformats.org/officeDocument/2006/relationships/hyperlink" Target="https://www.eventbeep.com/" TargetMode="External"/><Relationship Id="rId40" Type="http://schemas.openxmlformats.org/officeDocument/2006/relationships/hyperlink" Target="../../../../:p:/s/WadhwaniAccelerate/EbvWpPHhAY5Lg96mBZWj9nsB95LHUMiWHo3-HUTnCtof0Q?e=PLa9XE" TargetMode="External"/><Relationship Id="rId45" Type="http://schemas.openxmlformats.org/officeDocument/2006/relationships/hyperlink" Target="https://rawpharmabiz.com/?srsltid=AfmBOopCbN3d0CVikkZ1qTVSXa-o2LL1yZSeLND7-G6btv8sUc6ZhEd_" TargetMode="External"/><Relationship Id="rId66" Type="http://schemas.openxmlformats.org/officeDocument/2006/relationships/hyperlink" Target="../../../../../../:b:/g/personal/jigar_jiwani_wadhwanifoundation_org/EfhlxkmPMjZDmkArlGfNLU0BfFKLnnaEeMVyBH3ynA8IKw?e=z1Qg8Y" TargetMode="External"/><Relationship Id="rId87" Type="http://schemas.openxmlformats.org/officeDocument/2006/relationships/hyperlink" Target="https://www.hreedanlifestyle.com/" TargetMode="External"/><Relationship Id="rId110" Type="http://schemas.openxmlformats.org/officeDocument/2006/relationships/hyperlink" Target="../../../../../../:b:/g/personal/jigar_jiwani_wadhwanifoundation_org/EQiCqS0CXK9JloE8Y4exivwBKGu0kIQdN3JqwG91I2o6Ew?e=XKVRmC" TargetMode="External"/><Relationship Id="rId115" Type="http://schemas.openxmlformats.org/officeDocument/2006/relationships/hyperlink" Target="../../../../:b:/s/WadhwaniAccelerate/ETZY28Ea9NdAhdLbNVNf_2kBMdmEyKQVGLdPpTEAMVy-Gg?e=rTMHBt" TargetMode="External"/><Relationship Id="rId131" Type="http://schemas.openxmlformats.org/officeDocument/2006/relationships/hyperlink" Target="https://www.vyndo.in/" TargetMode="External"/><Relationship Id="rId136" Type="http://schemas.openxmlformats.org/officeDocument/2006/relationships/hyperlink" Target="https://tikitoro.com/" TargetMode="External"/><Relationship Id="rId157" Type="http://schemas.openxmlformats.org/officeDocument/2006/relationships/hyperlink" Target="https://voldenergy.in/" TargetMode="External"/><Relationship Id="rId178" Type="http://schemas.openxmlformats.org/officeDocument/2006/relationships/hyperlink" Target="../../../../../../:b:/g/personal/jigar_jiwani_wadhwanifoundation_org/EX8Oyi0DwaJInDNf9zn8picB1gPHCryCQ3kBe5dBkGeQ_Q?e=a40ahJ" TargetMode="External"/><Relationship Id="rId61" Type="http://schemas.openxmlformats.org/officeDocument/2006/relationships/hyperlink" Target="https://esandhai.in/" TargetMode="External"/><Relationship Id="rId82" Type="http://schemas.openxmlformats.org/officeDocument/2006/relationships/hyperlink" Target="https://ayusynk.ai/" TargetMode="External"/><Relationship Id="rId152" Type="http://schemas.openxmlformats.org/officeDocument/2006/relationships/hyperlink" Target="https://www.sprint6.com/" TargetMode="External"/><Relationship Id="rId173" Type="http://schemas.openxmlformats.org/officeDocument/2006/relationships/hyperlink" Target="mailto:salil@cleanergy.co.in" TargetMode="External"/><Relationship Id="rId19" Type="http://schemas.openxmlformats.org/officeDocument/2006/relationships/hyperlink" Target="../../../../../../:b:/g/personal/vignesh_radhakrishnan_wadhwanifoundation_org/EbDHv3cXHzNGjh7gnl0LFJsBZpbUqopQLaUKDUbxCe2Ejg?e=u2Mi51" TargetMode="External"/><Relationship Id="rId14" Type="http://schemas.openxmlformats.org/officeDocument/2006/relationships/hyperlink" Target="../../../../../../:b:/g/personal/abhimanyu_shah_wadhwanifoundation_org/EZd0CHnD6JxCnZ2ICy3JaskBVSDHM7R9yas4C0r0UM24aQ?e=NGORhB" TargetMode="External"/><Relationship Id="rId30" Type="http://schemas.openxmlformats.org/officeDocument/2006/relationships/hyperlink" Target="https://startoonlabs.com/" TargetMode="External"/><Relationship Id="rId35" Type="http://schemas.openxmlformats.org/officeDocument/2006/relationships/hyperlink" Target="https://qpiai.tech/" TargetMode="External"/><Relationship Id="rId56" Type="http://schemas.openxmlformats.org/officeDocument/2006/relationships/hyperlink" Target="https://terrablu.life/" TargetMode="External"/><Relationship Id="rId77" Type="http://schemas.openxmlformats.org/officeDocument/2006/relationships/hyperlink" Target="../../../../../../my?id=%2Fpersonal%2Frishabh%5Fsingh%5Fwadhwanifoundation%5Forg%2FDocuments%2FAttachments%2FQNu%20Intro%20Deck%20%2D%20Sept25%2Epdf&amp;parent=%2Fpersonal%2Frishabh%5Fsingh%5Fwadhwanifoundation%5Forg%2FDocuments%2FAttachments" TargetMode="External"/><Relationship Id="rId100" Type="http://schemas.openxmlformats.org/officeDocument/2006/relationships/hyperlink" Target="../../../../../../:b:/g/personal/rishabh_singh_wadhwanifoundation_org/EUtX_Dl7GBFPoFO9fvR1w-8Bs_sXK-IO_lhnvtMmyCrCZQ?e=eo2Bok" TargetMode="External"/><Relationship Id="rId105" Type="http://schemas.openxmlformats.org/officeDocument/2006/relationships/hyperlink" Target="../../../../../../:b:/g/personal/rishabh_singh_wadhwanifoundation_org/EbLUFw39OJpOlCyD-OsEwfgBWiA0pBameZVfmkYlbwgtnw?e=7B12XE" TargetMode="External"/><Relationship Id="rId126" Type="http://schemas.openxmlformats.org/officeDocument/2006/relationships/hyperlink" Target="https://biziverse.com/" TargetMode="External"/><Relationship Id="rId147" Type="http://schemas.openxmlformats.org/officeDocument/2006/relationships/hyperlink" Target="https://dailygurus.com/" TargetMode="External"/><Relationship Id="rId168" Type="http://schemas.openxmlformats.org/officeDocument/2006/relationships/hyperlink" Target="mailto:kali@sprint6.com" TargetMode="External"/><Relationship Id="rId8" Type="http://schemas.openxmlformats.org/officeDocument/2006/relationships/hyperlink" Target="https://www.jidokatech.com/" TargetMode="External"/><Relationship Id="rId51" Type="http://schemas.openxmlformats.org/officeDocument/2006/relationships/hyperlink" Target="https://www.hogist.com/" TargetMode="External"/><Relationship Id="rId72" Type="http://schemas.openxmlformats.org/officeDocument/2006/relationships/hyperlink" Target="../../../../:b:/s/WadhwaniAccelerate/ERFKSjmL7hlKsk1Lqixa-9ABWMMBpjmbDwPGrm9Exbfwtg?e=VfW1wR" TargetMode="External"/><Relationship Id="rId93" Type="http://schemas.openxmlformats.org/officeDocument/2006/relationships/hyperlink" Target="https://www.thedivinefoods.com/" TargetMode="External"/><Relationship Id="rId98" Type="http://schemas.openxmlformats.org/officeDocument/2006/relationships/hyperlink" Target="https://inspacco.com/" TargetMode="External"/><Relationship Id="rId121" Type="http://schemas.openxmlformats.org/officeDocument/2006/relationships/hyperlink" Target="https://www.agriown.com/" TargetMode="External"/><Relationship Id="rId142" Type="http://schemas.openxmlformats.org/officeDocument/2006/relationships/hyperlink" Target="https://www.evify.co.in/" TargetMode="External"/><Relationship Id="rId163" Type="http://schemas.openxmlformats.org/officeDocument/2006/relationships/hyperlink" Target="mailto:ragul.paramasivam@chimertech.com" TargetMode="External"/><Relationship Id="rId184" Type="http://schemas.openxmlformats.org/officeDocument/2006/relationships/vmlDrawing" Target="../drawings/vmlDrawing1.vml"/><Relationship Id="rId3" Type="http://schemas.openxmlformats.org/officeDocument/2006/relationships/hyperlink" Target="https://www.fortytwolabs.com/" TargetMode="External"/><Relationship Id="rId25" Type="http://schemas.openxmlformats.org/officeDocument/2006/relationships/hyperlink" Target="https://drive.google.com/file/d/1te5_splLIsKnhTSAs7XOhCqLpDmFPBoT/view?usp=drive_link" TargetMode="External"/><Relationship Id="rId46" Type="http://schemas.openxmlformats.org/officeDocument/2006/relationships/hyperlink" Target="https://www.nuutjob.com/pages/about-us?srsltid=AfmBOopE55LS67-C6ANgo72Bz2ag3x7XGcx-6zSC2AVaW51albUxH7-0" TargetMode="External"/><Relationship Id="rId67" Type="http://schemas.openxmlformats.org/officeDocument/2006/relationships/hyperlink" Target="https://drive.google.com/open?id=1TV3xWrtI2r8JRRWlaWNp5b19RBCRKQug" TargetMode="External"/><Relationship Id="rId116" Type="http://schemas.openxmlformats.org/officeDocument/2006/relationships/hyperlink" Target="../../../../:b:/s/WadhwaniAccelerate/EULKnUby8ClHqlfCiLXxAgMBGo-td5FCi0MlhSdjdeESgQ?e=IFwx0f" TargetMode="External"/><Relationship Id="rId137" Type="http://schemas.openxmlformats.org/officeDocument/2006/relationships/hyperlink" Target="https://www.source.one/" TargetMode="External"/><Relationship Id="rId158" Type="http://schemas.openxmlformats.org/officeDocument/2006/relationships/hyperlink" Target="mailto:Yash@eshs.in" TargetMode="External"/><Relationship Id="rId20" Type="http://schemas.openxmlformats.org/officeDocument/2006/relationships/hyperlink" Target="https://evascalpcooling.co.in/" TargetMode="External"/><Relationship Id="rId41" Type="http://schemas.openxmlformats.org/officeDocument/2006/relationships/hyperlink" Target="../../../../:p:/s/WadhwaniAccelerate/EbvWpPHhAY5Lg96mBZWj9nsB95LHUMiWHo3-HUTnCtof0Q?e=PLa9XE" TargetMode="External"/><Relationship Id="rId62" Type="http://schemas.openxmlformats.org/officeDocument/2006/relationships/hyperlink" Target="https://www.atreyainnovations.com/" TargetMode="External"/><Relationship Id="rId83" Type="http://schemas.openxmlformats.org/officeDocument/2006/relationships/hyperlink" Target="https://www.stembotix.in/" TargetMode="External"/><Relationship Id="rId88" Type="http://schemas.openxmlformats.org/officeDocument/2006/relationships/hyperlink" Target="https://jivikahealthcare.com/" TargetMode="External"/><Relationship Id="rId111" Type="http://schemas.openxmlformats.org/officeDocument/2006/relationships/hyperlink" Target="../../../../:b:/s/WadhwaniAccelerate/ESGVOBM_DaFHopgt6x-_ZxgBakCSUV49GCJnR1lE_il7VQ?e=heE2eP" TargetMode="External"/><Relationship Id="rId132" Type="http://schemas.openxmlformats.org/officeDocument/2006/relationships/hyperlink" Target="https://www.sarumam.com/shop" TargetMode="External"/><Relationship Id="rId153" Type="http://schemas.openxmlformats.org/officeDocument/2006/relationships/hyperlink" Target="https://dalnex.com/" TargetMode="External"/><Relationship Id="rId174" Type="http://schemas.openxmlformats.org/officeDocument/2006/relationships/hyperlink" Target="mailto:voldenergydrink@gmail.com" TargetMode="External"/><Relationship Id="rId179" Type="http://schemas.openxmlformats.org/officeDocument/2006/relationships/hyperlink" Target="https://www.truscholar.io/" TargetMode="External"/><Relationship Id="rId15" Type="http://schemas.openxmlformats.org/officeDocument/2006/relationships/hyperlink" Target="https://univia.in/" TargetMode="External"/><Relationship Id="rId36" Type="http://schemas.openxmlformats.org/officeDocument/2006/relationships/hyperlink" Target="../../../../../../:b:/g/personal/abhimanyu_shah_wadhwanifoundation_org/EUTSgyhKEApMnyPxp7Y6wjUBwFn-zW0C7_ITLKHoJw1DaA?e=QcBuqo" TargetMode="External"/><Relationship Id="rId57" Type="http://schemas.openxmlformats.org/officeDocument/2006/relationships/hyperlink" Target="https://blueisland.in/" TargetMode="External"/><Relationship Id="rId106" Type="http://schemas.openxmlformats.org/officeDocument/2006/relationships/hyperlink" Target="../../../../:b:/s/WadhwaniAccelerate/EdUtjHCL6vRAk8t-FzoLDE4Bjk7xf3Y-SKL6hivW0B_bnQ?e=avdLLS" TargetMode="External"/><Relationship Id="rId127" Type="http://schemas.openxmlformats.org/officeDocument/2006/relationships/hyperlink" Target="https://www.insyspay.com/" TargetMode="External"/><Relationship Id="rId10" Type="http://schemas.openxmlformats.org/officeDocument/2006/relationships/hyperlink" Target="../../../../../../:b:/g/personal/vignesh_radhakrishnan_wadhwanifoundation_org/ESrLM7ja0MNMsNPlkkZGxnAB568OzNjk6t7pTZTshs7S3A?e=lVIcDQ" TargetMode="External"/><Relationship Id="rId31" Type="http://schemas.openxmlformats.org/officeDocument/2006/relationships/hyperlink" Target="https://drive.google.com/file/d/11SWwR0YCVqI9NTZ7GcK5k1zkXuQAAN7p/view?usp=drive_link" TargetMode="External"/><Relationship Id="rId52" Type="http://schemas.openxmlformats.org/officeDocument/2006/relationships/hyperlink" Target="https://dingg.app/" TargetMode="External"/><Relationship Id="rId73" Type="http://schemas.openxmlformats.org/officeDocument/2006/relationships/hyperlink" Target="https://drive.google.com/file/d/1908ajOguTg14cJYCoMKKExwiIL-N7F-5/view?usp=sharing" TargetMode="External"/><Relationship Id="rId78" Type="http://schemas.openxmlformats.org/officeDocument/2006/relationships/hyperlink" Target="../../../../:b:/s/WadhwaniAccelerate/Edoe8MwP_OhMhbuSXOFiUmABqqIKolhstqVAo-iPUeJ0gg?e=Jygz6C" TargetMode="External"/><Relationship Id="rId94" Type="http://schemas.openxmlformats.org/officeDocument/2006/relationships/hyperlink" Target="https://www.servercake.in/" TargetMode="External"/><Relationship Id="rId99" Type="http://schemas.openxmlformats.org/officeDocument/2006/relationships/hyperlink" Target="https://schooldiary.me/" TargetMode="External"/><Relationship Id="rId101" Type="http://schemas.openxmlformats.org/officeDocument/2006/relationships/hyperlink" Target="../../../../../../:b:/g/personal/vamshi_shaga_wadhwanifoundation_org/EQ0sDZGXCCVMhcrKkwM-bKkB2_NA7Ur9l9U3KgjLlBrtbw?e=J167mJ" TargetMode="External"/><Relationship Id="rId122" Type="http://schemas.openxmlformats.org/officeDocument/2006/relationships/hyperlink" Target="https://qarmatek.com/" TargetMode="External"/><Relationship Id="rId143" Type="http://schemas.openxmlformats.org/officeDocument/2006/relationships/hyperlink" Target="https://bebeburp.com/?srsltid=AfmBOop_RD-dVvDXoM8RsKHpgvrRKH-6weU8Hw0cor09R7zkPfeOfBez" TargetMode="External"/><Relationship Id="rId148" Type="http://schemas.openxmlformats.org/officeDocument/2006/relationships/hyperlink" Target="https://growyourfarms.com/" TargetMode="External"/><Relationship Id="rId164" Type="http://schemas.openxmlformats.org/officeDocument/2006/relationships/hyperlink" Target="mailto:rajesh@dailygurus.com" TargetMode="External"/><Relationship Id="rId169" Type="http://schemas.openxmlformats.org/officeDocument/2006/relationships/hyperlink" Target="mailto:kugan@scybers.com" TargetMode="External"/><Relationship Id="rId185" Type="http://schemas.openxmlformats.org/officeDocument/2006/relationships/table" Target="../tables/table2.xml"/><Relationship Id="rId4" Type="http://schemas.openxmlformats.org/officeDocument/2006/relationships/hyperlink" Target="https://culturex.ai/" TargetMode="External"/><Relationship Id="rId9" Type="http://schemas.openxmlformats.org/officeDocument/2006/relationships/hyperlink" Target="https://mangopoint.in/" TargetMode="External"/><Relationship Id="rId180" Type="http://schemas.openxmlformats.org/officeDocument/2006/relationships/hyperlink" Target="../../../../:b:/s/WadhwaniAccelerate/EacClh3DwlFIlsMiJUY1g8UBzo1rbbbHG-DG5h41XT12nA?e=iNQMoG" TargetMode="External"/><Relationship Id="rId26" Type="http://schemas.openxmlformats.org/officeDocument/2006/relationships/hyperlink" Target="https://ngearsafe.com/" TargetMode="External"/><Relationship Id="rId47" Type="http://schemas.openxmlformats.org/officeDocument/2006/relationships/hyperlink" Target="https://www.velaanmart.com/" TargetMode="External"/><Relationship Id="rId68" Type="http://schemas.openxmlformats.org/officeDocument/2006/relationships/hyperlink" Target="../../../../../../:b:/g/personal/jigar_jiwani_wadhwanifoundation_org/EfU8UAbuAG5LvFFYdC3QZL0BoOkwUkZj8Aj5l6v0TgAgAQ?e=ebfPtm" TargetMode="External"/><Relationship Id="rId89" Type="http://schemas.openxmlformats.org/officeDocument/2006/relationships/hyperlink" Target="https://jeevitam.com/" TargetMode="External"/><Relationship Id="rId112" Type="http://schemas.openxmlformats.org/officeDocument/2006/relationships/hyperlink" Target="../../../../:b:/s/WadhwaniAccelerate/EWU-vEEJFCFHp0wFu9bUAKsBs3GEVOEHo4KR5k_I6JUNtw?e=MzfZ8j" TargetMode="External"/><Relationship Id="rId133" Type="http://schemas.openxmlformats.org/officeDocument/2006/relationships/hyperlink" Target="https://www.tvasta.construction/" TargetMode="External"/><Relationship Id="rId154" Type="http://schemas.openxmlformats.org/officeDocument/2006/relationships/hyperlink" Target="https://apah.org.in/" TargetMode="External"/><Relationship Id="rId175" Type="http://schemas.openxmlformats.org/officeDocument/2006/relationships/hyperlink" Target="mailto:sanjeeviraja@manufyx.co.in" TargetMode="External"/><Relationship Id="rId16" Type="http://schemas.openxmlformats.org/officeDocument/2006/relationships/hyperlink" Target="../../../../../../:b:/g/personal/ankit_machhar_wadhwanifoundation_org/ETXLOuDrp1lMhh8ht0GyZ7gBV7uJn5VWpPvLCpUEAwXb5g?e=xPDrm3" TargetMode="External"/><Relationship Id="rId37" Type="http://schemas.openxmlformats.org/officeDocument/2006/relationships/hyperlink" Target="https://www.videosdk.live/" TargetMode="External"/><Relationship Id="rId58" Type="http://schemas.openxmlformats.org/officeDocument/2006/relationships/hyperlink" Target="https://myharvestfarms.com/" TargetMode="External"/><Relationship Id="rId79" Type="http://schemas.openxmlformats.org/officeDocument/2006/relationships/hyperlink" Target="../../../../:b:/s/WadhwaniAccelerate/EeTJU-zFtvBFjbEphSrrVkQBxdk9pD67NcxcXjTzTqDE_A?e=Zltryd" TargetMode="External"/><Relationship Id="rId102" Type="http://schemas.openxmlformats.org/officeDocument/2006/relationships/hyperlink" Target="../../../../../../:b:/g/personal/jigar_jiwani_wadhwanifoundation_org/EfGKMroRfchDpbhNfjjNnCIBpaVGct68UIwbqokV46vQUg?e=JQ4kFO" TargetMode="External"/><Relationship Id="rId123" Type="http://schemas.openxmlformats.org/officeDocument/2006/relationships/hyperlink" Target="https://www.stroom.in/" TargetMode="External"/><Relationship Id="rId144" Type="http://schemas.openxmlformats.org/officeDocument/2006/relationships/hyperlink" Target="https://mealpe.app/" TargetMode="External"/><Relationship Id="rId90" Type="http://schemas.openxmlformats.org/officeDocument/2006/relationships/hyperlink" Target="https://micob.in/" TargetMode="External"/><Relationship Id="rId165" Type="http://schemas.openxmlformats.org/officeDocument/2006/relationships/hyperlink" Target="mailto:arun@growyourfarms.com;%20varadharajan@growyourfarms.com" TargetMode="External"/><Relationship Id="rId186" Type="http://schemas.openxmlformats.org/officeDocument/2006/relationships/comments" Target="../comments1.xml"/><Relationship Id="rId27" Type="http://schemas.openxmlformats.org/officeDocument/2006/relationships/hyperlink" Target="https://drive.google.com/file/d/1mivP5Wz0txEPRwgGvpci81riZEhLcz24/view?usp=drive_link" TargetMode="External"/><Relationship Id="rId48" Type="http://schemas.openxmlformats.org/officeDocument/2006/relationships/hyperlink" Target="https://indian-drivers.com/" TargetMode="External"/><Relationship Id="rId69" Type="http://schemas.openxmlformats.org/officeDocument/2006/relationships/hyperlink" Target="https://drive.google.com/open?id=13cKMF3chkh7nsHWUEJyf8d_Rv9QldREI" TargetMode="External"/><Relationship Id="rId113" Type="http://schemas.openxmlformats.org/officeDocument/2006/relationships/hyperlink" Target="../../../../:b:/s/WadhwaniAccelerate/EQcGTe-Dp1NHoMDcKs5RyxkBfGz58UBzVzb6LjNDpuk4Dg?e=kPHbGq" TargetMode="External"/><Relationship Id="rId134" Type="http://schemas.openxmlformats.org/officeDocument/2006/relationships/hyperlink" Target="https://wacto.in/" TargetMode="External"/><Relationship Id="rId80" Type="http://schemas.openxmlformats.org/officeDocument/2006/relationships/hyperlink" Target="../../../../../../:b:/g/personal/prashant_iyer_wadhwanifoundation_org/Ee4SCbMeV3pItQF_67_nDSABl4xF4mVPzE3P2gk7rIgksg?e=T436dX" TargetMode="External"/><Relationship Id="rId155" Type="http://schemas.openxmlformats.org/officeDocument/2006/relationships/hyperlink" Target="https://www.extraaedge.com/" TargetMode="External"/><Relationship Id="rId176" Type="http://schemas.openxmlformats.org/officeDocument/2006/relationships/hyperlink" Target="mailto:arjun@videosdk.live;%20vikram@videosdk.live" TargetMode="External"/><Relationship Id="rId17" Type="http://schemas.openxmlformats.org/officeDocument/2006/relationships/hyperlink" Target="https://www.jeevtronics.com/" TargetMode="External"/><Relationship Id="rId38" Type="http://schemas.openxmlformats.org/officeDocument/2006/relationships/hyperlink" Target="https://www.borecharger.com/" TargetMode="External"/><Relationship Id="rId59" Type="http://schemas.openxmlformats.org/officeDocument/2006/relationships/hyperlink" Target="https://www.qnulabs.com/" TargetMode="External"/><Relationship Id="rId103" Type="http://schemas.openxmlformats.org/officeDocument/2006/relationships/hyperlink" Target="../../../../:b:/s/WadhwaniAccelerate/EXGIoKai98FLuTdyW8O6WyoBGs6y4UR2dgad8P721lI79A?e=Mwjrhb" TargetMode="External"/><Relationship Id="rId124" Type="http://schemas.openxmlformats.org/officeDocument/2006/relationships/hyperlink" Target="https://www.biofics.co.in/" TargetMode="External"/><Relationship Id="rId70" Type="http://schemas.openxmlformats.org/officeDocument/2006/relationships/hyperlink" Target="../../../../../../:b:/g/personal/rishabh_singh_wadhwanifoundation_org/EXho_4Y4IfNPvZdEQ0wWi9ABLdKp6WgMeSp78ylb1rcO7w?e=zvz0BF" TargetMode="External"/><Relationship Id="rId91" Type="http://schemas.openxmlformats.org/officeDocument/2006/relationships/hyperlink" Target="https://rupiya.app/" TargetMode="External"/><Relationship Id="rId145" Type="http://schemas.openxmlformats.org/officeDocument/2006/relationships/hyperlink" Target="https://innovotek.in/" TargetMode="External"/><Relationship Id="rId166" Type="http://schemas.openxmlformats.org/officeDocument/2006/relationships/hyperlink" Target="mailto:vijay@wegot.in" TargetMode="External"/><Relationship Id="rId187" Type="http://schemas.microsoft.com/office/2017/10/relationships/threadedComment" Target="../threadedComments/threadedComment1.xml"/><Relationship Id="rId1" Type="http://schemas.openxmlformats.org/officeDocument/2006/relationships/hyperlink" Target="https://ampicq.com/" TargetMode="External"/><Relationship Id="rId28" Type="http://schemas.openxmlformats.org/officeDocument/2006/relationships/hyperlink" Target="https://www.bipolarfactory.com/about-us" TargetMode="External"/><Relationship Id="rId49" Type="http://schemas.openxmlformats.org/officeDocument/2006/relationships/hyperlink" Target="https://www.redicinemedsol.com/" TargetMode="External"/><Relationship Id="rId114" Type="http://schemas.openxmlformats.org/officeDocument/2006/relationships/hyperlink" Target="../../../../../../:b:/g/personal/jigar_jiwani_wadhwanifoundation_org/EZxJMic2D2RMrSOmVAwZoBYBz4uI_KPXB3NncgYGDx-v5g?e=9d2lfv" TargetMode="External"/><Relationship Id="rId60" Type="http://schemas.openxmlformats.org/officeDocument/2006/relationships/hyperlink" Target="https://www.fynmobility.com/" TargetMode="External"/><Relationship Id="rId81" Type="http://schemas.openxmlformats.org/officeDocument/2006/relationships/hyperlink" Target="https://leapinfosys.com/" TargetMode="External"/><Relationship Id="rId135" Type="http://schemas.openxmlformats.org/officeDocument/2006/relationships/hyperlink" Target="https://www.ezlease.in/" TargetMode="External"/><Relationship Id="rId156" Type="http://schemas.openxmlformats.org/officeDocument/2006/relationships/hyperlink" Target="https://kisangas.com/" TargetMode="External"/><Relationship Id="rId177" Type="http://schemas.openxmlformats.org/officeDocument/2006/relationships/hyperlink" Target="mailto:eximburg@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mailto:ananya@nuutjob.com,%20anushree@nuutjob.com" TargetMode="External"/><Relationship Id="rId7" Type="http://schemas.openxmlformats.org/officeDocument/2006/relationships/table" Target="../tables/table4.xml"/><Relationship Id="rId2" Type="http://schemas.openxmlformats.org/officeDocument/2006/relationships/hyperlink" Target="mailto:aniruddha@atreyainnovations.com" TargetMode="External"/><Relationship Id="rId1" Type="http://schemas.openxmlformats.org/officeDocument/2006/relationships/hyperlink" Target="mailto:archana@myharvestfarms.com" TargetMode="External"/><Relationship Id="rId6" Type="http://schemas.openxmlformats.org/officeDocument/2006/relationships/vmlDrawing" Target="../drawings/vmlDrawing2.vml"/><Relationship Id="rId5" Type="http://schemas.openxmlformats.org/officeDocument/2006/relationships/printerSettings" Target="../printerSettings/printerSettings2.bin"/><Relationship Id="rId4" Type="http://schemas.openxmlformats.org/officeDocument/2006/relationships/hyperlink" Target="mailto:eximburg@gmail.com"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linkedin.com/in/ravin-sanghavi-19100613" TargetMode="External"/><Relationship Id="rId671" Type="http://schemas.openxmlformats.org/officeDocument/2006/relationships/hyperlink" Target="https://www.linkedin.com/in/sriramchidambaram/" TargetMode="External"/><Relationship Id="rId21" Type="http://schemas.openxmlformats.org/officeDocument/2006/relationships/hyperlink" Target="https://www.linkedin.com/in/satishkottakota/" TargetMode="External"/><Relationship Id="rId324" Type="http://schemas.openxmlformats.org/officeDocument/2006/relationships/hyperlink" Target="https://www.linkedin.com/in/suresh-ramakrishna-10664038/" TargetMode="External"/><Relationship Id="rId531" Type="http://schemas.openxmlformats.org/officeDocument/2006/relationships/hyperlink" Target="https://www.linkedin.com/in/ashishrbedekar/" TargetMode="External"/><Relationship Id="rId629" Type="http://schemas.openxmlformats.org/officeDocument/2006/relationships/hyperlink" Target="https://www.linkedin.com/in/avinash-kumar-80676858" TargetMode="External"/><Relationship Id="rId170" Type="http://schemas.openxmlformats.org/officeDocument/2006/relationships/hyperlink" Target="https://www.linkedin.com/in/kaulsandeep/" TargetMode="External"/><Relationship Id="rId268" Type="http://schemas.openxmlformats.org/officeDocument/2006/relationships/hyperlink" Target="https://www.linkedin.com/in/aparajitaprasad/" TargetMode="External"/><Relationship Id="rId475" Type="http://schemas.openxmlformats.org/officeDocument/2006/relationships/hyperlink" Target="https://www.linkedin.com/in/dhirajkhot/" TargetMode="External"/><Relationship Id="rId682" Type="http://schemas.openxmlformats.org/officeDocument/2006/relationships/hyperlink" Target="https://www.linkedin.com/in/himanshu3535/" TargetMode="External"/><Relationship Id="rId32" Type="http://schemas.openxmlformats.org/officeDocument/2006/relationships/hyperlink" Target="https://www.linkedin.com/in/chiragtanna/" TargetMode="External"/><Relationship Id="rId128" Type="http://schemas.openxmlformats.org/officeDocument/2006/relationships/hyperlink" Target="https://www.linkedin.com/in/amitchilka" TargetMode="External"/><Relationship Id="rId335" Type="http://schemas.openxmlformats.org/officeDocument/2006/relationships/hyperlink" Target="https://www.linkedin.com/in/dr-selva-0849271b/" TargetMode="External"/><Relationship Id="rId542" Type="http://schemas.openxmlformats.org/officeDocument/2006/relationships/hyperlink" Target="https://www.linkedin.com/in/caagarwalaashish/" TargetMode="External"/><Relationship Id="rId181" Type="http://schemas.openxmlformats.org/officeDocument/2006/relationships/hyperlink" Target="https://www.linkedin.com/in/amitsabale/" TargetMode="External"/><Relationship Id="rId402" Type="http://schemas.openxmlformats.org/officeDocument/2006/relationships/hyperlink" Target="https://www.linkedin.com/in/saurabhsharma10/" TargetMode="External"/><Relationship Id="rId279" Type="http://schemas.openxmlformats.org/officeDocument/2006/relationships/hyperlink" Target="https://www.linkedin.com/in/dr-kailashpati-jha-15875411/" TargetMode="External"/><Relationship Id="rId486" Type="http://schemas.openxmlformats.org/officeDocument/2006/relationships/hyperlink" Target="https://www.linkedin.com/in/arjundutta/" TargetMode="External"/><Relationship Id="rId693" Type="http://schemas.openxmlformats.org/officeDocument/2006/relationships/hyperlink" Target="https://www.linkedin.com/in/hemendra333/" TargetMode="External"/><Relationship Id="rId707" Type="http://schemas.openxmlformats.org/officeDocument/2006/relationships/hyperlink" Target="https://www.linkedin.com/in/ashutoshtewari/" TargetMode="External"/><Relationship Id="rId43" Type="http://schemas.openxmlformats.org/officeDocument/2006/relationships/hyperlink" Target="https://www.linkedin.com/in/rraajjeesshhr/" TargetMode="External"/><Relationship Id="rId139" Type="http://schemas.openxmlformats.org/officeDocument/2006/relationships/hyperlink" Target="https://www.linkedin.com/in/vibhu-dixit/" TargetMode="External"/><Relationship Id="rId346" Type="http://schemas.openxmlformats.org/officeDocument/2006/relationships/hyperlink" Target="https://www.linkedin.com/in/dr-vikas-punetha-40900b17/" TargetMode="External"/><Relationship Id="rId553" Type="http://schemas.openxmlformats.org/officeDocument/2006/relationships/hyperlink" Target="https://www.linkedin.com/in/prasantmohanty1972/" TargetMode="External"/><Relationship Id="rId192" Type="http://schemas.openxmlformats.org/officeDocument/2006/relationships/hyperlink" Target="https://www.linkedin.com/in/sandeepsaxena/" TargetMode="External"/><Relationship Id="rId206" Type="http://schemas.openxmlformats.org/officeDocument/2006/relationships/hyperlink" Target="https://www.linkedin.com/in/satishkottakota/" TargetMode="External"/><Relationship Id="rId413" Type="http://schemas.openxmlformats.org/officeDocument/2006/relationships/hyperlink" Target="https://www.linkedin.com/in/farhanalinaqvi/" TargetMode="External"/><Relationship Id="rId497" Type="http://schemas.openxmlformats.org/officeDocument/2006/relationships/hyperlink" Target="https://www.linkedin.com/in/shridhar-n-upadhye-35588916/?utm_source=share&amp;utm_campaign=share_via&amp;utm_content=profile&amp;utm_medium=android_app" TargetMode="External"/><Relationship Id="rId620" Type="http://schemas.openxmlformats.org/officeDocument/2006/relationships/hyperlink" Target="https://www.linkedin.com/in/rohit-taneja-69b30b13" TargetMode="External"/><Relationship Id="rId718" Type="http://schemas.microsoft.com/office/2017/10/relationships/threadedComment" Target="../threadedComments/threadedComment2.xml"/><Relationship Id="rId357" Type="http://schemas.openxmlformats.org/officeDocument/2006/relationships/hyperlink" Target="https://www.linkedin.com/in/ramkumarsubramanian/?originalSubdomain=in" TargetMode="External"/><Relationship Id="rId54" Type="http://schemas.openxmlformats.org/officeDocument/2006/relationships/hyperlink" Target="https://www.linkedin.com/in/abhayjaju/" TargetMode="External"/><Relationship Id="rId217" Type="http://schemas.openxmlformats.org/officeDocument/2006/relationships/hyperlink" Target="https://www.linkedin.com/in/abhayjaju/" TargetMode="External"/><Relationship Id="rId564" Type="http://schemas.openxmlformats.org/officeDocument/2006/relationships/hyperlink" Target="https://www.linkedin.com/in/csbhanubhargava/" TargetMode="External"/><Relationship Id="rId424" Type="http://schemas.openxmlformats.org/officeDocument/2006/relationships/hyperlink" Target="https://www.linkedin.com/in/rraajjeesshhr/" TargetMode="External"/><Relationship Id="rId631" Type="http://schemas.openxmlformats.org/officeDocument/2006/relationships/hyperlink" Target="https://www.linkedin.com/in/himansutakkar/" TargetMode="External"/><Relationship Id="rId270" Type="http://schemas.openxmlformats.org/officeDocument/2006/relationships/hyperlink" Target="https://www.linkedin.com/in/dheeresh-manrai-315b2216/" TargetMode="External"/><Relationship Id="rId65" Type="http://schemas.openxmlformats.org/officeDocument/2006/relationships/hyperlink" Target="https://www.linkedin.com/in/singhalsanjeev/" TargetMode="External"/><Relationship Id="rId130" Type="http://schemas.openxmlformats.org/officeDocument/2006/relationships/hyperlink" Target="https://www.linkedin.com/in/recruiterstory/" TargetMode="External"/><Relationship Id="rId368" Type="http://schemas.openxmlformats.org/officeDocument/2006/relationships/hyperlink" Target="https://www.linkedin.com/in/ashwin-palo-55a6a123/" TargetMode="External"/><Relationship Id="rId575" Type="http://schemas.openxmlformats.org/officeDocument/2006/relationships/hyperlink" Target="https://www.linkedin.com/in/ravikikan/" TargetMode="External"/><Relationship Id="rId228" Type="http://schemas.openxmlformats.org/officeDocument/2006/relationships/hyperlink" Target="https://www.linkedin.com/in/om-anand-unifyx/" TargetMode="External"/><Relationship Id="rId435" Type="http://schemas.openxmlformats.org/officeDocument/2006/relationships/hyperlink" Target="https://www.linkedin.com/in/anubhuti-singh-07a9725/" TargetMode="External"/><Relationship Id="rId642" Type="http://schemas.openxmlformats.org/officeDocument/2006/relationships/hyperlink" Target="https://www.linkedin.com/in/lekhashree-b-r-3385a7201" TargetMode="External"/><Relationship Id="rId281" Type="http://schemas.openxmlformats.org/officeDocument/2006/relationships/hyperlink" Target="https://www.linkedin.com/in/siddhartha-kathpalia/" TargetMode="External"/><Relationship Id="rId502" Type="http://schemas.openxmlformats.org/officeDocument/2006/relationships/hyperlink" Target="https://www.linkedin.com/in/ajayrungta/" TargetMode="External"/><Relationship Id="rId76" Type="http://schemas.openxmlformats.org/officeDocument/2006/relationships/hyperlink" Target="https://www.linkedin.com/in/abhishekgulia/" TargetMode="External"/><Relationship Id="rId141" Type="http://schemas.openxmlformats.org/officeDocument/2006/relationships/hyperlink" Target="http://linkedin.com/in/prerna-tandon-66bb981" TargetMode="External"/><Relationship Id="rId379" Type="http://schemas.openxmlformats.org/officeDocument/2006/relationships/hyperlink" Target="https://www.linkedin.com/in/geetha-sanjay" TargetMode="External"/><Relationship Id="rId586" Type="http://schemas.openxmlformats.org/officeDocument/2006/relationships/hyperlink" Target="https://www.linkedin.com/in/sanjay-sharma28/" TargetMode="External"/><Relationship Id="rId7" Type="http://schemas.openxmlformats.org/officeDocument/2006/relationships/hyperlink" Target="https://www.linkedin.com/in/ravikikan/" TargetMode="External"/><Relationship Id="rId239" Type="http://schemas.openxmlformats.org/officeDocument/2006/relationships/hyperlink" Target="https://www.linkedin.com/in/amarpreet41/" TargetMode="External"/><Relationship Id="rId446" Type="http://schemas.openxmlformats.org/officeDocument/2006/relationships/hyperlink" Target="https://www.linkedin.com/in/farhanalinaqvi/" TargetMode="External"/><Relationship Id="rId653" Type="http://schemas.openxmlformats.org/officeDocument/2006/relationships/hyperlink" Target="https://www.linkedin.com/in/sanjay-seth-a42022269" TargetMode="External"/><Relationship Id="rId292" Type="http://schemas.openxmlformats.org/officeDocument/2006/relationships/hyperlink" Target="https://www.linkedin.com/in/manjunathgowda/" TargetMode="External"/><Relationship Id="rId306" Type="http://schemas.openxmlformats.org/officeDocument/2006/relationships/hyperlink" Target="https://www.linkedin.com/in/arundikshitpmp/" TargetMode="External"/><Relationship Id="rId87" Type="http://schemas.openxmlformats.org/officeDocument/2006/relationships/hyperlink" Target="https://www.linkedin.com/in/sourav-mandal-9b5596a/" TargetMode="External"/><Relationship Id="rId513" Type="http://schemas.openxmlformats.org/officeDocument/2006/relationships/hyperlink" Target="https://www.linkedin.com/in/dhirajkhot/" TargetMode="External"/><Relationship Id="rId597" Type="http://schemas.openxmlformats.org/officeDocument/2006/relationships/hyperlink" Target="https://www.linkedin.com/in/sandeepsaxena/" TargetMode="External"/><Relationship Id="rId152" Type="http://schemas.openxmlformats.org/officeDocument/2006/relationships/hyperlink" Target="https://www.linkedin.com/in/pjrathi/" TargetMode="External"/><Relationship Id="rId457" Type="http://schemas.openxmlformats.org/officeDocument/2006/relationships/hyperlink" Target="https://www.linkedin.com/in/janani-rangarajan-98102213b/" TargetMode="External"/><Relationship Id="rId664" Type="http://schemas.openxmlformats.org/officeDocument/2006/relationships/hyperlink" Target="https://www.linkedin.com/in/lolla/" TargetMode="External"/><Relationship Id="rId14" Type="http://schemas.openxmlformats.org/officeDocument/2006/relationships/hyperlink" Target="https://www.linkedin.com/in/maheshnatarajan2017/" TargetMode="External"/><Relationship Id="rId317" Type="http://schemas.openxmlformats.org/officeDocument/2006/relationships/hyperlink" Target="http://linkedin.com/in/dr-steffi-s-sam" TargetMode="External"/><Relationship Id="rId524" Type="http://schemas.openxmlformats.org/officeDocument/2006/relationships/hyperlink" Target="https://www.linkedin.com/in/prakadesh-subramanian-37475b48" TargetMode="External"/><Relationship Id="rId98" Type="http://schemas.openxmlformats.org/officeDocument/2006/relationships/hyperlink" Target="https://www.linkedin.com/in/ca-prasad-akhani-0a593022/" TargetMode="External"/><Relationship Id="rId163" Type="http://schemas.openxmlformats.org/officeDocument/2006/relationships/hyperlink" Target="https://www.linkedin.com/in/niladrichoudhuri/" TargetMode="External"/><Relationship Id="rId370" Type="http://schemas.openxmlformats.org/officeDocument/2006/relationships/hyperlink" Target="https://www.linkedin.com/in/mahima-m-28b702a/" TargetMode="External"/><Relationship Id="rId230" Type="http://schemas.openxmlformats.org/officeDocument/2006/relationships/hyperlink" Target="https://www.linkedin.com/in/renuka-nahar-formerly-dudeja-07464521/" TargetMode="External"/><Relationship Id="rId468" Type="http://schemas.openxmlformats.org/officeDocument/2006/relationships/hyperlink" Target="https://www.linkedin.com/in/abhayjaju/" TargetMode="External"/><Relationship Id="rId675" Type="http://schemas.openxmlformats.org/officeDocument/2006/relationships/hyperlink" Target="https://www.linkedin.com/in/shailendrasinh-rajput-771a4518/" TargetMode="External"/><Relationship Id="rId25" Type="http://schemas.openxmlformats.org/officeDocument/2006/relationships/hyperlink" Target="https://www.linkedin.com/in/sunilkhosla12/" TargetMode="External"/><Relationship Id="rId328" Type="http://schemas.openxmlformats.org/officeDocument/2006/relationships/hyperlink" Target="https://www.linkedin.com/in/drsonalikirde123/" TargetMode="External"/><Relationship Id="rId535" Type="http://schemas.openxmlformats.org/officeDocument/2006/relationships/hyperlink" Target="https://www.linkedin.com/in/caagarwalaashish/" TargetMode="External"/><Relationship Id="rId174" Type="http://schemas.openxmlformats.org/officeDocument/2006/relationships/hyperlink" Target="https://www.linkedin.com/in/abhishekdakhole/" TargetMode="External"/><Relationship Id="rId381" Type="http://schemas.openxmlformats.org/officeDocument/2006/relationships/hyperlink" Target="https://www.linkedin.com/in/bppattnaik/" TargetMode="External"/><Relationship Id="rId602" Type="http://schemas.openxmlformats.org/officeDocument/2006/relationships/hyperlink" Target="https://www.linkedin.com/in/ashish-kulkarni-75bab519b/" TargetMode="External"/><Relationship Id="rId241" Type="http://schemas.openxmlformats.org/officeDocument/2006/relationships/hyperlink" Target="https://www.linkedin.com/in/satishkottakota/" TargetMode="External"/><Relationship Id="rId479" Type="http://schemas.openxmlformats.org/officeDocument/2006/relationships/hyperlink" Target="https://www.linkedin.com/in/shubham-saxena-3293a188/" TargetMode="External"/><Relationship Id="rId686" Type="http://schemas.openxmlformats.org/officeDocument/2006/relationships/hyperlink" Target="https://www.linkedin.com/in/bharathi-a/" TargetMode="External"/><Relationship Id="rId36" Type="http://schemas.openxmlformats.org/officeDocument/2006/relationships/hyperlink" Target="https://www.linkedin.com/in/ca-prasad-akhani-0a593022/" TargetMode="External"/><Relationship Id="rId339" Type="http://schemas.openxmlformats.org/officeDocument/2006/relationships/hyperlink" Target="https://www.linkedin.com/in/neerajsharma-raqa-leader/" TargetMode="External"/><Relationship Id="rId546" Type="http://schemas.openxmlformats.org/officeDocument/2006/relationships/hyperlink" Target="https://www.linkedin.com/in/vetriselvanr/" TargetMode="External"/><Relationship Id="rId101" Type="http://schemas.openxmlformats.org/officeDocument/2006/relationships/hyperlink" Target="https://www.linkedin.com/in/devangraja2001/" TargetMode="External"/><Relationship Id="rId185" Type="http://schemas.openxmlformats.org/officeDocument/2006/relationships/hyperlink" Target="https://www.linkedin.com/in/monaliesa-sarkar" TargetMode="External"/><Relationship Id="rId406" Type="http://schemas.openxmlformats.org/officeDocument/2006/relationships/hyperlink" Target="https://www.linkedin.com/in/bharat-moossaddee-57329a2" TargetMode="External"/><Relationship Id="rId392" Type="http://schemas.openxmlformats.org/officeDocument/2006/relationships/hyperlink" Target="https://www.linkedin.com/in/kiran-mahajan-021386245/" TargetMode="External"/><Relationship Id="rId613" Type="http://schemas.openxmlformats.org/officeDocument/2006/relationships/hyperlink" Target="https://www.linkedin.com/in/goyal-rahul/" TargetMode="External"/><Relationship Id="rId697" Type="http://schemas.openxmlformats.org/officeDocument/2006/relationships/hyperlink" Target="https://www.linkedin.com/in/tarun-kumar-ecommerce-marketer/" TargetMode="External"/><Relationship Id="rId252" Type="http://schemas.openxmlformats.org/officeDocument/2006/relationships/hyperlink" Target="https://www.linkedin.com/in/srinivas-yanamandra/" TargetMode="External"/><Relationship Id="rId47" Type="http://schemas.openxmlformats.org/officeDocument/2006/relationships/hyperlink" Target="https://www.linkedin.com/in/sandeep-gupta-81078" TargetMode="External"/><Relationship Id="rId112" Type="http://schemas.openxmlformats.org/officeDocument/2006/relationships/hyperlink" Target="https://www.linkedin.com/in/sunilkhosla12/" TargetMode="External"/><Relationship Id="rId557" Type="http://schemas.openxmlformats.org/officeDocument/2006/relationships/hyperlink" Target="https://www.linkedin.com/in/chiragtanna/" TargetMode="External"/><Relationship Id="rId196" Type="http://schemas.openxmlformats.org/officeDocument/2006/relationships/hyperlink" Target="https://www.linkedin.com/in/adhnan-rasheed" TargetMode="External"/><Relationship Id="rId417" Type="http://schemas.openxmlformats.org/officeDocument/2006/relationships/hyperlink" Target="https://www.linkedin.com/in/aakashkalani/" TargetMode="External"/><Relationship Id="rId624" Type="http://schemas.openxmlformats.org/officeDocument/2006/relationships/hyperlink" Target="https://www.linkedin.com/in/vani-agarwal/" TargetMode="External"/><Relationship Id="rId263" Type="http://schemas.openxmlformats.org/officeDocument/2006/relationships/hyperlink" Target="https://www.linkedin.com/in/mohanakrishnanp" TargetMode="External"/><Relationship Id="rId470" Type="http://schemas.openxmlformats.org/officeDocument/2006/relationships/hyperlink" Target="https://www.linkedin.com/in/joycheruvathoor/" TargetMode="External"/><Relationship Id="rId58" Type="http://schemas.openxmlformats.org/officeDocument/2006/relationships/hyperlink" Target="https://www.linkedin.com/in/abhilekhverma/" TargetMode="External"/><Relationship Id="rId123" Type="http://schemas.openxmlformats.org/officeDocument/2006/relationships/hyperlink" Target="https://www.linkedin.com/in/divyamaghan" TargetMode="External"/><Relationship Id="rId330" Type="http://schemas.openxmlformats.org/officeDocument/2006/relationships/hyperlink" Target="https://www.linkedin.com/in/prasantmohanty1972/" TargetMode="External"/><Relationship Id="rId568" Type="http://schemas.openxmlformats.org/officeDocument/2006/relationships/hyperlink" Target="https://www.linkedin.com/in/anantsood/" TargetMode="External"/><Relationship Id="rId428" Type="http://schemas.openxmlformats.org/officeDocument/2006/relationships/hyperlink" Target="https://www.linkedin.com/in/rishav-agarwal/" TargetMode="External"/><Relationship Id="rId635" Type="http://schemas.openxmlformats.org/officeDocument/2006/relationships/hyperlink" Target="https://www.linkedin.com/in/renu-bohra-bb7930a?lipi=urn%3Ali%3Apage%3Ad_flagship3_profile_view_base_contact_details%3B7IUoKPIYRGm68ZWpJQHJUw%3D%3D" TargetMode="External"/><Relationship Id="rId274" Type="http://schemas.openxmlformats.org/officeDocument/2006/relationships/hyperlink" Target="https://www.linkedin.com/in/renu-bohra-bb7930a?lipi=urn%3Ali%3Apage%3Ad_flagship3_profile_view_base_contact_details%3B7IUoKPIYRGm68ZWpJQHJUw%3D%3D" TargetMode="External"/><Relationship Id="rId481" Type="http://schemas.openxmlformats.org/officeDocument/2006/relationships/hyperlink" Target="https://www.linkedin.com/in/phanipattamatta/" TargetMode="External"/><Relationship Id="rId702" Type="http://schemas.openxmlformats.org/officeDocument/2006/relationships/hyperlink" Target="https://www.linkedin.com/in/hemendra333/" TargetMode="External"/><Relationship Id="rId69" Type="http://schemas.openxmlformats.org/officeDocument/2006/relationships/hyperlink" Target="https://www.linkedin.com/in/prashantmandke/" TargetMode="External"/><Relationship Id="rId134" Type="http://schemas.openxmlformats.org/officeDocument/2006/relationships/hyperlink" Target="https://www.linkedin.com/in/pradeepmalu/" TargetMode="External"/><Relationship Id="rId579" Type="http://schemas.openxmlformats.org/officeDocument/2006/relationships/hyperlink" Target="https://www.linkedin.com/in/shaygarg/" TargetMode="External"/><Relationship Id="rId341" Type="http://schemas.openxmlformats.org/officeDocument/2006/relationships/hyperlink" Target="https://www.linkedin.com/in/prasantmohanty1972/" TargetMode="External"/><Relationship Id="rId439" Type="http://schemas.openxmlformats.org/officeDocument/2006/relationships/hyperlink" Target="https://www.linkedin.com/in/ikpandit/" TargetMode="External"/><Relationship Id="rId646" Type="http://schemas.openxmlformats.org/officeDocument/2006/relationships/hyperlink" Target="https://www.linkedin.com/in/hemendra333/" TargetMode="External"/><Relationship Id="rId201" Type="http://schemas.openxmlformats.org/officeDocument/2006/relationships/hyperlink" Target="https://www.linkedin.com/in/krishna-kumar-cropin/" TargetMode="External"/><Relationship Id="rId285" Type="http://schemas.openxmlformats.org/officeDocument/2006/relationships/hyperlink" Target="https://www.linkedin.com/in/abhishekgulia/" TargetMode="External"/><Relationship Id="rId506" Type="http://schemas.openxmlformats.org/officeDocument/2006/relationships/hyperlink" Target="https://www.linkedin.com/in/aparajitaprasad/" TargetMode="External"/><Relationship Id="rId492" Type="http://schemas.openxmlformats.org/officeDocument/2006/relationships/hyperlink" Target="https://www.linkedin.com/in/prabhjyots/" TargetMode="External"/><Relationship Id="rId713" Type="http://schemas.openxmlformats.org/officeDocument/2006/relationships/hyperlink" Target="https://www.linkedin.com/in/satishchandranair/" TargetMode="External"/><Relationship Id="rId145" Type="http://schemas.openxmlformats.org/officeDocument/2006/relationships/hyperlink" Target="https://www.linkedin.com/in/prashantmandke/" TargetMode="External"/><Relationship Id="rId352" Type="http://schemas.openxmlformats.org/officeDocument/2006/relationships/hyperlink" Target="https://www.linkedin.com/in/renuka-nahar-formerly-dudeja-07464521/" TargetMode="External"/><Relationship Id="rId212" Type="http://schemas.openxmlformats.org/officeDocument/2006/relationships/hyperlink" Target="https://www.linkedin.com/in/renuka-nahar-formerly-dudeja-07464521/" TargetMode="External"/><Relationship Id="rId657" Type="http://schemas.openxmlformats.org/officeDocument/2006/relationships/hyperlink" Target="https://www.linkedin.com/in/anubhuti-singh-07a9725" TargetMode="External"/><Relationship Id="rId296" Type="http://schemas.openxmlformats.org/officeDocument/2006/relationships/hyperlink" Target="https://www.linkedin.com/in/devangraja2001/" TargetMode="External"/><Relationship Id="rId517" Type="http://schemas.openxmlformats.org/officeDocument/2006/relationships/hyperlink" Target="https://www.linkedin.com/in/garimamitra/" TargetMode="External"/><Relationship Id="rId60" Type="http://schemas.openxmlformats.org/officeDocument/2006/relationships/hyperlink" Target="https://www.linkedin.com/in/bhattacharjeeutsav/" TargetMode="External"/><Relationship Id="rId156" Type="http://schemas.openxmlformats.org/officeDocument/2006/relationships/hyperlink" Target="https://www.linkedin.com/in/uttam-tiwari" TargetMode="External"/><Relationship Id="rId363" Type="http://schemas.openxmlformats.org/officeDocument/2006/relationships/hyperlink" Target="https://www.linkedin.com/in/renu-bohra-bb7930a?lipi=urn%3Ali%3Apage%3Ad_flagship3_profile_view_base_contact_details%3B7IUoKPIYRGm68ZWpJQHJUw%3D%3D" TargetMode="External"/><Relationship Id="rId570" Type="http://schemas.openxmlformats.org/officeDocument/2006/relationships/hyperlink" Target="https://www.linkedin.com/in/sanjay-sharma28/" TargetMode="External"/><Relationship Id="rId223" Type="http://schemas.openxmlformats.org/officeDocument/2006/relationships/hyperlink" Target="https://www.linkedin.com/in/anantsood/" TargetMode="External"/><Relationship Id="rId430" Type="http://schemas.openxmlformats.org/officeDocument/2006/relationships/hyperlink" Target="https://www.linkedin.com/in/shashankmisra/" TargetMode="External"/><Relationship Id="rId668" Type="http://schemas.openxmlformats.org/officeDocument/2006/relationships/hyperlink" Target="https://www.linkedin.com/in/maheshnatarajan2017/" TargetMode="External"/><Relationship Id="rId18" Type="http://schemas.openxmlformats.org/officeDocument/2006/relationships/hyperlink" Target="https://www.linkedin.com/in/mukul-agarwal-6172a713/" TargetMode="External"/><Relationship Id="rId528" Type="http://schemas.openxmlformats.org/officeDocument/2006/relationships/hyperlink" Target="https://www.linkedin.com/in/kumaresh69" TargetMode="External"/><Relationship Id="rId167" Type="http://schemas.openxmlformats.org/officeDocument/2006/relationships/hyperlink" Target="https://www.linkedin.com/in/himanshu-dahiya-88191317/?originalSubdomain=in" TargetMode="External"/><Relationship Id="rId374" Type="http://schemas.openxmlformats.org/officeDocument/2006/relationships/hyperlink" Target="https://www.linkedin.com/in/adeepaksrinivasan/" TargetMode="External"/><Relationship Id="rId581" Type="http://schemas.openxmlformats.org/officeDocument/2006/relationships/hyperlink" Target="https://www.linkedin.com/in/rohitduggal/" TargetMode="External"/><Relationship Id="rId71" Type="http://schemas.openxmlformats.org/officeDocument/2006/relationships/hyperlink" Target="https://www.linkedin.com/in/dhirajkhot/" TargetMode="External"/><Relationship Id="rId234" Type="http://schemas.openxmlformats.org/officeDocument/2006/relationships/hyperlink" Target="https://www.linkedin.com/in/sriramchidambaram/" TargetMode="External"/><Relationship Id="rId679" Type="http://schemas.openxmlformats.org/officeDocument/2006/relationships/hyperlink" Target="https://linkedin.com/in/mukulag" TargetMode="External"/><Relationship Id="rId2" Type="http://schemas.openxmlformats.org/officeDocument/2006/relationships/hyperlink" Target="https://www.linkedin.com/in/nishant-singh-b527ab25/" TargetMode="External"/><Relationship Id="rId29" Type="http://schemas.openxmlformats.org/officeDocument/2006/relationships/hyperlink" Target="https://www.linkedin.com/in/amitchilka" TargetMode="External"/><Relationship Id="rId441" Type="http://schemas.openxmlformats.org/officeDocument/2006/relationships/hyperlink" Target="https://www.linkedin.com/in/abhissheksinha3008/" TargetMode="External"/><Relationship Id="rId539" Type="http://schemas.openxmlformats.org/officeDocument/2006/relationships/hyperlink" Target="https://www.linkedin.com/in/caagarwalaashish/" TargetMode="External"/><Relationship Id="rId40" Type="http://schemas.openxmlformats.org/officeDocument/2006/relationships/hyperlink" Target="https://www.linkedin.com/in/jangidpiyush/" TargetMode="External"/><Relationship Id="rId136" Type="http://schemas.openxmlformats.org/officeDocument/2006/relationships/hyperlink" Target="https://www.linkedin.com/in/suhasinibarman/" TargetMode="External"/><Relationship Id="rId178" Type="http://schemas.openxmlformats.org/officeDocument/2006/relationships/hyperlink" Target="https://www.linkedin.com/in/indupriya/" TargetMode="External"/><Relationship Id="rId301" Type="http://schemas.openxmlformats.org/officeDocument/2006/relationships/hyperlink" Target="https://www.linkedin.com/in/dr-gauravv-mishra-b6322598/" TargetMode="External"/><Relationship Id="rId343" Type="http://schemas.openxmlformats.org/officeDocument/2006/relationships/hyperlink" Target="https://www.linkedin.com/in/salimshaikhsadiq/" TargetMode="External"/><Relationship Id="rId550" Type="http://schemas.openxmlformats.org/officeDocument/2006/relationships/hyperlink" Target="https://www.linkedin.com/in/caagarwalaashish/" TargetMode="External"/><Relationship Id="rId82" Type="http://schemas.openxmlformats.org/officeDocument/2006/relationships/hyperlink" Target="https://www.linkedin.com/in/fanil-zakhariya-87353162/" TargetMode="External"/><Relationship Id="rId203" Type="http://schemas.openxmlformats.org/officeDocument/2006/relationships/hyperlink" Target="https://www.linkedin.com/in/bgk/" TargetMode="External"/><Relationship Id="rId385" Type="http://schemas.openxmlformats.org/officeDocument/2006/relationships/hyperlink" Target="https://www.linkedin.com/in/meeta-misra-cfa-0a276213/" TargetMode="External"/><Relationship Id="rId592" Type="http://schemas.openxmlformats.org/officeDocument/2006/relationships/hyperlink" Target="https://www.linkedin.com/in/mogilivijender/" TargetMode="External"/><Relationship Id="rId606" Type="http://schemas.openxmlformats.org/officeDocument/2006/relationships/hyperlink" Target="https://www.linkedin.com/in/sanjay-katkar-b09517" TargetMode="External"/><Relationship Id="rId648" Type="http://schemas.openxmlformats.org/officeDocument/2006/relationships/hyperlink" Target="https://www.linkedin.com/in/mahesh-kulkarni-2126162a/" TargetMode="External"/><Relationship Id="rId245" Type="http://schemas.openxmlformats.org/officeDocument/2006/relationships/hyperlink" Target="https://www.linkedin.com/in/jangidpiyush/" TargetMode="External"/><Relationship Id="rId287" Type="http://schemas.openxmlformats.org/officeDocument/2006/relationships/hyperlink" Target="https://www.linkedin.com/in/shubham-sharma-a764a2104/" TargetMode="External"/><Relationship Id="rId410" Type="http://schemas.openxmlformats.org/officeDocument/2006/relationships/hyperlink" Target="https://www.linkedin.com/in/sanjay-suri-018b46b/" TargetMode="External"/><Relationship Id="rId452" Type="http://schemas.openxmlformats.org/officeDocument/2006/relationships/hyperlink" Target="https://www.linkedin.com/in/umeshuttamchandani1/" TargetMode="External"/><Relationship Id="rId494" Type="http://schemas.openxmlformats.org/officeDocument/2006/relationships/hyperlink" Target="https://www.linkedin.com/in/gauravbansal2/" TargetMode="External"/><Relationship Id="rId508" Type="http://schemas.openxmlformats.org/officeDocument/2006/relationships/hyperlink" Target="https://www.linkedin.com/in/venkataramananmv/" TargetMode="External"/><Relationship Id="rId715" Type="http://schemas.openxmlformats.org/officeDocument/2006/relationships/vmlDrawing" Target="../drawings/vmlDrawing3.vml"/><Relationship Id="rId105" Type="http://schemas.openxmlformats.org/officeDocument/2006/relationships/hyperlink" Target="https://www.linkedin.com/in/avinashmandelia/" TargetMode="External"/><Relationship Id="rId147" Type="http://schemas.openxmlformats.org/officeDocument/2006/relationships/hyperlink" Target="https://www.linkedin.com/in/bharathud/" TargetMode="External"/><Relationship Id="rId312" Type="http://schemas.openxmlformats.org/officeDocument/2006/relationships/hyperlink" Target="https://www.linkedin.com/in/dheeresh-manrai-315b2216/" TargetMode="External"/><Relationship Id="rId354" Type="http://schemas.openxmlformats.org/officeDocument/2006/relationships/hyperlink" Target="https://www.linkedin.com/in/nupursarda/" TargetMode="External"/><Relationship Id="rId51" Type="http://schemas.openxmlformats.org/officeDocument/2006/relationships/hyperlink" Target="https://www.linkedin.com/in/dr-shweta-singh/" TargetMode="External"/><Relationship Id="rId93" Type="http://schemas.openxmlformats.org/officeDocument/2006/relationships/hyperlink" Target="https://www.linkedin.com/in/nirmallyaroychowdhury/" TargetMode="External"/><Relationship Id="rId189" Type="http://schemas.openxmlformats.org/officeDocument/2006/relationships/hyperlink" Target="https://www.linkedin.com/in/mohanakrishnanp/" TargetMode="External"/><Relationship Id="rId396" Type="http://schemas.openxmlformats.org/officeDocument/2006/relationships/hyperlink" Target="https://www.linkedin.com/in/suman-prabiir-saha-b3559125/" TargetMode="External"/><Relationship Id="rId561" Type="http://schemas.openxmlformats.org/officeDocument/2006/relationships/hyperlink" Target="https://www.linkedin.com/in/devesh-baid-91770716/?originalSubdomain=in" TargetMode="External"/><Relationship Id="rId617" Type="http://schemas.openxmlformats.org/officeDocument/2006/relationships/hyperlink" Target="https://www.linkedin.com/in/jitesh-agarwal-a9457949" TargetMode="External"/><Relationship Id="rId659" Type="http://schemas.openxmlformats.org/officeDocument/2006/relationships/hyperlink" Target="https://www.linkedin.com/in/farhanalinaqvi/" TargetMode="External"/><Relationship Id="rId214" Type="http://schemas.openxmlformats.org/officeDocument/2006/relationships/hyperlink" Target="https://www.linkedin.com/in/aasheshdshaah/" TargetMode="External"/><Relationship Id="rId256" Type="http://schemas.openxmlformats.org/officeDocument/2006/relationships/hyperlink" Target="https://www.linkedin.com/in/mangesh-shirodkar-7075b514/" TargetMode="External"/><Relationship Id="rId298" Type="http://schemas.openxmlformats.org/officeDocument/2006/relationships/hyperlink" Target="https://www.linkedin.com/in/hemendra333/" TargetMode="External"/><Relationship Id="rId421" Type="http://schemas.openxmlformats.org/officeDocument/2006/relationships/hyperlink" Target="https://www.linkedin.com/in/surendravarma/" TargetMode="External"/><Relationship Id="rId463" Type="http://schemas.openxmlformats.org/officeDocument/2006/relationships/hyperlink" Target="https://www.linkedin.com/in/harshdeodhar/" TargetMode="External"/><Relationship Id="rId519" Type="http://schemas.openxmlformats.org/officeDocument/2006/relationships/hyperlink" Target="https://www.linkedin.com/in/csbhanubhargava/" TargetMode="External"/><Relationship Id="rId670" Type="http://schemas.openxmlformats.org/officeDocument/2006/relationships/hyperlink" Target="https://www.linkedin.com/in/aman-singh-product" TargetMode="External"/><Relationship Id="rId116" Type="http://schemas.openxmlformats.org/officeDocument/2006/relationships/hyperlink" Target="https://www.linkedin.com/in/saurabh-jain-6389498/" TargetMode="External"/><Relationship Id="rId158" Type="http://schemas.openxmlformats.org/officeDocument/2006/relationships/hyperlink" Target="https://www.linkedin.com/in/amiysriv/" TargetMode="External"/><Relationship Id="rId323" Type="http://schemas.openxmlformats.org/officeDocument/2006/relationships/hyperlink" Target="https://www.linkedin.com/in/mukul-agarwal-6172a713/" TargetMode="External"/><Relationship Id="rId530" Type="http://schemas.openxmlformats.org/officeDocument/2006/relationships/hyperlink" Target="https://www.linkedin.com/in/archana-kulkarni-0b974b7/" TargetMode="External"/><Relationship Id="rId20" Type="http://schemas.openxmlformats.org/officeDocument/2006/relationships/hyperlink" Target="https://www.linkedin.com/in/rajan-nithin-prabu-292a5a17/" TargetMode="External"/><Relationship Id="rId62" Type="http://schemas.openxmlformats.org/officeDocument/2006/relationships/hyperlink" Target="https://www.linkedin.com/in/uttam-tiwari" TargetMode="External"/><Relationship Id="rId365" Type="http://schemas.openxmlformats.org/officeDocument/2006/relationships/hyperlink" Target="https://www.linkedin.com/in/adityakauldullo/" TargetMode="External"/><Relationship Id="rId572" Type="http://schemas.openxmlformats.org/officeDocument/2006/relationships/hyperlink" Target="https://www.linkedin.com/in/naveen-toshniwal-7266ba9/" TargetMode="External"/><Relationship Id="rId628" Type="http://schemas.openxmlformats.org/officeDocument/2006/relationships/hyperlink" Target="https://www.linkedin.com/in/vetriselvanr/" TargetMode="External"/><Relationship Id="rId225" Type="http://schemas.openxmlformats.org/officeDocument/2006/relationships/hyperlink" Target="https://www.linkedin.com/in/chitra-singh-salesmentor-trainer-womenssalescommunity/" TargetMode="External"/><Relationship Id="rId267" Type="http://schemas.openxmlformats.org/officeDocument/2006/relationships/hyperlink" Target="https://www.linkedin.com/in/rajsehgal01/" TargetMode="External"/><Relationship Id="rId432" Type="http://schemas.openxmlformats.org/officeDocument/2006/relationships/hyperlink" Target="https://www.linkedin.com/in/anubhuti-singh-07a9725/" TargetMode="External"/><Relationship Id="rId474" Type="http://schemas.openxmlformats.org/officeDocument/2006/relationships/hyperlink" Target="https://www.linkedin.com/in/vibhu-dixit/" TargetMode="External"/><Relationship Id="rId127" Type="http://schemas.openxmlformats.org/officeDocument/2006/relationships/hyperlink" Target="https://www.linkedin.com/in/ajay-bhatkal-8b06a612/" TargetMode="External"/><Relationship Id="rId681" Type="http://schemas.openxmlformats.org/officeDocument/2006/relationships/hyperlink" Target="https://www.linkedin.com/in/ashwinchandrasekar/" TargetMode="External"/><Relationship Id="rId31" Type="http://schemas.openxmlformats.org/officeDocument/2006/relationships/hyperlink" Target="https://www.linkedin.com/in/ajay-alandkar-93bb2b35/" TargetMode="External"/><Relationship Id="rId73" Type="http://schemas.openxmlformats.org/officeDocument/2006/relationships/hyperlink" Target="https://www.linkedin.com/in/prakadesh-subramanian-37475b48" TargetMode="External"/><Relationship Id="rId169" Type="http://schemas.openxmlformats.org/officeDocument/2006/relationships/hyperlink" Target="https://www.linkedin.com/in/shweta-thakur-nanda/" TargetMode="External"/><Relationship Id="rId334" Type="http://schemas.openxmlformats.org/officeDocument/2006/relationships/hyperlink" Target="https://www.linkedin.com/in/devangraja2001/" TargetMode="External"/><Relationship Id="rId376" Type="http://schemas.openxmlformats.org/officeDocument/2006/relationships/hyperlink" Target="https://www.linkedin.com/in/mohanakrishnanp/" TargetMode="External"/><Relationship Id="rId541" Type="http://schemas.openxmlformats.org/officeDocument/2006/relationships/hyperlink" Target="https://www.linkedin.com/in/mauryanilesh/" TargetMode="External"/><Relationship Id="rId583" Type="http://schemas.openxmlformats.org/officeDocument/2006/relationships/hyperlink" Target="http://www.linkedin.com/in/janani-rangarajan-98102213b" TargetMode="External"/><Relationship Id="rId639" Type="http://schemas.openxmlformats.org/officeDocument/2006/relationships/hyperlink" Target="https://www.linkedin.com/in/paruchuri-umashankar/" TargetMode="External"/><Relationship Id="rId4" Type="http://schemas.openxmlformats.org/officeDocument/2006/relationships/hyperlink" Target="https://www.linkedin.com/in/bharathud/" TargetMode="External"/><Relationship Id="rId180" Type="http://schemas.openxmlformats.org/officeDocument/2006/relationships/hyperlink" Target="https://www.linkedin.com/in/ajayrungta/" TargetMode="External"/><Relationship Id="rId236" Type="http://schemas.openxmlformats.org/officeDocument/2006/relationships/hyperlink" Target="https://www.linkedin.com/in/amit15singhi/" TargetMode="External"/><Relationship Id="rId278" Type="http://schemas.openxmlformats.org/officeDocument/2006/relationships/hyperlink" Target="https://www.linkedin.com/in/dr-inv-shivakiran-makam-5006a350" TargetMode="External"/><Relationship Id="rId401" Type="http://schemas.openxmlformats.org/officeDocument/2006/relationships/hyperlink" Target="https://www.linkedin.com/in/puljal/" TargetMode="External"/><Relationship Id="rId443" Type="http://schemas.openxmlformats.org/officeDocument/2006/relationships/hyperlink" Target="https://www.linkedin.com/in/ashishrbedekar/" TargetMode="External"/><Relationship Id="rId650" Type="http://schemas.openxmlformats.org/officeDocument/2006/relationships/hyperlink" Target="https://www.linkedin.com/in/mahesh-kulkarni-2126162a/" TargetMode="External"/><Relationship Id="rId303" Type="http://schemas.openxmlformats.org/officeDocument/2006/relationships/hyperlink" Target="https://www.linkedin.com/in/mahadevankarthik/" TargetMode="External"/><Relationship Id="rId485" Type="http://schemas.openxmlformats.org/officeDocument/2006/relationships/hyperlink" Target="https://www.linkedin.com/in/ravikalepu/" TargetMode="External"/><Relationship Id="rId692" Type="http://schemas.openxmlformats.org/officeDocument/2006/relationships/hyperlink" Target="https://www.linkedin.com/in/srinivas-yanamandra/" TargetMode="External"/><Relationship Id="rId706" Type="http://schemas.openxmlformats.org/officeDocument/2006/relationships/hyperlink" Target="https://www.linkedin.com/in/satishchandranair/" TargetMode="External"/><Relationship Id="rId42" Type="http://schemas.openxmlformats.org/officeDocument/2006/relationships/hyperlink" Target="https://www.linkedin.com/in/amarpreet41/" TargetMode="External"/><Relationship Id="rId84" Type="http://schemas.openxmlformats.org/officeDocument/2006/relationships/hyperlink" Target="https://www.linkedin.com/in/nitinjain1008/" TargetMode="External"/><Relationship Id="rId138" Type="http://schemas.openxmlformats.org/officeDocument/2006/relationships/hyperlink" Target="https://www.linkedin.com/in/nandjeesinghofficial/" TargetMode="External"/><Relationship Id="rId345" Type="http://schemas.openxmlformats.org/officeDocument/2006/relationships/hyperlink" Target="https://www.linkedin.com/in/dr-balu-kolar-59047b23/" TargetMode="External"/><Relationship Id="rId387" Type="http://schemas.openxmlformats.org/officeDocument/2006/relationships/hyperlink" Target="https://www.linkedin.com/in/jagan-shah/" TargetMode="External"/><Relationship Id="rId510" Type="http://schemas.openxmlformats.org/officeDocument/2006/relationships/hyperlink" Target="https://www.linkedin.com/in/dr-naman-agrawal/" TargetMode="External"/><Relationship Id="rId552" Type="http://schemas.openxmlformats.org/officeDocument/2006/relationships/hyperlink" Target="https://www.linkedin.com/in/kushagrag86/" TargetMode="External"/><Relationship Id="rId594" Type="http://schemas.openxmlformats.org/officeDocument/2006/relationships/hyperlink" Target="https://www.linkedin.com/in/nitinjain1008/" TargetMode="External"/><Relationship Id="rId608" Type="http://schemas.openxmlformats.org/officeDocument/2006/relationships/hyperlink" Target="https://www.linkedin.com/in/ashishrbedekar/" TargetMode="External"/><Relationship Id="rId191" Type="http://schemas.openxmlformats.org/officeDocument/2006/relationships/hyperlink" Target="https://www.linkedin.com/in/ajay-gidwani-74508442" TargetMode="External"/><Relationship Id="rId205" Type="http://schemas.openxmlformats.org/officeDocument/2006/relationships/hyperlink" Target="https://www.linkedin.com/in/satishkottakota/" TargetMode="External"/><Relationship Id="rId247" Type="http://schemas.openxmlformats.org/officeDocument/2006/relationships/hyperlink" Target="https://www.linkedin.com/in/ashishrbedekar/" TargetMode="External"/><Relationship Id="rId412" Type="http://schemas.openxmlformats.org/officeDocument/2006/relationships/hyperlink" Target="https://www.linkedin.com/in/farhanalinaqvi/" TargetMode="External"/><Relationship Id="rId107" Type="http://schemas.openxmlformats.org/officeDocument/2006/relationships/hyperlink" Target="https://www.linkedin.com/in/amitabhsinhasmefunding" TargetMode="External"/><Relationship Id="rId289" Type="http://schemas.openxmlformats.org/officeDocument/2006/relationships/hyperlink" Target="https://www.linkedin.com/in/mohitsuri" TargetMode="External"/><Relationship Id="rId454" Type="http://schemas.openxmlformats.org/officeDocument/2006/relationships/hyperlink" Target="https://www.linkedin.com/in/kumaresh69/" TargetMode="External"/><Relationship Id="rId496" Type="http://schemas.openxmlformats.org/officeDocument/2006/relationships/hyperlink" Target="https://www.linkedin.com/in/mukul-agarwal-6172a713/" TargetMode="External"/><Relationship Id="rId661" Type="http://schemas.openxmlformats.org/officeDocument/2006/relationships/hyperlink" Target="https://www.linkedin.com/in/mauryanilesh/" TargetMode="External"/><Relationship Id="rId717" Type="http://schemas.openxmlformats.org/officeDocument/2006/relationships/comments" Target="../comments3.xml"/><Relationship Id="rId11" Type="http://schemas.openxmlformats.org/officeDocument/2006/relationships/hyperlink" Target="https://www.linkedin.com/in/suhasinibarman/" TargetMode="External"/><Relationship Id="rId53" Type="http://schemas.openxmlformats.org/officeDocument/2006/relationships/hyperlink" Target="https://www.linkedin.com/in/ratnesh-kumar-iima/" TargetMode="External"/><Relationship Id="rId149" Type="http://schemas.openxmlformats.org/officeDocument/2006/relationships/hyperlink" Target="https://www.linkedin.com/in/ramkumarsubramanian/?originalSubdomain=in" TargetMode="External"/><Relationship Id="rId314" Type="http://schemas.openxmlformats.org/officeDocument/2006/relationships/hyperlink" Target="https://www.linkedin.com/in/prasantmohanty1972/" TargetMode="External"/><Relationship Id="rId356" Type="http://schemas.openxmlformats.org/officeDocument/2006/relationships/hyperlink" Target="https://www.linkedin.com/in/jangidpiyush/" TargetMode="External"/><Relationship Id="rId398" Type="http://schemas.openxmlformats.org/officeDocument/2006/relationships/hyperlink" Target="https://www.linkedin.com/in/gokulrajgk/?utm_source=share&amp;utm_campaign=share_via&amp;utm_content=profile&amp;utm_medium=android_app" TargetMode="External"/><Relationship Id="rId521" Type="http://schemas.openxmlformats.org/officeDocument/2006/relationships/hyperlink" Target="https://www.linkedin.com/in/srinivas-yanamandra/" TargetMode="External"/><Relationship Id="rId563" Type="http://schemas.openxmlformats.org/officeDocument/2006/relationships/hyperlink" Target="https://www.linkedin.com/in/garimamitra" TargetMode="External"/><Relationship Id="rId619" Type="http://schemas.openxmlformats.org/officeDocument/2006/relationships/hyperlink" Target="https://www.linkedin.com/in/prasannalohar/" TargetMode="External"/><Relationship Id="rId95" Type="http://schemas.openxmlformats.org/officeDocument/2006/relationships/hyperlink" Target="https://www.linkedin.com/in/vivek-sinha-4616195b/" TargetMode="External"/><Relationship Id="rId160" Type="http://schemas.openxmlformats.org/officeDocument/2006/relationships/hyperlink" Target="https://www.linkedin.com/in/abhishekgulia/" TargetMode="External"/><Relationship Id="rId216" Type="http://schemas.openxmlformats.org/officeDocument/2006/relationships/hyperlink" Target="https://www.linkedin.com/in/dileeppandiya/" TargetMode="External"/><Relationship Id="rId423" Type="http://schemas.openxmlformats.org/officeDocument/2006/relationships/hyperlink" Target="https://www.linkedin.com/in/pjrathi/" TargetMode="External"/><Relationship Id="rId258" Type="http://schemas.openxmlformats.org/officeDocument/2006/relationships/hyperlink" Target="https://www.linkedin.com/in/dr-aish-asghar-b7597040/" TargetMode="External"/><Relationship Id="rId465" Type="http://schemas.openxmlformats.org/officeDocument/2006/relationships/hyperlink" Target="https://www.linkedin.com/in/rakesh-kumar-73a1a991/" TargetMode="External"/><Relationship Id="rId630" Type="http://schemas.openxmlformats.org/officeDocument/2006/relationships/hyperlink" Target="http://www.linkedin.com/in/drprashantpawar" TargetMode="External"/><Relationship Id="rId672" Type="http://schemas.openxmlformats.org/officeDocument/2006/relationships/hyperlink" Target="https://www.linkedin.com/in/jitesh-agarwal-a9457949" TargetMode="External"/><Relationship Id="rId22" Type="http://schemas.openxmlformats.org/officeDocument/2006/relationships/hyperlink" Target="https://www.linkedin.com/in/rraajjeesshhr/" TargetMode="External"/><Relationship Id="rId64" Type="http://schemas.openxmlformats.org/officeDocument/2006/relationships/hyperlink" Target="https://www.linkedin.com/in/asheshdshah-aiadvisor/" TargetMode="External"/><Relationship Id="rId118" Type="http://schemas.openxmlformats.org/officeDocument/2006/relationships/hyperlink" Target="https://www.linkedin.com/in/yunus-asad-9657a7a2/" TargetMode="External"/><Relationship Id="rId325" Type="http://schemas.openxmlformats.org/officeDocument/2006/relationships/hyperlink" Target="https://www.linkedin.com/in/srinivas-yanamandra/" TargetMode="External"/><Relationship Id="rId367" Type="http://schemas.openxmlformats.org/officeDocument/2006/relationships/hyperlink" Target="https://www.linkedin.com/in/connectwithtanmayswarup/" TargetMode="External"/><Relationship Id="rId532" Type="http://schemas.openxmlformats.org/officeDocument/2006/relationships/hyperlink" Target="https://www.linkedin.com/in/varchasrs/" TargetMode="External"/><Relationship Id="rId574" Type="http://schemas.openxmlformats.org/officeDocument/2006/relationships/hyperlink" Target="https://www.linkedin.com/in/veerchand/" TargetMode="External"/><Relationship Id="rId171" Type="http://schemas.openxmlformats.org/officeDocument/2006/relationships/hyperlink" Target="https://www.linkedin.com/in/pankaj-sharma-1402/" TargetMode="External"/><Relationship Id="rId227" Type="http://schemas.openxmlformats.org/officeDocument/2006/relationships/hyperlink" Target="https://www.linkedin.com/in/rahulkrishnan/" TargetMode="External"/><Relationship Id="rId269" Type="http://schemas.openxmlformats.org/officeDocument/2006/relationships/hyperlink" Target="https://www.linkedin.com/in/nidasahar/?utm_source=share&amp;utm_campaign=share_via&amp;utm_content=profile&amp;utm_medium=ios_app" TargetMode="External"/><Relationship Id="rId434" Type="http://schemas.openxmlformats.org/officeDocument/2006/relationships/hyperlink" Target="https://www.linkedin.com/in/archana-kulkarni-0b974b7/" TargetMode="External"/><Relationship Id="rId476" Type="http://schemas.openxmlformats.org/officeDocument/2006/relationships/hyperlink" Target="https://www.linkedin.com/in/rakeshkumar-bhatia-business-leader" TargetMode="External"/><Relationship Id="rId641" Type="http://schemas.openxmlformats.org/officeDocument/2006/relationships/hyperlink" Target="https://www.linkedin.com/in/bgk/" TargetMode="External"/><Relationship Id="rId683" Type="http://schemas.openxmlformats.org/officeDocument/2006/relationships/hyperlink" Target="https://www.linkedin.com/in/nidasahar/?utm_source=share&amp;utm_campaign=share_via&amp;utm_content=profile&amp;utm_medium=ios_app" TargetMode="External"/><Relationship Id="rId33" Type="http://schemas.openxmlformats.org/officeDocument/2006/relationships/hyperlink" Target="https://www.linkedin.com/in/garimamitra" TargetMode="External"/><Relationship Id="rId129" Type="http://schemas.openxmlformats.org/officeDocument/2006/relationships/hyperlink" Target="https://www.linkedin.com/in/surendravarma/" TargetMode="External"/><Relationship Id="rId280" Type="http://schemas.openxmlformats.org/officeDocument/2006/relationships/hyperlink" Target="https://www.linkedin.com/in/vikas-yeshwant-a8158335/" TargetMode="External"/><Relationship Id="rId336" Type="http://schemas.openxmlformats.org/officeDocument/2006/relationships/hyperlink" Target="https://www.linkedin.com/in/renuka-nahar-formerly-dudeja-07464521/" TargetMode="External"/><Relationship Id="rId501" Type="http://schemas.openxmlformats.org/officeDocument/2006/relationships/hyperlink" Target="https://www.linkedin.com/in/sandeepsaxena/" TargetMode="External"/><Relationship Id="rId543" Type="http://schemas.openxmlformats.org/officeDocument/2006/relationships/hyperlink" Target="https://www.linkedin.com/in/bharathud/" TargetMode="External"/><Relationship Id="rId75" Type="http://schemas.openxmlformats.org/officeDocument/2006/relationships/hyperlink" Target="https://www.linkedin.com/in/mauryanilesh/" TargetMode="External"/><Relationship Id="rId140" Type="http://schemas.openxmlformats.org/officeDocument/2006/relationships/hyperlink" Target="https://www.linkedin.com/in/anandmirani/" TargetMode="External"/><Relationship Id="rId182" Type="http://schemas.openxmlformats.org/officeDocument/2006/relationships/hyperlink" Target="https://www.linkedin.com/in/bharathud/" TargetMode="External"/><Relationship Id="rId378" Type="http://schemas.openxmlformats.org/officeDocument/2006/relationships/hyperlink" Target="https://www.linkedin.com/in/mohanakrishnanp/" TargetMode="External"/><Relationship Id="rId403" Type="http://schemas.openxmlformats.org/officeDocument/2006/relationships/hyperlink" Target="https://www.linkedin.com/in/amitchilka/" TargetMode="External"/><Relationship Id="rId585" Type="http://schemas.openxmlformats.org/officeDocument/2006/relationships/hyperlink" Target="https://www.linkedin.com/in/bhattacharjeeutsav/" TargetMode="External"/><Relationship Id="rId6" Type="http://schemas.openxmlformats.org/officeDocument/2006/relationships/hyperlink" Target="https://www.linkedin.com/in/mohanakrishnanp" TargetMode="External"/><Relationship Id="rId238" Type="http://schemas.openxmlformats.org/officeDocument/2006/relationships/hyperlink" Target="http://linkedin.com/in/prerna-tandon-66bb981" TargetMode="External"/><Relationship Id="rId445" Type="http://schemas.openxmlformats.org/officeDocument/2006/relationships/hyperlink" Target="https://www.linkedin.com/in/dibyaprakash/" TargetMode="External"/><Relationship Id="rId487" Type="http://schemas.openxmlformats.org/officeDocument/2006/relationships/hyperlink" Target="https://www.linkedin.com/in/vinodn1/" TargetMode="External"/><Relationship Id="rId610" Type="http://schemas.openxmlformats.org/officeDocument/2006/relationships/hyperlink" Target="https://www.linkedin.com/in/dhirajkhot/" TargetMode="External"/><Relationship Id="rId652" Type="http://schemas.openxmlformats.org/officeDocument/2006/relationships/hyperlink" Target="https://www.linkedin.com/in/aditya-sarin-30124414a/" TargetMode="External"/><Relationship Id="rId694" Type="http://schemas.openxmlformats.org/officeDocument/2006/relationships/hyperlink" Target="https://www.linkedin.com/in/abhishek-kapahi-92b41b182/" TargetMode="External"/><Relationship Id="rId708" Type="http://schemas.openxmlformats.org/officeDocument/2006/relationships/hyperlink" Target="https://www.linkedin.com/in/sunil-srivastava-55a4a62/" TargetMode="External"/><Relationship Id="rId291" Type="http://schemas.openxmlformats.org/officeDocument/2006/relationships/hyperlink" Target="https://www.linkedin.com/in/mohit-monga/" TargetMode="External"/><Relationship Id="rId305" Type="http://schemas.openxmlformats.org/officeDocument/2006/relationships/hyperlink" Target="https://www.linkedin.com/in/amarpreet41/" TargetMode="External"/><Relationship Id="rId347" Type="http://schemas.openxmlformats.org/officeDocument/2006/relationships/hyperlink" Target="https://www.linkedin.com/in/kushagrag86/" TargetMode="External"/><Relationship Id="rId512" Type="http://schemas.openxmlformats.org/officeDocument/2006/relationships/hyperlink" Target="https://www.linkedin.com/in/dr-naman-agrawal/" TargetMode="External"/><Relationship Id="rId44" Type="http://schemas.openxmlformats.org/officeDocument/2006/relationships/hyperlink" Target="https://www.linkedin.com/in/abhishekgulia/" TargetMode="External"/><Relationship Id="rId86" Type="http://schemas.openxmlformats.org/officeDocument/2006/relationships/hyperlink" Target="https://www.linkedin.com/in/ankitduaofficial/" TargetMode="External"/><Relationship Id="rId151" Type="http://schemas.openxmlformats.org/officeDocument/2006/relationships/hyperlink" Target="https://www.linkedin.com/in/bharat-moossaddee-57329a2" TargetMode="External"/><Relationship Id="rId389" Type="http://schemas.openxmlformats.org/officeDocument/2006/relationships/hyperlink" Target="https://www.linkedin.com/in/cyriac-t-meppuram-0b397b55" TargetMode="External"/><Relationship Id="rId554" Type="http://schemas.openxmlformats.org/officeDocument/2006/relationships/hyperlink" Target="https://www.linkedin.com/in/dheeresh-manrai-315b2216/" TargetMode="External"/><Relationship Id="rId596" Type="http://schemas.openxmlformats.org/officeDocument/2006/relationships/hyperlink" Target="https://www.linkedin.com/in/prasantmohanty1972/" TargetMode="External"/><Relationship Id="rId193" Type="http://schemas.openxmlformats.org/officeDocument/2006/relationships/hyperlink" Target="https://www.linkedin.com/in/vani-agarwal/" TargetMode="External"/><Relationship Id="rId207" Type="http://schemas.openxmlformats.org/officeDocument/2006/relationships/hyperlink" Target="https://www.linkedin.com/in/mauryanilesh/" TargetMode="External"/><Relationship Id="rId249" Type="http://schemas.openxmlformats.org/officeDocument/2006/relationships/hyperlink" Target="https://www.linkedin.com/in/dr-naman-agrawal/" TargetMode="External"/><Relationship Id="rId414" Type="http://schemas.openxmlformats.org/officeDocument/2006/relationships/hyperlink" Target="https://www.linkedin.com/in/farhanalinaqvi/" TargetMode="External"/><Relationship Id="rId456" Type="http://schemas.openxmlformats.org/officeDocument/2006/relationships/hyperlink" Target="https://www.linkedin.com/in/maheshnatarajan2017/" TargetMode="External"/><Relationship Id="rId498" Type="http://schemas.openxmlformats.org/officeDocument/2006/relationships/hyperlink" Target="https://www.linkedin.com/in/amitchilka/" TargetMode="External"/><Relationship Id="rId621" Type="http://schemas.openxmlformats.org/officeDocument/2006/relationships/hyperlink" Target="https://www.linkedin.com/in/vikas-gupta-724b353/" TargetMode="External"/><Relationship Id="rId663" Type="http://schemas.openxmlformats.org/officeDocument/2006/relationships/hyperlink" Target="https://www.linkedin.com/in/mohanakrishnanp" TargetMode="External"/><Relationship Id="rId13" Type="http://schemas.openxmlformats.org/officeDocument/2006/relationships/hyperlink" Target="https://www.linkedin.com/in/vinodn1/" TargetMode="External"/><Relationship Id="rId109" Type="http://schemas.openxmlformats.org/officeDocument/2006/relationships/hyperlink" Target="https://www.linkedin.com/in/jyothis-ks-85190b3b" TargetMode="External"/><Relationship Id="rId260" Type="http://schemas.openxmlformats.org/officeDocument/2006/relationships/hyperlink" Target="https://www.linkedin.com/in/shripadgkulkarni/" TargetMode="External"/><Relationship Id="rId316" Type="http://schemas.openxmlformats.org/officeDocument/2006/relationships/hyperlink" Target="https://www.linkedin.com/in/dr-salman/" TargetMode="External"/><Relationship Id="rId523" Type="http://schemas.openxmlformats.org/officeDocument/2006/relationships/hyperlink" Target="https://www.linkedin.com/in/bgk/" TargetMode="External"/><Relationship Id="rId719" Type="http://schemas.microsoft.com/office/2019/04/relationships/documenttask" Target="../documenttasks/documenttask1.xml"/><Relationship Id="rId55" Type="http://schemas.openxmlformats.org/officeDocument/2006/relationships/hyperlink" Target="https://www.linkedin.com/in/jayen-k-kotecha-18827563/" TargetMode="External"/><Relationship Id="rId97" Type="http://schemas.openxmlformats.org/officeDocument/2006/relationships/hyperlink" Target="https://www.linkedin.com/in/bhagwanmakhijani/" TargetMode="External"/><Relationship Id="rId120" Type="http://schemas.openxmlformats.org/officeDocument/2006/relationships/hyperlink" Target="https://www.linkedin.com/in/amitchilka" TargetMode="External"/><Relationship Id="rId358" Type="http://schemas.openxmlformats.org/officeDocument/2006/relationships/hyperlink" Target="https://www.linkedin.com/in/saurabhgupta1978/" TargetMode="External"/><Relationship Id="rId565" Type="http://schemas.openxmlformats.org/officeDocument/2006/relationships/hyperlink" Target="https://www.linkedin.com/in/shivendra-singh-chauhan/" TargetMode="External"/><Relationship Id="rId162" Type="http://schemas.openxmlformats.org/officeDocument/2006/relationships/hyperlink" Target="https://www.linkedin.com/in/ashwinchandrasekar/" TargetMode="External"/><Relationship Id="rId218" Type="http://schemas.openxmlformats.org/officeDocument/2006/relationships/hyperlink" Target="https://www.linkedin.com/in/narayanaswaroop/" TargetMode="External"/><Relationship Id="rId425" Type="http://schemas.openxmlformats.org/officeDocument/2006/relationships/hyperlink" Target="https://www.linkedin.com/in/devanshlakhani-financial-services/" TargetMode="External"/><Relationship Id="rId467" Type="http://schemas.openxmlformats.org/officeDocument/2006/relationships/hyperlink" Target="https://www.linkedin.com/in/anuragsaha90/" TargetMode="External"/><Relationship Id="rId632" Type="http://schemas.openxmlformats.org/officeDocument/2006/relationships/hyperlink" Target="https://www.linkedin.com/in/nitinkarkara/" TargetMode="External"/><Relationship Id="rId271" Type="http://schemas.openxmlformats.org/officeDocument/2006/relationships/hyperlink" Target="https://www.linkedin.com/in/sandeepsaxena/" TargetMode="External"/><Relationship Id="rId674" Type="http://schemas.openxmlformats.org/officeDocument/2006/relationships/hyperlink" Target="https://www.linkedin.com/in/yunus-asad-9657a7a2/" TargetMode="External"/><Relationship Id="rId24" Type="http://schemas.openxmlformats.org/officeDocument/2006/relationships/hyperlink" Target="https://www.linkedin.com/in/bgk/" TargetMode="External"/><Relationship Id="rId66" Type="http://schemas.openxmlformats.org/officeDocument/2006/relationships/hyperlink" Target="https://www.linkedin.com/in/caagarwalaashish/" TargetMode="External"/><Relationship Id="rId131" Type="http://schemas.openxmlformats.org/officeDocument/2006/relationships/hyperlink" Target="https://www.linkedin.com/in/growthbynitesh/" TargetMode="External"/><Relationship Id="rId327" Type="http://schemas.openxmlformats.org/officeDocument/2006/relationships/hyperlink" Target="https://www.linkedin.com/in/geetha-sanjay" TargetMode="External"/><Relationship Id="rId369" Type="http://schemas.openxmlformats.org/officeDocument/2006/relationships/hyperlink" Target="https://www.linkedin.com/in/vijay-khanna-a9276bb/" TargetMode="External"/><Relationship Id="rId534" Type="http://schemas.openxmlformats.org/officeDocument/2006/relationships/hyperlink" Target="https://www.linkedin.com/in/ashoktankala/" TargetMode="External"/><Relationship Id="rId576" Type="http://schemas.openxmlformats.org/officeDocument/2006/relationships/hyperlink" Target="https://www.linkedin.com/in/shashankmisra/" TargetMode="External"/><Relationship Id="rId173" Type="http://schemas.openxmlformats.org/officeDocument/2006/relationships/hyperlink" Target="https://www.linkedin.com/in/khalidwani/" TargetMode="External"/><Relationship Id="rId229" Type="http://schemas.openxmlformats.org/officeDocument/2006/relationships/hyperlink" Target="https://www.linkedin.com/in/nirmallyaroychowdhury/" TargetMode="External"/><Relationship Id="rId380" Type="http://schemas.openxmlformats.org/officeDocument/2006/relationships/hyperlink" Target="https://www.linkedin.com/in/dr-salman/" TargetMode="External"/><Relationship Id="rId436" Type="http://schemas.openxmlformats.org/officeDocument/2006/relationships/hyperlink" Target="https://www.linkedin.com/in/dranujtripathi/" TargetMode="External"/><Relationship Id="rId601" Type="http://schemas.openxmlformats.org/officeDocument/2006/relationships/hyperlink" Target="https://www.linkedin.com/in/crispino-santamaria/" TargetMode="External"/><Relationship Id="rId643" Type="http://schemas.openxmlformats.org/officeDocument/2006/relationships/hyperlink" Target="https://www.linkedin.com/in/prakadesh-subramanian-37475b48" TargetMode="External"/><Relationship Id="rId240" Type="http://schemas.openxmlformats.org/officeDocument/2006/relationships/hyperlink" Target="https://www.linkedin.com/in/bharat-moossaddee-57329a2/" TargetMode="External"/><Relationship Id="rId478" Type="http://schemas.openxmlformats.org/officeDocument/2006/relationships/hyperlink" Target="https://www.linkedin.com/in/mouthabuaysha/?miniProfileUrn=urn%3Ali%3Afs_miniProfile%3AACoAABx_MqQBzhayn3bNY43hVOlEIWUsuM00of0" TargetMode="External"/><Relationship Id="rId685" Type="http://schemas.openxmlformats.org/officeDocument/2006/relationships/hyperlink" Target="https://www.linkedin.com/in/avinash-kumar-80676858" TargetMode="External"/><Relationship Id="rId35" Type="http://schemas.openxmlformats.org/officeDocument/2006/relationships/hyperlink" Target="https://www.linkedin.com/in/srinivas-yanamandra/" TargetMode="External"/><Relationship Id="rId77" Type="http://schemas.openxmlformats.org/officeDocument/2006/relationships/hyperlink" Target="https://www.linkedin.com/in/founderroy/" TargetMode="External"/><Relationship Id="rId100" Type="http://schemas.openxmlformats.org/officeDocument/2006/relationships/hyperlink" Target="https://www.linkedin.com/in/rraajjeesshhr/" TargetMode="External"/><Relationship Id="rId282" Type="http://schemas.openxmlformats.org/officeDocument/2006/relationships/hyperlink" Target="https://www.linkedin.com/in/khamirpurohit/" TargetMode="External"/><Relationship Id="rId338" Type="http://schemas.openxmlformats.org/officeDocument/2006/relationships/hyperlink" Target="https://www.linkedin.com/in/dr-selva-0849271b/" TargetMode="External"/><Relationship Id="rId503" Type="http://schemas.openxmlformats.org/officeDocument/2006/relationships/hyperlink" Target="https://www.linkedin.com/in/amit15singhi/" TargetMode="External"/><Relationship Id="rId545" Type="http://schemas.openxmlformats.org/officeDocument/2006/relationships/hyperlink" Target="https://www.linkedin.com/in/bgk/" TargetMode="External"/><Relationship Id="rId587" Type="http://schemas.openxmlformats.org/officeDocument/2006/relationships/hyperlink" Target="https://www.linkedin.com/in/deshdeepakkhare/" TargetMode="External"/><Relationship Id="rId710" Type="http://schemas.openxmlformats.org/officeDocument/2006/relationships/hyperlink" Target="https://www.linkedin.com/in/sandeepohri/" TargetMode="External"/><Relationship Id="rId8" Type="http://schemas.openxmlformats.org/officeDocument/2006/relationships/hyperlink" Target="https://www.linkedin.com/in/ajay-gidwani-74508442" TargetMode="External"/><Relationship Id="rId142" Type="http://schemas.openxmlformats.org/officeDocument/2006/relationships/hyperlink" Target="https://www.linkedin.com/in/sanskritikapoor30/" TargetMode="External"/><Relationship Id="rId184" Type="http://schemas.openxmlformats.org/officeDocument/2006/relationships/hyperlink" Target="https://www.linkedin.com/in/kushagrag86/" TargetMode="External"/><Relationship Id="rId391" Type="http://schemas.openxmlformats.org/officeDocument/2006/relationships/hyperlink" Target="https://www.linkedin.com/in/jangidpiyush/" TargetMode="External"/><Relationship Id="rId405" Type="http://schemas.openxmlformats.org/officeDocument/2006/relationships/hyperlink" Target="https://www.linkedin.com/in/srinivas-yanamandra/" TargetMode="External"/><Relationship Id="rId447" Type="http://schemas.openxmlformats.org/officeDocument/2006/relationships/hyperlink" Target="https://www.linkedin.com/in/iambns/" TargetMode="External"/><Relationship Id="rId612" Type="http://schemas.openxmlformats.org/officeDocument/2006/relationships/hyperlink" Target="https://www.linkedin.com/in/dhirajkhot/" TargetMode="External"/><Relationship Id="rId251" Type="http://schemas.openxmlformats.org/officeDocument/2006/relationships/hyperlink" Target="https://www.linkedin.com/in/bharat-moossaddee-57329a2/" TargetMode="External"/><Relationship Id="rId489" Type="http://schemas.openxmlformats.org/officeDocument/2006/relationships/hyperlink" Target="https://www.linkedin.com/in/sheetalbansal" TargetMode="External"/><Relationship Id="rId654" Type="http://schemas.openxmlformats.org/officeDocument/2006/relationships/hyperlink" Target="https://www.linkedin.com/in/ashoksuyal/" TargetMode="External"/><Relationship Id="rId696" Type="http://schemas.openxmlformats.org/officeDocument/2006/relationships/hyperlink" Target="https://www.linkedin.com/in/devanshlakhani-financial-services/" TargetMode="External"/><Relationship Id="rId46" Type="http://schemas.openxmlformats.org/officeDocument/2006/relationships/hyperlink" Target="https://www.linkedin.com/in/dheeresh-manrai-315b2216/" TargetMode="External"/><Relationship Id="rId293" Type="http://schemas.openxmlformats.org/officeDocument/2006/relationships/hyperlink" Target="https://www.linkedin.com/in/himanshujoshimitsloan/" TargetMode="External"/><Relationship Id="rId307" Type="http://schemas.openxmlformats.org/officeDocument/2006/relationships/hyperlink" Target="https://www.linkedin.com/in/dheeresh-manrai-315b2216/" TargetMode="External"/><Relationship Id="rId349" Type="http://schemas.openxmlformats.org/officeDocument/2006/relationships/hyperlink" Target="https://www.linkedin.com/in/vinod-sharma-2b9117157/" TargetMode="External"/><Relationship Id="rId514" Type="http://schemas.openxmlformats.org/officeDocument/2006/relationships/hyperlink" Target="https://www.linkedin.com/in/mohanakrishnanp" TargetMode="External"/><Relationship Id="rId556" Type="http://schemas.openxmlformats.org/officeDocument/2006/relationships/hyperlink" Target="https://www.linkedin.com/in/srinivas-yanamandra/" TargetMode="External"/><Relationship Id="rId88" Type="http://schemas.openxmlformats.org/officeDocument/2006/relationships/hyperlink" Target="https://www.linkedin.com/in/manastrivedi/" TargetMode="External"/><Relationship Id="rId111" Type="http://schemas.openxmlformats.org/officeDocument/2006/relationships/hyperlink" Target="https://www.linkedin.com/in/ashwinchandrasekar/" TargetMode="External"/><Relationship Id="rId153" Type="http://schemas.openxmlformats.org/officeDocument/2006/relationships/hyperlink" Target="https://www.linkedin.com/in/saurav-kumar-912206a8/" TargetMode="External"/><Relationship Id="rId195" Type="http://schemas.openxmlformats.org/officeDocument/2006/relationships/hyperlink" Target="https://www.linkedin.com/in/gauravbansal2/" TargetMode="External"/><Relationship Id="rId209" Type="http://schemas.openxmlformats.org/officeDocument/2006/relationships/hyperlink" Target="https://www.linkedin.com/in/phanipattamatta/" TargetMode="External"/><Relationship Id="rId360" Type="http://schemas.openxmlformats.org/officeDocument/2006/relationships/hyperlink" Target="https://www.linkedin.com/in/hemendra333/" TargetMode="External"/><Relationship Id="rId416" Type="http://schemas.openxmlformats.org/officeDocument/2006/relationships/hyperlink" Target="https://www.linkedin.com/in/rohansehgal-marketing/" TargetMode="External"/><Relationship Id="rId598" Type="http://schemas.openxmlformats.org/officeDocument/2006/relationships/hyperlink" Target="https://www.linkedin.com/in/growthbynitesh/" TargetMode="External"/><Relationship Id="rId220" Type="http://schemas.openxmlformats.org/officeDocument/2006/relationships/hyperlink" Target="https://www.linkedin.com/in/rohit-sirohia/" TargetMode="External"/><Relationship Id="rId458" Type="http://schemas.openxmlformats.org/officeDocument/2006/relationships/hyperlink" Target="https://www.linkedin.com/in/umeshuttamchandani1/" TargetMode="External"/><Relationship Id="rId623" Type="http://schemas.openxmlformats.org/officeDocument/2006/relationships/hyperlink" Target="https://www.linkedin.com/in/bhagwanmakhijani" TargetMode="External"/><Relationship Id="rId665" Type="http://schemas.openxmlformats.org/officeDocument/2006/relationships/hyperlink" Target="https://www.linkedin.com/in/arjundutta/" TargetMode="External"/><Relationship Id="rId15" Type="http://schemas.openxmlformats.org/officeDocument/2006/relationships/hyperlink" Target="https://www.linkedin.com/in/manjunathgowda/" TargetMode="External"/><Relationship Id="rId57" Type="http://schemas.openxmlformats.org/officeDocument/2006/relationships/hyperlink" Target="https://www.linkedin.com/in/mohitsuri" TargetMode="External"/><Relationship Id="rId262" Type="http://schemas.openxmlformats.org/officeDocument/2006/relationships/hyperlink" Target="https://www.linkedin.com/in/imvivekshah/" TargetMode="External"/><Relationship Id="rId318" Type="http://schemas.openxmlformats.org/officeDocument/2006/relationships/hyperlink" Target="https://www.linkedin.com/in/renuka-nahar-formerly-dudeja-07464521/" TargetMode="External"/><Relationship Id="rId525" Type="http://schemas.openxmlformats.org/officeDocument/2006/relationships/hyperlink" Target="https://www.linkedin.com/in/devesh-baid-91770716/?originalSubdomain=in" TargetMode="External"/><Relationship Id="rId567" Type="http://schemas.openxmlformats.org/officeDocument/2006/relationships/hyperlink" Target="https://www.linkedin.com/in/chiragsavla/" TargetMode="External"/><Relationship Id="rId99" Type="http://schemas.openxmlformats.org/officeDocument/2006/relationships/hyperlink" Target="https://www.linkedin.com/in/abhishekgulia/" TargetMode="External"/><Relationship Id="rId122" Type="http://schemas.openxmlformats.org/officeDocument/2006/relationships/hyperlink" Target="https://www.linkedin.com/in/cyrilshroff/" TargetMode="External"/><Relationship Id="rId164" Type="http://schemas.openxmlformats.org/officeDocument/2006/relationships/hyperlink" Target="https://www.linkedin.com/in/vinodchacko/" TargetMode="External"/><Relationship Id="rId371" Type="http://schemas.openxmlformats.org/officeDocument/2006/relationships/hyperlink" Target="https://www.linkedin.com/in/adeepaksrinivasan/" TargetMode="External"/><Relationship Id="rId427" Type="http://schemas.openxmlformats.org/officeDocument/2006/relationships/hyperlink" Target="https://www.linkedin.com/in/pallavityagi/" TargetMode="External"/><Relationship Id="rId469" Type="http://schemas.openxmlformats.org/officeDocument/2006/relationships/hyperlink" Target="https://www.linkedin.com/in/anubhuti-singh-07a9725" TargetMode="External"/><Relationship Id="rId634" Type="http://schemas.openxmlformats.org/officeDocument/2006/relationships/hyperlink" Target="https://www.linkedin.com/in/harshdeodhar/" TargetMode="External"/><Relationship Id="rId676" Type="http://schemas.openxmlformats.org/officeDocument/2006/relationships/hyperlink" Target="https://www.linkedin.com/in/arunsharma-globalops/" TargetMode="External"/><Relationship Id="rId26" Type="http://schemas.openxmlformats.org/officeDocument/2006/relationships/hyperlink" Target="https://www.linkedin.com/in/maheshnatarajan2017/" TargetMode="External"/><Relationship Id="rId231" Type="http://schemas.openxmlformats.org/officeDocument/2006/relationships/hyperlink" Target="https://www.linkedin.com/in/janani-rangarajan-98102213b/" TargetMode="External"/><Relationship Id="rId273" Type="http://schemas.openxmlformats.org/officeDocument/2006/relationships/hyperlink" Target="https://www.linkedin.com/in/reena-ahuja-248543/?original_referer=https%3A%2F%2Fwww%2Egoogle%2Ecom%2F&amp;originalSubdomain=in" TargetMode="External"/><Relationship Id="rId329" Type="http://schemas.openxmlformats.org/officeDocument/2006/relationships/hyperlink" Target="https://www.linkedin.com/in/dheeresh-manrai-315b2216/" TargetMode="External"/><Relationship Id="rId480" Type="http://schemas.openxmlformats.org/officeDocument/2006/relationships/hyperlink" Target="https://www.linkedin.com/in/shiju-george-46740915/" TargetMode="External"/><Relationship Id="rId536" Type="http://schemas.openxmlformats.org/officeDocument/2006/relationships/hyperlink" Target="https://www.linkedin.com/in/shailendrasinh-rajput-771a4518/" TargetMode="External"/><Relationship Id="rId701" Type="http://schemas.openxmlformats.org/officeDocument/2006/relationships/hyperlink" Target="https://www.linkedin.com/in/abhishek-kapahi-92b41b182/" TargetMode="External"/><Relationship Id="rId68" Type="http://schemas.openxmlformats.org/officeDocument/2006/relationships/hyperlink" Target="https://www.linkedin.com/in/chiragsavla/" TargetMode="External"/><Relationship Id="rId133" Type="http://schemas.openxmlformats.org/officeDocument/2006/relationships/hyperlink" Target="https://www.linkedin.com/in/saurabhcmo/" TargetMode="External"/><Relationship Id="rId175" Type="http://schemas.openxmlformats.org/officeDocument/2006/relationships/hyperlink" Target="https://www.linkedin.com/in/abhishekgulia/" TargetMode="External"/><Relationship Id="rId340" Type="http://schemas.openxmlformats.org/officeDocument/2006/relationships/hyperlink" Target="https://www.linkedin.com/in/renu-bohra-bb7930a?lipi=urn%3Ali%3Apage%3Ad_flagship3_profile_view_base_contact_details%3B7IUoKPIYRGm68ZWpJQHJUw%3D%3D" TargetMode="External"/><Relationship Id="rId578" Type="http://schemas.openxmlformats.org/officeDocument/2006/relationships/hyperlink" Target="https://www.linkedin.com/in/ratnesh-kumar-iima/" TargetMode="External"/><Relationship Id="rId200" Type="http://schemas.openxmlformats.org/officeDocument/2006/relationships/hyperlink" Target="https://www.linkedin.com/in/ranveer-chandra-79bb9b/overlay/contact-info/" TargetMode="External"/><Relationship Id="rId382" Type="http://schemas.openxmlformats.org/officeDocument/2006/relationships/hyperlink" Target="https://www.linkedin.com/in/dr-inv-shivakiran-makam-5006a350/" TargetMode="External"/><Relationship Id="rId438" Type="http://schemas.openxmlformats.org/officeDocument/2006/relationships/hyperlink" Target="https://www.linkedin.com/in/rahulgtm/" TargetMode="External"/><Relationship Id="rId603" Type="http://schemas.openxmlformats.org/officeDocument/2006/relationships/hyperlink" Target="https://www.linkedin.com/in/sudhindraparaki/" TargetMode="External"/><Relationship Id="rId645" Type="http://schemas.openxmlformats.org/officeDocument/2006/relationships/hyperlink" Target="https://www.linkedin.com/in/caagarwalaashish/" TargetMode="External"/><Relationship Id="rId687" Type="http://schemas.openxmlformats.org/officeDocument/2006/relationships/hyperlink" Target="https://www.linkedin.com/in/abhishek-kapahi-92b41b182/" TargetMode="External"/><Relationship Id="rId242" Type="http://schemas.openxmlformats.org/officeDocument/2006/relationships/hyperlink" Target="https://www.linkedin.com/in/srinivas-yanamandra/" TargetMode="External"/><Relationship Id="rId284" Type="http://schemas.openxmlformats.org/officeDocument/2006/relationships/hyperlink" Target="https://www.linkedin.com/in/seshkrishnan/" TargetMode="External"/><Relationship Id="rId491" Type="http://schemas.openxmlformats.org/officeDocument/2006/relationships/hyperlink" Target="https://www.linkedin.com/in/krishnadorai/" TargetMode="External"/><Relationship Id="rId505" Type="http://schemas.openxmlformats.org/officeDocument/2006/relationships/hyperlink" Target="https://www.linkedin.com/in/himanshujoshimitsloan/" TargetMode="External"/><Relationship Id="rId712" Type="http://schemas.openxmlformats.org/officeDocument/2006/relationships/hyperlink" Target="https://www.linkedin.com/in/ashwin-palo-55a6a123/" TargetMode="External"/><Relationship Id="rId37" Type="http://schemas.openxmlformats.org/officeDocument/2006/relationships/hyperlink" Target="https://www.linkedin.com/in/prashantmandke/" TargetMode="External"/><Relationship Id="rId79" Type="http://schemas.openxmlformats.org/officeDocument/2006/relationships/hyperlink" Target="https://www.linkedin.com/in/manastrivedi/" TargetMode="External"/><Relationship Id="rId102" Type="http://schemas.openxmlformats.org/officeDocument/2006/relationships/hyperlink" Target="https://www.linkedin.com/in/sonal-somani/" TargetMode="External"/><Relationship Id="rId144" Type="http://schemas.openxmlformats.org/officeDocument/2006/relationships/hyperlink" Target="https://www.linkedin.com/in/raj-gulia-6458b850" TargetMode="External"/><Relationship Id="rId547" Type="http://schemas.openxmlformats.org/officeDocument/2006/relationships/hyperlink" Target="https://www.linkedin.com/in/umasankaran2011/" TargetMode="External"/><Relationship Id="rId589" Type="http://schemas.openxmlformats.org/officeDocument/2006/relationships/hyperlink" Target="https://www.linkedin.com/in/mogilivijender/" TargetMode="External"/><Relationship Id="rId90" Type="http://schemas.openxmlformats.org/officeDocument/2006/relationships/hyperlink" Target="https://in.linkedin.com/in/atul-sood-379aa56" TargetMode="External"/><Relationship Id="rId186" Type="http://schemas.openxmlformats.org/officeDocument/2006/relationships/hyperlink" Target="https://www.linkedin.com/in/hitenpalsaklani/" TargetMode="External"/><Relationship Id="rId351" Type="http://schemas.openxmlformats.org/officeDocument/2006/relationships/hyperlink" Target="https://www.linkedin.com/in/kushagrag86/" TargetMode="External"/><Relationship Id="rId393" Type="http://schemas.openxmlformats.org/officeDocument/2006/relationships/hyperlink" Target="https://www.linkedin.com/in/jangidpiyush/" TargetMode="External"/><Relationship Id="rId407" Type="http://schemas.openxmlformats.org/officeDocument/2006/relationships/hyperlink" Target="https://www.linkedin.com/in/pradeepmalu/" TargetMode="External"/><Relationship Id="rId449" Type="http://schemas.openxmlformats.org/officeDocument/2006/relationships/hyperlink" Target="https://www.linkedin.com/in/kokilaroy/" TargetMode="External"/><Relationship Id="rId614" Type="http://schemas.openxmlformats.org/officeDocument/2006/relationships/hyperlink" Target="https://www.linkedin.com/in/dhirajkhot/" TargetMode="External"/><Relationship Id="rId656" Type="http://schemas.openxmlformats.org/officeDocument/2006/relationships/hyperlink" Target="https://www.linkedin.com/in/kumaresh69" TargetMode="External"/><Relationship Id="rId211" Type="http://schemas.openxmlformats.org/officeDocument/2006/relationships/hyperlink" Target="https://www.linkedin.com/in/nirmallyaroychowdhury/" TargetMode="External"/><Relationship Id="rId253" Type="http://schemas.openxmlformats.org/officeDocument/2006/relationships/hyperlink" Target="https://www.linkedin.com/in/farhanalinaqvi/" TargetMode="External"/><Relationship Id="rId295" Type="http://schemas.openxmlformats.org/officeDocument/2006/relationships/hyperlink" Target="https://www.linkedin.com/in/ajay-kumar-a539157/" TargetMode="External"/><Relationship Id="rId309" Type="http://schemas.openxmlformats.org/officeDocument/2006/relationships/hyperlink" Target="https://www.linkedin.com/in/dheeresh-manrai-315b2216/" TargetMode="External"/><Relationship Id="rId460" Type="http://schemas.openxmlformats.org/officeDocument/2006/relationships/hyperlink" Target="https://www.linkedin.com/in/chiragtanna/" TargetMode="External"/><Relationship Id="rId516" Type="http://schemas.openxmlformats.org/officeDocument/2006/relationships/hyperlink" Target="https://www.linkedin.com/in/gaurav-mankotia-846a5b131/" TargetMode="External"/><Relationship Id="rId698" Type="http://schemas.openxmlformats.org/officeDocument/2006/relationships/hyperlink" Target="https://www.linkedin.com/in/tarun-goel-9279031a/" TargetMode="External"/><Relationship Id="rId48" Type="http://schemas.openxmlformats.org/officeDocument/2006/relationships/hyperlink" Target="https://www.linkedin.com/in/kokilaroy/" TargetMode="External"/><Relationship Id="rId113" Type="http://schemas.openxmlformats.org/officeDocument/2006/relationships/hyperlink" Target="https://www.linkedin.com/in/sahajayogi/" TargetMode="External"/><Relationship Id="rId320" Type="http://schemas.openxmlformats.org/officeDocument/2006/relationships/hyperlink" Target="https://www.linkedin.com/in/dr-selva-0849271b/" TargetMode="External"/><Relationship Id="rId558" Type="http://schemas.openxmlformats.org/officeDocument/2006/relationships/hyperlink" Target="https://www.linkedin.com/in/shashikantchaudhary" TargetMode="External"/><Relationship Id="rId155" Type="http://schemas.openxmlformats.org/officeDocument/2006/relationships/hyperlink" Target="https://www.linkedin.com/in/kavya-d-8973875/" TargetMode="External"/><Relationship Id="rId197" Type="http://schemas.openxmlformats.org/officeDocument/2006/relationships/hyperlink" Target="https://www.linkedin.com/in/sonawane-tukaram-66b73a85/" TargetMode="External"/><Relationship Id="rId362" Type="http://schemas.openxmlformats.org/officeDocument/2006/relationships/hyperlink" Target="https://www.linkedin.com/in/vaibhavtewari/" TargetMode="External"/><Relationship Id="rId418" Type="http://schemas.openxmlformats.org/officeDocument/2006/relationships/hyperlink" Target="https://www.linkedin.com/in/surendravarma/" TargetMode="External"/><Relationship Id="rId625" Type="http://schemas.openxmlformats.org/officeDocument/2006/relationships/hyperlink" Target="https://www.linkedin.com/in/prashantmandke/" TargetMode="External"/><Relationship Id="rId222" Type="http://schemas.openxmlformats.org/officeDocument/2006/relationships/hyperlink" Target="https://www.linkedin.com/in/varchasrs/" TargetMode="External"/><Relationship Id="rId264" Type="http://schemas.openxmlformats.org/officeDocument/2006/relationships/hyperlink" Target="https://www.linkedin.com/in/girishkrishnakaimal/" TargetMode="External"/><Relationship Id="rId471" Type="http://schemas.openxmlformats.org/officeDocument/2006/relationships/hyperlink" Target="https://www.linkedin.com/in/pradeepgidwani/" TargetMode="External"/><Relationship Id="rId667" Type="http://schemas.openxmlformats.org/officeDocument/2006/relationships/hyperlink" Target="https://www.linkedin.com/in/arjundutta/" TargetMode="External"/><Relationship Id="rId17" Type="http://schemas.openxmlformats.org/officeDocument/2006/relationships/hyperlink" Target="https://www.linkedin.com/in/bharat-moossaddee-57329a2/" TargetMode="External"/><Relationship Id="rId59" Type="http://schemas.openxmlformats.org/officeDocument/2006/relationships/hyperlink" Target="https://www.linkedin.com/in/vigneshnar/" TargetMode="External"/><Relationship Id="rId124" Type="http://schemas.openxmlformats.org/officeDocument/2006/relationships/hyperlink" Target="https://www.linkedin.com/in/amarpreet41/" TargetMode="External"/><Relationship Id="rId527" Type="http://schemas.openxmlformats.org/officeDocument/2006/relationships/hyperlink" Target="https://www.linkedin.com/in/abhayjaju/" TargetMode="External"/><Relationship Id="rId569" Type="http://schemas.openxmlformats.org/officeDocument/2006/relationships/hyperlink" Target="https://www.linkedin.com/in/ratnesh-kumar-iima/" TargetMode="External"/><Relationship Id="rId70" Type="http://schemas.openxmlformats.org/officeDocument/2006/relationships/hyperlink" Target="https://www.linkedin.com/in/nirmallyaroychowdhury/" TargetMode="External"/><Relationship Id="rId166" Type="http://schemas.openxmlformats.org/officeDocument/2006/relationships/hyperlink" Target="https://www.linkedin.com/in/founderroy/" TargetMode="External"/><Relationship Id="rId331" Type="http://schemas.openxmlformats.org/officeDocument/2006/relationships/hyperlink" Target="https://www.linkedin.com/in/anandraj73/" TargetMode="External"/><Relationship Id="rId373" Type="http://schemas.openxmlformats.org/officeDocument/2006/relationships/hyperlink" Target="https://www.linkedin.com/in/vijay-khanna-a9276bb/" TargetMode="External"/><Relationship Id="rId429" Type="http://schemas.openxmlformats.org/officeDocument/2006/relationships/hyperlink" Target="https://www.linkedin.com/in/arjundutta/" TargetMode="External"/><Relationship Id="rId580" Type="http://schemas.openxmlformats.org/officeDocument/2006/relationships/hyperlink" Target="https://www.linkedin.com/in/recruiterstory/" TargetMode="External"/><Relationship Id="rId636" Type="http://schemas.openxmlformats.org/officeDocument/2006/relationships/hyperlink" Target="https://www.linkedin.com/in/yunus-asad-9657a7a2/" TargetMode="External"/><Relationship Id="rId1" Type="http://schemas.openxmlformats.org/officeDocument/2006/relationships/hyperlink" Target="https://www.linkedin.com/in/dr-kiran-patil-9b431b17/" TargetMode="External"/><Relationship Id="rId233" Type="http://schemas.openxmlformats.org/officeDocument/2006/relationships/hyperlink" Target="https://www.linkedin.com/in/archana-kulkarni-0b974b7/" TargetMode="External"/><Relationship Id="rId440" Type="http://schemas.openxmlformats.org/officeDocument/2006/relationships/hyperlink" Target="https://www.linkedin.com/in/abhayjaju/" TargetMode="External"/><Relationship Id="rId678" Type="http://schemas.openxmlformats.org/officeDocument/2006/relationships/hyperlink" Target="https://in.linkedin.com/in/roybhaskar" TargetMode="External"/><Relationship Id="rId28" Type="http://schemas.openxmlformats.org/officeDocument/2006/relationships/hyperlink" Target="https://www.linkedin.com/in/sunil-srivastava-55a4a62/" TargetMode="External"/><Relationship Id="rId275" Type="http://schemas.openxmlformats.org/officeDocument/2006/relationships/hyperlink" Target="https://www.linkedin.com/in/yunus-asad-9657a7a2/" TargetMode="External"/><Relationship Id="rId300" Type="http://schemas.openxmlformats.org/officeDocument/2006/relationships/hyperlink" Target="https://www.linkedin.com/in/anandraj73/" TargetMode="External"/><Relationship Id="rId482" Type="http://schemas.openxmlformats.org/officeDocument/2006/relationships/hyperlink" Target="https://www.linkedin.com/in/pjrathi/" TargetMode="External"/><Relationship Id="rId538" Type="http://schemas.openxmlformats.org/officeDocument/2006/relationships/hyperlink" Target="https://www.linkedin.com/in/mauryanilesh/" TargetMode="External"/><Relationship Id="rId703" Type="http://schemas.openxmlformats.org/officeDocument/2006/relationships/hyperlink" Target="https://www.linkedin.com/in/raj-gulia-6458b850" TargetMode="External"/><Relationship Id="rId81" Type="http://schemas.openxmlformats.org/officeDocument/2006/relationships/hyperlink" Target="https://www.linkedin.com/in/suhas-joshi-b167a14/" TargetMode="External"/><Relationship Id="rId135" Type="http://schemas.openxmlformats.org/officeDocument/2006/relationships/hyperlink" Target="https://www.linkedin.com/in/meeta-misra-cfa-0a276213/" TargetMode="External"/><Relationship Id="rId177" Type="http://schemas.openxmlformats.org/officeDocument/2006/relationships/hyperlink" Target="https://www.linkedin.com/in/amitsabale/" TargetMode="External"/><Relationship Id="rId342" Type="http://schemas.openxmlformats.org/officeDocument/2006/relationships/hyperlink" Target="https://www.linkedin.com/in/sandeep-gupta-81078" TargetMode="External"/><Relationship Id="rId384" Type="http://schemas.openxmlformats.org/officeDocument/2006/relationships/hyperlink" Target="https://www.linkedin.com/in/pradeepmalu/" TargetMode="External"/><Relationship Id="rId591" Type="http://schemas.openxmlformats.org/officeDocument/2006/relationships/hyperlink" Target="https://www.linkedin.com/in/gaurav-mankotia-846a5b131/" TargetMode="External"/><Relationship Id="rId605" Type="http://schemas.openxmlformats.org/officeDocument/2006/relationships/hyperlink" Target="https://www.linkedin.com/in/divakarprayaga" TargetMode="External"/><Relationship Id="rId202" Type="http://schemas.openxmlformats.org/officeDocument/2006/relationships/hyperlink" Target="https://www.linkedin.com/in/devesh-baid-91770716/?originalSubdomain=in" TargetMode="External"/><Relationship Id="rId244" Type="http://schemas.openxmlformats.org/officeDocument/2006/relationships/hyperlink" Target="https://www.linkedin.com/in/amarpreet41/" TargetMode="External"/><Relationship Id="rId647" Type="http://schemas.openxmlformats.org/officeDocument/2006/relationships/hyperlink" Target="https://www.linkedin.com/in/farhanalinaqvi/" TargetMode="External"/><Relationship Id="rId689" Type="http://schemas.openxmlformats.org/officeDocument/2006/relationships/hyperlink" Target="https://www.linkedin.com/in/hemendra333/" TargetMode="External"/><Relationship Id="rId39" Type="http://schemas.openxmlformats.org/officeDocument/2006/relationships/hyperlink" Target="https://www.linkedin.com/in/pradeepmalu/" TargetMode="External"/><Relationship Id="rId286" Type="http://schemas.openxmlformats.org/officeDocument/2006/relationships/hyperlink" Target="https://www.linkedin.com/in/devanshlakhani-financial-services/" TargetMode="External"/><Relationship Id="rId451" Type="http://schemas.openxmlformats.org/officeDocument/2006/relationships/hyperlink" Target="https://www.linkedin.com/in/janani-rangarajan-98102213b/" TargetMode="External"/><Relationship Id="rId493" Type="http://schemas.openxmlformats.org/officeDocument/2006/relationships/hyperlink" Target="https://www.linkedin.com/in/manishsabnis2008/" TargetMode="External"/><Relationship Id="rId507" Type="http://schemas.openxmlformats.org/officeDocument/2006/relationships/hyperlink" Target="https://www.linkedin.com/in/bgk/" TargetMode="External"/><Relationship Id="rId549" Type="http://schemas.openxmlformats.org/officeDocument/2006/relationships/hyperlink" Target="https://www.linkedin.com/in/mauryanilesh/" TargetMode="External"/><Relationship Id="rId714" Type="http://schemas.openxmlformats.org/officeDocument/2006/relationships/hyperlink" Target="https://www.linkedin.com/in/hari-shahi/" TargetMode="External"/><Relationship Id="rId50" Type="http://schemas.openxmlformats.org/officeDocument/2006/relationships/hyperlink" Target="https://www.linkedin.com/in/chiragtanna/" TargetMode="External"/><Relationship Id="rId104" Type="http://schemas.openxmlformats.org/officeDocument/2006/relationships/hyperlink" Target="https://www.linkedin.com/in/puljal/" TargetMode="External"/><Relationship Id="rId146" Type="http://schemas.openxmlformats.org/officeDocument/2006/relationships/hyperlink" Target="https://www.linkedin.com/in/shalin-wadhwa-a0215853/" TargetMode="External"/><Relationship Id="rId188" Type="http://schemas.openxmlformats.org/officeDocument/2006/relationships/hyperlink" Target="https://www.linkedin.com/in/adhnan-rasheed/" TargetMode="External"/><Relationship Id="rId311" Type="http://schemas.openxmlformats.org/officeDocument/2006/relationships/hyperlink" Target="https://www.linkedin.com/in/prasantmohanty1972/" TargetMode="External"/><Relationship Id="rId353" Type="http://schemas.openxmlformats.org/officeDocument/2006/relationships/hyperlink" Target="https://www.linkedin.com/in/ponguriparthasarathy/" TargetMode="External"/><Relationship Id="rId395" Type="http://schemas.openxmlformats.org/officeDocument/2006/relationships/hyperlink" Target="https://www.linkedin.com/in/krishnadorai/" TargetMode="External"/><Relationship Id="rId409" Type="http://schemas.openxmlformats.org/officeDocument/2006/relationships/hyperlink" Target="https://www.linkedin.com/in/sanjay-seth-a42022269/" TargetMode="External"/><Relationship Id="rId560" Type="http://schemas.openxmlformats.org/officeDocument/2006/relationships/hyperlink" Target="https://www.linkedin.com/in/paruchuri-umashankar/" TargetMode="External"/><Relationship Id="rId92" Type="http://schemas.openxmlformats.org/officeDocument/2006/relationships/hyperlink" Target="https://www.linkedin.com/in/sonal-somani/" TargetMode="External"/><Relationship Id="rId213" Type="http://schemas.openxmlformats.org/officeDocument/2006/relationships/hyperlink" Target="https://www.linkedin.com/in/gokulrajgk/" TargetMode="External"/><Relationship Id="rId420" Type="http://schemas.openxmlformats.org/officeDocument/2006/relationships/hyperlink" Target="https://www.linkedin.com/in/jyothis-ks-85190b3b" TargetMode="External"/><Relationship Id="rId616" Type="http://schemas.openxmlformats.org/officeDocument/2006/relationships/hyperlink" Target="https://www.linkedin.com/in/adhnan-rasheed" TargetMode="External"/><Relationship Id="rId658" Type="http://schemas.openxmlformats.org/officeDocument/2006/relationships/hyperlink" Target="https://www.linkedin.com/in/dranujtripathi/" TargetMode="External"/><Relationship Id="rId255" Type="http://schemas.openxmlformats.org/officeDocument/2006/relationships/hyperlink" Target="https://www.linkedin.com/in/narasimha-raju-k-a-7b482149/" TargetMode="External"/><Relationship Id="rId297" Type="http://schemas.openxmlformats.org/officeDocument/2006/relationships/hyperlink" Target="https://www.linkedin.com/in/mauryanilesh/" TargetMode="External"/><Relationship Id="rId462" Type="http://schemas.openxmlformats.org/officeDocument/2006/relationships/hyperlink" Target="https://www.linkedin.com/in/adeepaksrinivasan/" TargetMode="External"/><Relationship Id="rId518" Type="http://schemas.openxmlformats.org/officeDocument/2006/relationships/hyperlink" Target="https://www.linkedin.com/in/dr-naman-agrawal/" TargetMode="External"/><Relationship Id="rId115" Type="http://schemas.openxmlformats.org/officeDocument/2006/relationships/hyperlink" Target="https://www.linkedin.com/in/rraajjeesshhr/" TargetMode="External"/><Relationship Id="rId157" Type="http://schemas.openxmlformats.org/officeDocument/2006/relationships/hyperlink" Target="https://www.linkedin.com/in/siramakrishnan" TargetMode="External"/><Relationship Id="rId322" Type="http://schemas.openxmlformats.org/officeDocument/2006/relationships/hyperlink" Target="https://www.linkedin.com/in/srinivas-yanamandra/" TargetMode="External"/><Relationship Id="rId364" Type="http://schemas.openxmlformats.org/officeDocument/2006/relationships/hyperlink" Target="https://www.linkedin.com/in/neerajsharma-raqa-leader/" TargetMode="External"/><Relationship Id="rId61" Type="http://schemas.openxmlformats.org/officeDocument/2006/relationships/hyperlink" Target="https://www.linkedin.com/in/sanjaysinghiitr" TargetMode="External"/><Relationship Id="rId199" Type="http://schemas.openxmlformats.org/officeDocument/2006/relationships/hyperlink" Target="https://www.linkedin.com/in/asheshdshah-aiadvisor/" TargetMode="External"/><Relationship Id="rId571" Type="http://schemas.openxmlformats.org/officeDocument/2006/relationships/hyperlink" Target="https://www.linkedin.com/in/deshdeepakkhare/" TargetMode="External"/><Relationship Id="rId627" Type="http://schemas.openxmlformats.org/officeDocument/2006/relationships/hyperlink" Target="https://www.linkedin.com/in/prakadesh-subramanian-37475b48/" TargetMode="External"/><Relationship Id="rId669" Type="http://schemas.openxmlformats.org/officeDocument/2006/relationships/hyperlink" Target="https://www.linkedin.com/in/nehameritx/" TargetMode="External"/><Relationship Id="rId19" Type="http://schemas.openxmlformats.org/officeDocument/2006/relationships/hyperlink" Target="https://www.linkedin.com/in/ankur-jindal-00a1b548/" TargetMode="External"/><Relationship Id="rId224" Type="http://schemas.openxmlformats.org/officeDocument/2006/relationships/hyperlink" Target="https://www.linkedin.com/in/sandeepsaxena/" TargetMode="External"/><Relationship Id="rId266" Type="http://schemas.openxmlformats.org/officeDocument/2006/relationships/hyperlink" Target="https://www.linkedin.com/in/prasantmohanty1972/" TargetMode="External"/><Relationship Id="rId431" Type="http://schemas.openxmlformats.org/officeDocument/2006/relationships/hyperlink" Target="https://www.linkedin.com/in/vinodn1/" TargetMode="External"/><Relationship Id="rId473" Type="http://schemas.openxmlformats.org/officeDocument/2006/relationships/hyperlink" Target="https://www.linkedin.com/in/dhirajkhot/" TargetMode="External"/><Relationship Id="rId529" Type="http://schemas.openxmlformats.org/officeDocument/2006/relationships/hyperlink" Target="https://www.linkedin.com/in/anubhuti-singh-07a9725/" TargetMode="External"/><Relationship Id="rId680" Type="http://schemas.openxmlformats.org/officeDocument/2006/relationships/hyperlink" Target="https://www.linkedin.com/in/roybhaskar/?originalSubdomain=in" TargetMode="External"/><Relationship Id="rId30" Type="http://schemas.openxmlformats.org/officeDocument/2006/relationships/hyperlink" Target="https://www.linkedin.com/in/yunus-asad-9657a7a2/" TargetMode="External"/><Relationship Id="rId126" Type="http://schemas.openxmlformats.org/officeDocument/2006/relationships/hyperlink" Target="https://www.linkedin.com/in/abhayjaju/" TargetMode="External"/><Relationship Id="rId168" Type="http://schemas.openxmlformats.org/officeDocument/2006/relationships/hyperlink" Target="https://www.linkedin.com/sumandash84" TargetMode="External"/><Relationship Id="rId333" Type="http://schemas.openxmlformats.org/officeDocument/2006/relationships/hyperlink" Target="https://www.linkedin.com/in/kushagrag86/" TargetMode="External"/><Relationship Id="rId540" Type="http://schemas.openxmlformats.org/officeDocument/2006/relationships/hyperlink" Target="https://www.linkedin.com/in/mauryanilesh/" TargetMode="External"/><Relationship Id="rId72" Type="http://schemas.openxmlformats.org/officeDocument/2006/relationships/hyperlink" Target="https://www.linkedin.com/in/bgk/" TargetMode="External"/><Relationship Id="rId375" Type="http://schemas.openxmlformats.org/officeDocument/2006/relationships/hyperlink" Target="https://www.linkedin.com/in/gaurav-mankotia-846a5b131/" TargetMode="External"/><Relationship Id="rId582" Type="http://schemas.openxmlformats.org/officeDocument/2006/relationships/hyperlink" Target="https://www.linkedin.com/in/astha-dixit-5094656b/" TargetMode="External"/><Relationship Id="rId638" Type="http://schemas.openxmlformats.org/officeDocument/2006/relationships/hyperlink" Target="https://www.linkedin.com/in/recruiterstory/" TargetMode="External"/><Relationship Id="rId3" Type="http://schemas.openxmlformats.org/officeDocument/2006/relationships/hyperlink" Target="https://www.linkedin.com/in/ajaylulla/" TargetMode="External"/><Relationship Id="rId235" Type="http://schemas.openxmlformats.org/officeDocument/2006/relationships/hyperlink" Target="https://www.linkedin.com/in/vinodchacko/" TargetMode="External"/><Relationship Id="rId277" Type="http://schemas.openxmlformats.org/officeDocument/2006/relationships/hyperlink" Target="https://www.linkedin.com/in/mukul-agarwal-6172a713/" TargetMode="External"/><Relationship Id="rId400" Type="http://schemas.openxmlformats.org/officeDocument/2006/relationships/hyperlink" Target="https://www.linkedin.com/in/punitpandey71/?originalSubdomain=in" TargetMode="External"/><Relationship Id="rId442" Type="http://schemas.openxmlformats.org/officeDocument/2006/relationships/hyperlink" Target="https://www.linkedin.com/in/anubhuti-singh-07a9725/" TargetMode="External"/><Relationship Id="rId484" Type="http://schemas.openxmlformats.org/officeDocument/2006/relationships/hyperlink" Target="https://www.linkedin.com/in/jagritishreya/" TargetMode="External"/><Relationship Id="rId705" Type="http://schemas.openxmlformats.org/officeDocument/2006/relationships/hyperlink" Target="https://www.linkedin.com/in/kushagrag86/" TargetMode="External"/><Relationship Id="rId137" Type="http://schemas.openxmlformats.org/officeDocument/2006/relationships/hyperlink" Target="https://www.linkedin.com/in/growthbynitesh/" TargetMode="External"/><Relationship Id="rId302" Type="http://schemas.openxmlformats.org/officeDocument/2006/relationships/hyperlink" Target="https://www.linkedin.com/in/himanshujoshi1983/" TargetMode="External"/><Relationship Id="rId344" Type="http://schemas.openxmlformats.org/officeDocument/2006/relationships/hyperlink" Target="https://www.linkedin.com/in/dr-selva-0849271b/" TargetMode="External"/><Relationship Id="rId691" Type="http://schemas.openxmlformats.org/officeDocument/2006/relationships/hyperlink" Target="https://www.linkedin.com/in/meeta-misra-cfa-0a276213/" TargetMode="External"/><Relationship Id="rId41" Type="http://schemas.openxmlformats.org/officeDocument/2006/relationships/hyperlink" Target="http://linkedin.com/in/prerna-tandon-66bb981" TargetMode="External"/><Relationship Id="rId83" Type="http://schemas.openxmlformats.org/officeDocument/2006/relationships/hyperlink" Target="https://www.linkedin.com/in/avinashmandelia/" TargetMode="External"/><Relationship Id="rId179" Type="http://schemas.openxmlformats.org/officeDocument/2006/relationships/hyperlink" Target="https://www.linkedin.com/in/pragnendra/" TargetMode="External"/><Relationship Id="rId386" Type="http://schemas.openxmlformats.org/officeDocument/2006/relationships/hyperlink" Target="https://www.linkedin.com/in/pradeepmalu/" TargetMode="External"/><Relationship Id="rId551" Type="http://schemas.openxmlformats.org/officeDocument/2006/relationships/hyperlink" Target="https://www.linkedin.com/in/renuka-nahar-formerly-dudeja-07464521/" TargetMode="External"/><Relationship Id="rId593" Type="http://schemas.openxmlformats.org/officeDocument/2006/relationships/hyperlink" Target="https://www.linkedin.com/in/girishsapra/" TargetMode="External"/><Relationship Id="rId607" Type="http://schemas.openxmlformats.org/officeDocument/2006/relationships/hyperlink" Target="https://www.linkedin.com/in/abhilekhverma/" TargetMode="External"/><Relationship Id="rId649" Type="http://schemas.openxmlformats.org/officeDocument/2006/relationships/hyperlink" Target="https://www.linkedin.com/in/farhanalinaqvi/" TargetMode="External"/><Relationship Id="rId190" Type="http://schemas.openxmlformats.org/officeDocument/2006/relationships/hyperlink" Target="https://www.linkedin.com/in/seshkrishnan/" TargetMode="External"/><Relationship Id="rId204" Type="http://schemas.openxmlformats.org/officeDocument/2006/relationships/hyperlink" Target="https://www.linkedin.com/in/abhishekgulia/" TargetMode="External"/><Relationship Id="rId246" Type="http://schemas.openxmlformats.org/officeDocument/2006/relationships/hyperlink" Target="https://www.linkedin.com/in/abhayjaju/" TargetMode="External"/><Relationship Id="rId288" Type="http://schemas.openxmlformats.org/officeDocument/2006/relationships/hyperlink" Target="https://www.linkedin.com/in/anantsood/" TargetMode="External"/><Relationship Id="rId411" Type="http://schemas.openxmlformats.org/officeDocument/2006/relationships/hyperlink" Target="https://www.linkedin.com/in/kunal-dalal-b1662a56/" TargetMode="External"/><Relationship Id="rId453" Type="http://schemas.openxmlformats.org/officeDocument/2006/relationships/hyperlink" Target="https://www.linkedin.com/in/abhayjaju/" TargetMode="External"/><Relationship Id="rId509" Type="http://schemas.openxmlformats.org/officeDocument/2006/relationships/hyperlink" Target="https://www.linkedin.com/in/dr-selva-0849271b/" TargetMode="External"/><Relationship Id="rId660" Type="http://schemas.openxmlformats.org/officeDocument/2006/relationships/hyperlink" Target="https://www.linkedin.com/in/hemendra333/" TargetMode="External"/><Relationship Id="rId106" Type="http://schemas.openxmlformats.org/officeDocument/2006/relationships/hyperlink" Target="https://www.linkedin.com/in/bhagwanmakhijani" TargetMode="External"/><Relationship Id="rId313" Type="http://schemas.openxmlformats.org/officeDocument/2006/relationships/hyperlink" Target="https://www.linkedin.com/in/sandeep-gupta-81078" TargetMode="External"/><Relationship Id="rId495" Type="http://schemas.openxmlformats.org/officeDocument/2006/relationships/hyperlink" Target="https://www.linkedin.com/in/vani-agarwal/" TargetMode="External"/><Relationship Id="rId716" Type="http://schemas.openxmlformats.org/officeDocument/2006/relationships/table" Target="../tables/table5.xml"/><Relationship Id="rId10" Type="http://schemas.openxmlformats.org/officeDocument/2006/relationships/hyperlink" Target="https://www.linkedin.com/in/janani-rangarajan-98102213b/" TargetMode="External"/><Relationship Id="rId52" Type="http://schemas.openxmlformats.org/officeDocument/2006/relationships/hyperlink" Target="https://www.linkedin.com/in/anantsood/" TargetMode="External"/><Relationship Id="rId94" Type="http://schemas.openxmlformats.org/officeDocument/2006/relationships/hyperlink" Target="https://www.linkedin.com/in/satyamahapatra/" TargetMode="External"/><Relationship Id="rId148" Type="http://schemas.openxmlformats.org/officeDocument/2006/relationships/hyperlink" Target="https://www.linkedin.com/in/shailendrasinh-rajput-771a4518/" TargetMode="External"/><Relationship Id="rId355" Type="http://schemas.openxmlformats.org/officeDocument/2006/relationships/hyperlink" Target="https://www.linkedin.com/in/pooja-suchak/" TargetMode="External"/><Relationship Id="rId397" Type="http://schemas.openxmlformats.org/officeDocument/2006/relationships/hyperlink" Target="https://www.linkedin.com/in/vanshikaaoberoi/?utm_source=share&amp;utm_campaign=share_via&amp;utm_content=profile&amp;utm_medium=android_app" TargetMode="External"/><Relationship Id="rId520" Type="http://schemas.openxmlformats.org/officeDocument/2006/relationships/hyperlink" Target="https://www.linkedin.com/in/farhanalinaqvi/" TargetMode="External"/><Relationship Id="rId562" Type="http://schemas.openxmlformats.org/officeDocument/2006/relationships/hyperlink" Target="https://www.linkedin.com/in/caagarwalaashish/" TargetMode="External"/><Relationship Id="rId618" Type="http://schemas.openxmlformats.org/officeDocument/2006/relationships/hyperlink" Target="https://www.linkedin.com/in/sriramchidambaram/" TargetMode="External"/><Relationship Id="rId215" Type="http://schemas.openxmlformats.org/officeDocument/2006/relationships/hyperlink" Target="https://in.linkedin.com/in/roybhaskar" TargetMode="External"/><Relationship Id="rId257" Type="http://schemas.openxmlformats.org/officeDocument/2006/relationships/hyperlink" Target="https://www.linkedin.com/in/dr-preet-kaur-02335840/" TargetMode="External"/><Relationship Id="rId422" Type="http://schemas.openxmlformats.org/officeDocument/2006/relationships/hyperlink" Target="https://www.linkedin.com/in/phanipattamatta/" TargetMode="External"/><Relationship Id="rId464" Type="http://schemas.openxmlformats.org/officeDocument/2006/relationships/hyperlink" Target="https://www.linkedin.com/in/mahima-m-28b702a/" TargetMode="External"/><Relationship Id="rId299" Type="http://schemas.openxmlformats.org/officeDocument/2006/relationships/hyperlink" Target="https://www.linkedin.com/in/maheshnatarajan2017/" TargetMode="External"/><Relationship Id="rId63" Type="http://schemas.openxmlformats.org/officeDocument/2006/relationships/hyperlink" Target="https://www.linkedin.com/in/dileeppandiya/" TargetMode="External"/><Relationship Id="rId159" Type="http://schemas.openxmlformats.org/officeDocument/2006/relationships/hyperlink" Target="https://www.linkedin.com/in/rraajjeesshhr/" TargetMode="External"/><Relationship Id="rId366" Type="http://schemas.openxmlformats.org/officeDocument/2006/relationships/hyperlink" Target="https://www.linkedin.com/in/dhanashri-digital/" TargetMode="External"/><Relationship Id="rId573" Type="http://schemas.openxmlformats.org/officeDocument/2006/relationships/hyperlink" Target="http://www.linkedin.com/in/janani-rangarajan-98102213b" TargetMode="External"/><Relationship Id="rId226" Type="http://schemas.openxmlformats.org/officeDocument/2006/relationships/hyperlink" Target="https://www.linkedin.com/in/manjunathgowda/" TargetMode="External"/><Relationship Id="rId433" Type="http://schemas.openxmlformats.org/officeDocument/2006/relationships/hyperlink" Target="https://www.linkedin.com/in/ashishrbedekar/" TargetMode="External"/><Relationship Id="rId640" Type="http://schemas.openxmlformats.org/officeDocument/2006/relationships/hyperlink" Target="https://www.linkedin.com/in/astha-dixit-5094656b/" TargetMode="External"/><Relationship Id="rId74" Type="http://schemas.openxmlformats.org/officeDocument/2006/relationships/hyperlink" Target="https://www.linkedin.com/in/hemendra333/" TargetMode="External"/><Relationship Id="rId377" Type="http://schemas.openxmlformats.org/officeDocument/2006/relationships/hyperlink" Target="https://www.linkedin.com/in/gaurav-mankotia-846a5b131/" TargetMode="External"/><Relationship Id="rId500" Type="http://schemas.openxmlformats.org/officeDocument/2006/relationships/hyperlink" Target="https://www.linkedin.com/in/sandeep-gupta-81078" TargetMode="External"/><Relationship Id="rId584" Type="http://schemas.openxmlformats.org/officeDocument/2006/relationships/hyperlink" Target="https://www.linkedin.com/in/maheshnatarajan2017/" TargetMode="External"/><Relationship Id="rId5" Type="http://schemas.openxmlformats.org/officeDocument/2006/relationships/hyperlink" Target="https://www.linkedin.com/in/satyamahapatra/" TargetMode="External"/><Relationship Id="rId237" Type="http://schemas.openxmlformats.org/officeDocument/2006/relationships/hyperlink" Target="https://www.linkedin.com/in/jangidpiyush/" TargetMode="External"/><Relationship Id="rId444" Type="http://schemas.openxmlformats.org/officeDocument/2006/relationships/hyperlink" Target="https://www.linkedin.com/in/dileeppandiya/" TargetMode="External"/><Relationship Id="rId651" Type="http://schemas.openxmlformats.org/officeDocument/2006/relationships/hyperlink" Target="https://www.linkedin.com/in/meeta-misra-cfa-0a276213/" TargetMode="External"/><Relationship Id="rId290" Type="http://schemas.openxmlformats.org/officeDocument/2006/relationships/hyperlink" Target="https://www.linkedin.com/in/achalrangaswamy/" TargetMode="External"/><Relationship Id="rId304" Type="http://schemas.openxmlformats.org/officeDocument/2006/relationships/hyperlink" Target="https://www.linkedin.com/in/prateekmadhav/" TargetMode="External"/><Relationship Id="rId388" Type="http://schemas.openxmlformats.org/officeDocument/2006/relationships/hyperlink" Target="https://www.linkedin.com/in/renuka-nahar-formerly-dudeja-07464521/" TargetMode="External"/><Relationship Id="rId511" Type="http://schemas.openxmlformats.org/officeDocument/2006/relationships/hyperlink" Target="https://www.linkedin.com/in/venkataramananmv/" TargetMode="External"/><Relationship Id="rId609" Type="http://schemas.openxmlformats.org/officeDocument/2006/relationships/hyperlink" Target="https://www.linkedin.com/in/ashishrbedekar/" TargetMode="External"/><Relationship Id="rId85" Type="http://schemas.openxmlformats.org/officeDocument/2006/relationships/hyperlink" Target="https://www.linkedin.com/in/founderroy/" TargetMode="External"/><Relationship Id="rId150" Type="http://schemas.openxmlformats.org/officeDocument/2006/relationships/hyperlink" Target="https://www.linkedin.com/in/kokilaroy/" TargetMode="External"/><Relationship Id="rId595" Type="http://schemas.openxmlformats.org/officeDocument/2006/relationships/hyperlink" Target="https://www.linkedin.com/in/dheeresh-manrai-315b2216/" TargetMode="External"/><Relationship Id="rId248" Type="http://schemas.openxmlformats.org/officeDocument/2006/relationships/hyperlink" Target="https://www.linkedin.com/in/chiragtanna/https:/www.linkedin.com/in/chiragtanna/" TargetMode="External"/><Relationship Id="rId455" Type="http://schemas.openxmlformats.org/officeDocument/2006/relationships/hyperlink" Target="https://www.linkedin.com/in/arjundutta/" TargetMode="External"/><Relationship Id="rId662" Type="http://schemas.openxmlformats.org/officeDocument/2006/relationships/hyperlink" Target="https://www.linkedin.com/in/ravikikan/" TargetMode="External"/><Relationship Id="rId12" Type="http://schemas.openxmlformats.org/officeDocument/2006/relationships/hyperlink" Target="https://www.linkedin.com/in/shashankmisra/" TargetMode="External"/><Relationship Id="rId108" Type="http://schemas.openxmlformats.org/officeDocument/2006/relationships/hyperlink" Target="https://www.linkedin.com/in/prashantmandke/" TargetMode="External"/><Relationship Id="rId315" Type="http://schemas.openxmlformats.org/officeDocument/2006/relationships/hyperlink" Target="https://www.linkedin.com/in/dheeresh-manrai-315b2216/" TargetMode="External"/><Relationship Id="rId522" Type="http://schemas.openxmlformats.org/officeDocument/2006/relationships/hyperlink" Target="https://www.linkedin.com/in/caagarwalaashish/" TargetMode="External"/><Relationship Id="rId96" Type="http://schemas.openxmlformats.org/officeDocument/2006/relationships/hyperlink" Target="https://www.linkedin.com/in/prakhar-agrawal-b77a1512/" TargetMode="External"/><Relationship Id="rId161" Type="http://schemas.openxmlformats.org/officeDocument/2006/relationships/hyperlink" Target="http://linkedin.com/in/sindhu-bhaskar-55a84568" TargetMode="External"/><Relationship Id="rId399" Type="http://schemas.openxmlformats.org/officeDocument/2006/relationships/hyperlink" Target="https://www.linkedin.com/in/gargkapil2008/" TargetMode="External"/><Relationship Id="rId259" Type="http://schemas.openxmlformats.org/officeDocument/2006/relationships/hyperlink" Target="https://www.linkedin.com/in/asheshdshah-aiadvisor/" TargetMode="External"/><Relationship Id="rId466" Type="http://schemas.openxmlformats.org/officeDocument/2006/relationships/hyperlink" Target="https://www.linkedin.com/in/ggauravpaul/" TargetMode="External"/><Relationship Id="rId673" Type="http://schemas.openxmlformats.org/officeDocument/2006/relationships/hyperlink" Target="https://www.linkedin.com/in/amitchilka" TargetMode="External"/><Relationship Id="rId23" Type="http://schemas.openxmlformats.org/officeDocument/2006/relationships/hyperlink" Target="https://www.linkedin.com/in/mauryanilesh/" TargetMode="External"/><Relationship Id="rId119" Type="http://schemas.openxmlformats.org/officeDocument/2006/relationships/hyperlink" Target="https://www.linkedin.com/in/surendravarma/" TargetMode="External"/><Relationship Id="rId326" Type="http://schemas.openxmlformats.org/officeDocument/2006/relationships/hyperlink" Target="https://www.linkedin.com/in/bharat-moossaddee-57329a2" TargetMode="External"/><Relationship Id="rId533" Type="http://schemas.openxmlformats.org/officeDocument/2006/relationships/hyperlink" Target="https://www.linkedin.com/in/ajay-bhatkal-8b06a612/" TargetMode="External"/><Relationship Id="rId172" Type="http://schemas.openxmlformats.org/officeDocument/2006/relationships/hyperlink" Target="https://www.linkedin.com/in/rohitpandita/" TargetMode="External"/><Relationship Id="rId477" Type="http://schemas.openxmlformats.org/officeDocument/2006/relationships/hyperlink" Target="https://www.linkedin.com/in/abdulrahman-albar/" TargetMode="External"/><Relationship Id="rId600" Type="http://schemas.openxmlformats.org/officeDocument/2006/relationships/hyperlink" Target="https://www.linkedin.com/in/nitinkarkara/" TargetMode="External"/><Relationship Id="rId684" Type="http://schemas.openxmlformats.org/officeDocument/2006/relationships/hyperlink" Target="https://www.linkedin.com/in/uttam-tiwari" TargetMode="External"/><Relationship Id="rId337" Type="http://schemas.openxmlformats.org/officeDocument/2006/relationships/hyperlink" Target="https://www.linkedin.com/in/kushagrag86/" TargetMode="External"/><Relationship Id="rId34" Type="http://schemas.openxmlformats.org/officeDocument/2006/relationships/hyperlink" Target="https://www.linkedin.com/in/csbhanubhargava/" TargetMode="External"/><Relationship Id="rId544" Type="http://schemas.openxmlformats.org/officeDocument/2006/relationships/hyperlink" Target="https://www.linkedin.com/in/kunal-jatania/" TargetMode="External"/><Relationship Id="rId183" Type="http://schemas.openxmlformats.org/officeDocument/2006/relationships/hyperlink" Target="https://www.linkedin.com/in/ponguriparthasarathy/" TargetMode="External"/><Relationship Id="rId390" Type="http://schemas.openxmlformats.org/officeDocument/2006/relationships/hyperlink" Target="https://www.linkedin.com/in/jayen-k-kotecha-18827563/" TargetMode="External"/><Relationship Id="rId404" Type="http://schemas.openxmlformats.org/officeDocument/2006/relationships/hyperlink" Target="https://www.linkedin.com/in/chestalaxmi" TargetMode="External"/><Relationship Id="rId611" Type="http://schemas.openxmlformats.org/officeDocument/2006/relationships/hyperlink" Target="https://www.linkedin.com/in/ashishrbedekar/" TargetMode="External"/><Relationship Id="rId250" Type="http://schemas.openxmlformats.org/officeDocument/2006/relationships/hyperlink" Target="https://www.linkedin.com/in/srinivas-yanamandra/" TargetMode="External"/><Relationship Id="rId488" Type="http://schemas.openxmlformats.org/officeDocument/2006/relationships/hyperlink" Target="https://www.linkedin.com/in/shashankmisra/" TargetMode="External"/><Relationship Id="rId695" Type="http://schemas.openxmlformats.org/officeDocument/2006/relationships/hyperlink" Target="https://www.linkedin.com/in/harshdeodhar/" TargetMode="External"/><Relationship Id="rId709" Type="http://schemas.openxmlformats.org/officeDocument/2006/relationships/hyperlink" Target="https://www.linkedin.com/in/tinmathur/" TargetMode="External"/><Relationship Id="rId45" Type="http://schemas.openxmlformats.org/officeDocument/2006/relationships/hyperlink" Target="https://www.linkedin.com/in/mauryanilesh/" TargetMode="External"/><Relationship Id="rId110" Type="http://schemas.openxmlformats.org/officeDocument/2006/relationships/hyperlink" Target="https://www.linkedin.com/in/ankuragarwalmnnit/" TargetMode="External"/><Relationship Id="rId348" Type="http://schemas.openxmlformats.org/officeDocument/2006/relationships/hyperlink" Target="https://www.linkedin.com/in/renuka-nahar-formerly-dudeja-07464521/" TargetMode="External"/><Relationship Id="rId555" Type="http://schemas.openxmlformats.org/officeDocument/2006/relationships/hyperlink" Target="https://www.linkedin.com/in/sandeep-gupta-81078" TargetMode="External"/><Relationship Id="rId194" Type="http://schemas.openxmlformats.org/officeDocument/2006/relationships/hyperlink" Target="https://www.linkedin.com/in/puljal/" TargetMode="External"/><Relationship Id="rId208" Type="http://schemas.openxmlformats.org/officeDocument/2006/relationships/hyperlink" Target="https://www.linkedin.com/in/aparajitaprasad/" TargetMode="External"/><Relationship Id="rId415" Type="http://schemas.openxmlformats.org/officeDocument/2006/relationships/hyperlink" Target="https://www.linkedin.com/in/janani-rangarajan-98102213b/" TargetMode="External"/><Relationship Id="rId622" Type="http://schemas.openxmlformats.org/officeDocument/2006/relationships/hyperlink" Target="https://www.linkedin.com/in/bharat-moossaddee-57329a2/" TargetMode="External"/><Relationship Id="rId261" Type="http://schemas.openxmlformats.org/officeDocument/2006/relationships/hyperlink" Target="https://www.linkedin.com/in/ashish-kulkarni-75bab519b/" TargetMode="External"/><Relationship Id="rId499" Type="http://schemas.openxmlformats.org/officeDocument/2006/relationships/hyperlink" Target="https://www.linkedin.com/in/dr-inv-shivakiran-makam-5006a350" TargetMode="External"/><Relationship Id="rId56" Type="http://schemas.openxmlformats.org/officeDocument/2006/relationships/hyperlink" Target="https://www.linkedin.com/in/anantsood/" TargetMode="External"/><Relationship Id="rId359" Type="http://schemas.openxmlformats.org/officeDocument/2006/relationships/hyperlink" Target="https://www.linkedin.com/in/abhishekgulia/" TargetMode="External"/><Relationship Id="rId566" Type="http://schemas.openxmlformats.org/officeDocument/2006/relationships/hyperlink" Target="https://www.linkedin.com/in/himanshujoshimitsloan/" TargetMode="External"/><Relationship Id="rId121" Type="http://schemas.openxmlformats.org/officeDocument/2006/relationships/hyperlink" Target="https://www.linkedin.com/in/pravin-anand-4295379/" TargetMode="External"/><Relationship Id="rId219" Type="http://schemas.openxmlformats.org/officeDocument/2006/relationships/hyperlink" Target="https://www.linkedin.com/in/anantsood/" TargetMode="External"/><Relationship Id="rId426" Type="http://schemas.openxmlformats.org/officeDocument/2006/relationships/hyperlink" Target="https://www.linkedin.com/in/manuk/" TargetMode="External"/><Relationship Id="rId633" Type="http://schemas.openxmlformats.org/officeDocument/2006/relationships/hyperlink" Target="https://www.linkedin.com/in/adeepaksrinivasan/" TargetMode="External"/><Relationship Id="rId67" Type="http://schemas.openxmlformats.org/officeDocument/2006/relationships/hyperlink" Target="https://www.linkedin.com/in/naveen-jaisalmeria-66b59024/" TargetMode="External"/><Relationship Id="rId272" Type="http://schemas.openxmlformats.org/officeDocument/2006/relationships/hyperlink" Target="https://www.linkedin.com/in/csbhanubhargava/" TargetMode="External"/><Relationship Id="rId577" Type="http://schemas.openxmlformats.org/officeDocument/2006/relationships/hyperlink" Target="https://www.linkedin.com/in/anantsood/" TargetMode="External"/><Relationship Id="rId700" Type="http://schemas.openxmlformats.org/officeDocument/2006/relationships/hyperlink" Target="https://www.linkedin.com/in/caagarwalaashish/" TargetMode="External"/><Relationship Id="rId132" Type="http://schemas.openxmlformats.org/officeDocument/2006/relationships/hyperlink" Target="https://www.linkedin.com/in/siddhartha-kathpalia/" TargetMode="External"/><Relationship Id="rId437" Type="http://schemas.openxmlformats.org/officeDocument/2006/relationships/hyperlink" Target="https://www.linkedin.com/in/rahulgtm/" TargetMode="External"/><Relationship Id="rId644" Type="http://schemas.openxmlformats.org/officeDocument/2006/relationships/hyperlink" Target="https://www.linkedin.com/in/devesh-baid-91770716/?originalSubdomain=in" TargetMode="External"/><Relationship Id="rId283" Type="http://schemas.openxmlformats.org/officeDocument/2006/relationships/hyperlink" Target="https://www.linkedin.com/in/adhnan-rasheed" TargetMode="External"/><Relationship Id="rId490" Type="http://schemas.openxmlformats.org/officeDocument/2006/relationships/hyperlink" Target="https://www.linkedin.com/in/jagritishreya/" TargetMode="External"/><Relationship Id="rId504" Type="http://schemas.openxmlformats.org/officeDocument/2006/relationships/hyperlink" Target="https://www.linkedin.com/in/suryamrajendran/" TargetMode="External"/><Relationship Id="rId711" Type="http://schemas.openxmlformats.org/officeDocument/2006/relationships/hyperlink" Target="https://www.linkedin.com/in/sanjayukulkarni/" TargetMode="External"/><Relationship Id="rId78" Type="http://schemas.openxmlformats.org/officeDocument/2006/relationships/hyperlink" Target="https://www.linkedin.com/in/ankitduaofficial/" TargetMode="External"/><Relationship Id="rId143" Type="http://schemas.openxmlformats.org/officeDocument/2006/relationships/hyperlink" Target="https://www.linkedin.com/in/nirmallyaroychowdhury/" TargetMode="External"/><Relationship Id="rId350" Type="http://schemas.openxmlformats.org/officeDocument/2006/relationships/hyperlink" Target="https://www.linkedin.com/in/bharathud/" TargetMode="External"/><Relationship Id="rId588" Type="http://schemas.openxmlformats.org/officeDocument/2006/relationships/hyperlink" Target="https://www.linkedin.com/in/naveen-toshniwal-7266ba9/" TargetMode="External"/><Relationship Id="rId9" Type="http://schemas.openxmlformats.org/officeDocument/2006/relationships/hyperlink" Target="https://www.linkedin.com/in/om-anand-unifyx?utm_source=share&amp;utm_campaign=share_via&amp;utm_content=profile&amp;utm_medium=ios_app" TargetMode="External"/><Relationship Id="rId210" Type="http://schemas.openxmlformats.org/officeDocument/2006/relationships/hyperlink" Target="https://www.linkedin.com/in/karn-saudagar/" TargetMode="External"/><Relationship Id="rId448" Type="http://schemas.openxmlformats.org/officeDocument/2006/relationships/hyperlink" Target="https://www.linkedin.com/in/jyothis-ks-85190b3b" TargetMode="External"/><Relationship Id="rId655" Type="http://schemas.openxmlformats.org/officeDocument/2006/relationships/hyperlink" Target="https://www.linkedin.com/in/sanjay-seth-a42022269" TargetMode="External"/><Relationship Id="rId294" Type="http://schemas.openxmlformats.org/officeDocument/2006/relationships/hyperlink" Target="https://www.linkedin.com/in/sagarmahat/" TargetMode="External"/><Relationship Id="rId308" Type="http://schemas.openxmlformats.org/officeDocument/2006/relationships/hyperlink" Target="https://www.linkedin.com/in/sandeep-gupta-81078" TargetMode="External"/><Relationship Id="rId515" Type="http://schemas.openxmlformats.org/officeDocument/2006/relationships/hyperlink" Target="https://www.linkedin.com/in/walawalkar" TargetMode="External"/><Relationship Id="rId89" Type="http://schemas.openxmlformats.org/officeDocument/2006/relationships/hyperlink" Target="https://in.linkedin.com/in/nalin-kapoor-b59b805?utm_source=chatgpt.com" TargetMode="External"/><Relationship Id="rId154" Type="http://schemas.openxmlformats.org/officeDocument/2006/relationships/hyperlink" Target="https://www.linkedin.com/in/renuka-nahar-formerly-dudeja-07464521/" TargetMode="External"/><Relationship Id="rId361" Type="http://schemas.openxmlformats.org/officeDocument/2006/relationships/hyperlink" Target="https://www.linkedin.com/in/mauryanilesh/" TargetMode="External"/><Relationship Id="rId599" Type="http://schemas.openxmlformats.org/officeDocument/2006/relationships/hyperlink" Target="https://www.linkedin.com/in/satyajeetpatnayak/" TargetMode="External"/><Relationship Id="rId459" Type="http://schemas.openxmlformats.org/officeDocument/2006/relationships/hyperlink" Target="https://www.linkedin.com/in/bhattacharjeeutsav/" TargetMode="External"/><Relationship Id="rId666" Type="http://schemas.openxmlformats.org/officeDocument/2006/relationships/hyperlink" Target="https://www.linkedin.com/in/sunilkhosla12/" TargetMode="External"/><Relationship Id="rId16" Type="http://schemas.openxmlformats.org/officeDocument/2006/relationships/hyperlink" Target="https://www.linkedin.com/in/mohit-monga/" TargetMode="External"/><Relationship Id="rId221" Type="http://schemas.openxmlformats.org/officeDocument/2006/relationships/hyperlink" Target="https://www.linkedin.com/in/avinash-kumar-80676858" TargetMode="External"/><Relationship Id="rId319" Type="http://schemas.openxmlformats.org/officeDocument/2006/relationships/hyperlink" Target="https://www.linkedin.com/in/ponguriparthasarathy/" TargetMode="External"/><Relationship Id="rId526" Type="http://schemas.openxmlformats.org/officeDocument/2006/relationships/hyperlink" Target="https://www.linkedin.com/in/adsinghprofile/" TargetMode="External"/><Relationship Id="rId165" Type="http://schemas.openxmlformats.org/officeDocument/2006/relationships/hyperlink" Target="https://www.linkedin.com/in/amitabhsinhasmefunding/" TargetMode="External"/><Relationship Id="rId372" Type="http://schemas.openxmlformats.org/officeDocument/2006/relationships/hyperlink" Target="https://www.linkedin.com/in/vijay-khanna-a9276bb/" TargetMode="External"/><Relationship Id="rId677" Type="http://schemas.openxmlformats.org/officeDocument/2006/relationships/hyperlink" Target="https://www.linkedin.com/in/asheshdshah-aiadvisor/" TargetMode="External"/><Relationship Id="rId232" Type="http://schemas.openxmlformats.org/officeDocument/2006/relationships/hyperlink" Target="https://www.linkedin.com/in/adeepaksrinivasan/" TargetMode="External"/><Relationship Id="rId27" Type="http://schemas.openxmlformats.org/officeDocument/2006/relationships/hyperlink" Target="https://www.linkedin.com/in/amarpreet41/" TargetMode="External"/><Relationship Id="rId537" Type="http://schemas.openxmlformats.org/officeDocument/2006/relationships/hyperlink" Target="https://www.linkedin.com/in/arunsharma-globalops/" TargetMode="External"/><Relationship Id="rId80" Type="http://schemas.openxmlformats.org/officeDocument/2006/relationships/hyperlink" Target="https://www.linkedin.com/in/nehajain19/" TargetMode="External"/><Relationship Id="rId176" Type="http://schemas.openxmlformats.org/officeDocument/2006/relationships/hyperlink" Target="https://www.linkedin.com/in/mauryanilesh/" TargetMode="External"/><Relationship Id="rId383" Type="http://schemas.openxmlformats.org/officeDocument/2006/relationships/hyperlink" Target="https://www.linkedin.com/in/anandraj73/" TargetMode="External"/><Relationship Id="rId590" Type="http://schemas.openxmlformats.org/officeDocument/2006/relationships/hyperlink" Target="https://www.linkedin.com/in/girishsapra/" TargetMode="External"/><Relationship Id="rId604" Type="http://schemas.openxmlformats.org/officeDocument/2006/relationships/hyperlink" Target="https://linkedin.com/in/mukulag" TargetMode="External"/><Relationship Id="rId243" Type="http://schemas.openxmlformats.org/officeDocument/2006/relationships/hyperlink" Target="https://www.linkedin.com/in/mahesh-kulkarni-2126162a" TargetMode="External"/><Relationship Id="rId450" Type="http://schemas.openxmlformats.org/officeDocument/2006/relationships/hyperlink" Target="https://www.linkedin.com/in/mandar-s-kulkarni/" TargetMode="External"/><Relationship Id="rId688" Type="http://schemas.openxmlformats.org/officeDocument/2006/relationships/hyperlink" Target="https://www.linkedin.com/in/hemendra333/" TargetMode="External"/><Relationship Id="rId38" Type="http://schemas.openxmlformats.org/officeDocument/2006/relationships/hyperlink" Target="https://www.linkedin.com/in/meeta-misra-cfa-0a276213/" TargetMode="External"/><Relationship Id="rId103" Type="http://schemas.openxmlformats.org/officeDocument/2006/relationships/hyperlink" Target="https://www.linkedin.com/in/nirmallyaroychowdhury/" TargetMode="External"/><Relationship Id="rId310" Type="http://schemas.openxmlformats.org/officeDocument/2006/relationships/hyperlink" Target="https://www.linkedin.com/in/sandeep-gupta-81078" TargetMode="External"/><Relationship Id="rId548" Type="http://schemas.openxmlformats.org/officeDocument/2006/relationships/hyperlink" Target="https://www.linkedin.com/in/siveshkumar/" TargetMode="External"/><Relationship Id="rId91" Type="http://schemas.openxmlformats.org/officeDocument/2006/relationships/hyperlink" Target="https://in.linkedin.com/in/himanshu-dahiya-88191317" TargetMode="External"/><Relationship Id="rId187" Type="http://schemas.openxmlformats.org/officeDocument/2006/relationships/hyperlink" Target="https://www.linkedin.com/in/maheshnatarajan2017/" TargetMode="External"/><Relationship Id="rId394" Type="http://schemas.openxmlformats.org/officeDocument/2006/relationships/hyperlink" Target="https://www.linkedin.com/in/kiran-mahajan-021386245/" TargetMode="External"/><Relationship Id="rId408" Type="http://schemas.openxmlformats.org/officeDocument/2006/relationships/hyperlink" Target="https://www.linkedin.com/in/ashoksuyal/" TargetMode="External"/><Relationship Id="rId615" Type="http://schemas.openxmlformats.org/officeDocument/2006/relationships/hyperlink" Target="https://www.linkedin.com/in/mohit-monga/" TargetMode="External"/><Relationship Id="rId254" Type="http://schemas.openxmlformats.org/officeDocument/2006/relationships/hyperlink" Target="https://www.linkedin.com/in/a4asu/" TargetMode="External"/><Relationship Id="rId699" Type="http://schemas.openxmlformats.org/officeDocument/2006/relationships/hyperlink" Target="https://www.linkedin.com/in/devanshlakhani-financial-services/" TargetMode="External"/><Relationship Id="rId49" Type="http://schemas.openxmlformats.org/officeDocument/2006/relationships/hyperlink" Target="https://www.linkedin.com/in/arunsharma-globalops/" TargetMode="External"/><Relationship Id="rId114" Type="http://schemas.openxmlformats.org/officeDocument/2006/relationships/hyperlink" Target="https://www.linkedin.com/in/vinodn1/" TargetMode="External"/><Relationship Id="rId461" Type="http://schemas.openxmlformats.org/officeDocument/2006/relationships/hyperlink" Target="https://www.linkedin.com/in/dr-naman-agrawal/" TargetMode="External"/><Relationship Id="rId559" Type="http://schemas.openxmlformats.org/officeDocument/2006/relationships/hyperlink" Target="https://www.linkedin.com/in/amitchilka" TargetMode="External"/><Relationship Id="rId198" Type="http://schemas.openxmlformats.org/officeDocument/2006/relationships/hyperlink" Target="https://www.linkedin.com/in/bgk/" TargetMode="External"/><Relationship Id="rId321" Type="http://schemas.openxmlformats.org/officeDocument/2006/relationships/hyperlink" Target="https://www.linkedin.com/in/neerajsharma-raqa-leader/" TargetMode="External"/><Relationship Id="rId419" Type="http://schemas.openxmlformats.org/officeDocument/2006/relationships/hyperlink" Target="https://www.linkedin.com/in/iambns/" TargetMode="External"/><Relationship Id="rId626" Type="http://schemas.openxmlformats.org/officeDocument/2006/relationships/hyperlink" Target="https://www.linkedin.com/in/bgk/" TargetMode="External"/><Relationship Id="rId265" Type="http://schemas.openxmlformats.org/officeDocument/2006/relationships/hyperlink" Target="https://www.linkedin.com/in/drvishal-gandhi/" TargetMode="External"/><Relationship Id="rId472" Type="http://schemas.openxmlformats.org/officeDocument/2006/relationships/hyperlink" Target="http://www.linkedin.com/in/drprashantpawar" TargetMode="External"/><Relationship Id="rId125" Type="http://schemas.openxmlformats.org/officeDocument/2006/relationships/hyperlink" Target="https://www.linkedin.com/in/kokilaroy/" TargetMode="External"/><Relationship Id="rId332" Type="http://schemas.openxmlformats.org/officeDocument/2006/relationships/hyperlink" Target="https://www.linkedin.com/in/renuka-nahar-formerly-dudeja-07464521/" TargetMode="External"/><Relationship Id="rId637" Type="http://schemas.openxmlformats.org/officeDocument/2006/relationships/hyperlink" Target="https://www.linkedin.com/in/pradeepgidwani/" TargetMode="External"/><Relationship Id="rId276" Type="http://schemas.openxmlformats.org/officeDocument/2006/relationships/hyperlink" Target="https://www.linkedin.com/in/bharat-moossaddee-57329a2" TargetMode="External"/><Relationship Id="rId483" Type="http://schemas.openxmlformats.org/officeDocument/2006/relationships/hyperlink" Target="https://www.linkedin.com/in/sheetalbansal" TargetMode="External"/><Relationship Id="rId690" Type="http://schemas.openxmlformats.org/officeDocument/2006/relationships/hyperlink" Target="https://www.linkedin.com/in/sanjiv-rangrass-7aa2a712" TargetMode="External"/><Relationship Id="rId704" Type="http://schemas.openxmlformats.org/officeDocument/2006/relationships/hyperlink" Target="https://www.linkedin.com/in/sneh-soni-/"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D44D-1AE4-4C0C-A8AD-7B23DA3884DD}">
  <dimension ref="A1:G11"/>
  <sheetViews>
    <sheetView topLeftCell="A8" workbookViewId="0">
      <selection activeCell="C11" sqref="C11"/>
    </sheetView>
  </sheetViews>
  <sheetFormatPr defaultColWidth="8.88671875" defaultRowHeight="14.4" x14ac:dyDescent="0.3"/>
  <cols>
    <col min="1" max="2" width="15.109375" style="13" customWidth="1"/>
    <col min="3" max="3" width="33.6640625" style="13" customWidth="1"/>
    <col min="4" max="4" width="50.44140625" style="13" customWidth="1"/>
    <col min="5" max="6" width="19.109375" style="13" customWidth="1"/>
    <col min="7" max="7" width="38.5546875" style="13" customWidth="1"/>
    <col min="8" max="16384" width="8.88671875" style="13"/>
  </cols>
  <sheetData>
    <row r="1" spans="1:7" x14ac:dyDescent="0.3">
      <c r="A1" s="280" t="s">
        <v>0</v>
      </c>
      <c r="B1" s="280" t="s">
        <v>1</v>
      </c>
      <c r="C1" s="280" t="s">
        <v>2</v>
      </c>
      <c r="D1" s="280" t="s">
        <v>3</v>
      </c>
      <c r="E1" s="280" t="s">
        <v>4</v>
      </c>
      <c r="F1" s="280" t="s">
        <v>5</v>
      </c>
      <c r="G1" s="280" t="s">
        <v>6</v>
      </c>
    </row>
    <row r="2" spans="1:7" ht="49.5" customHeight="1" x14ac:dyDescent="0.3">
      <c r="A2" s="147" t="s">
        <v>7</v>
      </c>
      <c r="B2" s="281">
        <v>45809</v>
      </c>
      <c r="C2" s="4" t="s">
        <v>8</v>
      </c>
      <c r="D2" s="4" t="s">
        <v>9</v>
      </c>
      <c r="E2" s="4" t="s">
        <v>10</v>
      </c>
      <c r="F2" s="4"/>
      <c r="G2" s="4" t="s">
        <v>11</v>
      </c>
    </row>
    <row r="3" spans="1:7" x14ac:dyDescent="0.3">
      <c r="A3" s="147" t="s">
        <v>12</v>
      </c>
      <c r="B3" s="281">
        <v>45809</v>
      </c>
      <c r="C3" s="282" t="s">
        <v>13</v>
      </c>
      <c r="D3" s="282" t="s">
        <v>14</v>
      </c>
      <c r="E3" s="282" t="s">
        <v>14</v>
      </c>
      <c r="F3" s="282" t="s">
        <v>14</v>
      </c>
      <c r="G3" s="4" t="s">
        <v>15</v>
      </c>
    </row>
    <row r="4" spans="1:7" ht="57.6" x14ac:dyDescent="0.3">
      <c r="A4" s="147" t="s">
        <v>12</v>
      </c>
      <c r="B4" s="281">
        <v>45809</v>
      </c>
      <c r="C4" s="282"/>
      <c r="D4" s="282"/>
      <c r="E4" s="282"/>
      <c r="F4" s="282" t="s">
        <v>16</v>
      </c>
      <c r="G4" s="4" t="s">
        <v>17</v>
      </c>
    </row>
    <row r="5" spans="1:7" ht="57.6" x14ac:dyDescent="0.3">
      <c r="A5" s="147" t="s">
        <v>12</v>
      </c>
      <c r="B5" s="281">
        <v>45809</v>
      </c>
      <c r="C5" s="282"/>
      <c r="D5" s="282"/>
      <c r="E5" s="282"/>
      <c r="F5" s="282" t="s">
        <v>18</v>
      </c>
      <c r="G5" s="4" t="s">
        <v>17</v>
      </c>
    </row>
    <row r="6" spans="1:7" ht="57.6" x14ac:dyDescent="0.3">
      <c r="A6" s="147" t="s">
        <v>12</v>
      </c>
      <c r="B6" s="281">
        <v>45809</v>
      </c>
      <c r="C6" s="282" t="s">
        <v>19</v>
      </c>
      <c r="D6" s="4" t="s">
        <v>20</v>
      </c>
      <c r="E6" s="282" t="s">
        <v>21</v>
      </c>
      <c r="F6" s="282"/>
      <c r="G6" s="4" t="s">
        <v>22</v>
      </c>
    </row>
    <row r="7" spans="1:7" ht="57.6" x14ac:dyDescent="0.3">
      <c r="A7" s="147" t="s">
        <v>23</v>
      </c>
      <c r="B7" s="281">
        <v>45809</v>
      </c>
      <c r="C7" s="4" t="s">
        <v>24</v>
      </c>
      <c r="D7" s="4" t="s">
        <v>25</v>
      </c>
      <c r="E7" s="4" t="s">
        <v>26</v>
      </c>
      <c r="F7" s="4" t="s">
        <v>27</v>
      </c>
      <c r="G7" s="4" t="s">
        <v>28</v>
      </c>
    </row>
    <row r="8" spans="1:7" ht="57.6" x14ac:dyDescent="0.3">
      <c r="A8" s="210" t="s">
        <v>23</v>
      </c>
      <c r="B8" s="283">
        <v>45809</v>
      </c>
      <c r="C8" s="95"/>
      <c r="D8" s="95"/>
      <c r="E8" s="95"/>
      <c r="F8" s="95" t="s">
        <v>29</v>
      </c>
      <c r="G8" s="95" t="s">
        <v>17</v>
      </c>
    </row>
    <row r="9" spans="1:7" ht="122.25" customHeight="1" x14ac:dyDescent="0.3">
      <c r="A9" s="284" t="s">
        <v>30</v>
      </c>
      <c r="B9" s="285">
        <v>45839</v>
      </c>
      <c r="C9" s="284" t="s">
        <v>31</v>
      </c>
      <c r="D9" s="286" t="s">
        <v>32</v>
      </c>
      <c r="E9" s="284" t="s">
        <v>33</v>
      </c>
      <c r="F9" s="284" t="s">
        <v>34</v>
      </c>
      <c r="G9" s="284" t="s">
        <v>15</v>
      </c>
    </row>
    <row r="10" spans="1:7" x14ac:dyDescent="0.3">
      <c r="A10" s="284" t="s">
        <v>35</v>
      </c>
      <c r="B10" s="285">
        <v>45839</v>
      </c>
      <c r="C10" s="284" t="s">
        <v>36</v>
      </c>
      <c r="D10" s="286" t="s">
        <v>36</v>
      </c>
      <c r="E10" s="284" t="s">
        <v>36</v>
      </c>
      <c r="F10" s="284" t="s">
        <v>36</v>
      </c>
      <c r="G10" s="284" t="s">
        <v>36</v>
      </c>
    </row>
    <row r="11" spans="1:7" ht="86.4" x14ac:dyDescent="0.3">
      <c r="A11" s="287" t="s">
        <v>37</v>
      </c>
      <c r="B11" s="285">
        <v>45839</v>
      </c>
      <c r="C11" s="284"/>
      <c r="D11" s="286" t="s">
        <v>38</v>
      </c>
      <c r="E11" s="288" t="s">
        <v>34</v>
      </c>
      <c r="F11" s="288" t="s">
        <v>34</v>
      </c>
      <c r="G11" s="284" t="s">
        <v>15</v>
      </c>
    </row>
  </sheetData>
  <autoFilter ref="A1:G11" xr:uid="{7893D44D-1AE4-4C0C-A8AD-7B23DA3884D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5BD8-352D-4CB7-8260-C7B6DEC77A1B}">
  <dimension ref="A1:AK139"/>
  <sheetViews>
    <sheetView topLeftCell="X12" workbookViewId="0">
      <selection activeCell="AB27" sqref="AB27"/>
    </sheetView>
  </sheetViews>
  <sheetFormatPr defaultRowHeight="14.4" x14ac:dyDescent="0.3"/>
  <cols>
    <col min="1" max="1" width="14.88671875" bestFit="1" customWidth="1"/>
    <col min="2" max="2" width="5.109375" bestFit="1" customWidth="1"/>
    <col min="3" max="3" width="14.6640625" bestFit="1" customWidth="1"/>
    <col min="4" max="4" width="14" bestFit="1" customWidth="1"/>
    <col min="6" max="6" width="13.44140625" bestFit="1" customWidth="1"/>
    <col min="7" max="7" width="6.44140625" bestFit="1" customWidth="1"/>
    <col min="8" max="8" width="14.6640625" bestFit="1" customWidth="1"/>
    <col min="9" max="9" width="14" bestFit="1" customWidth="1"/>
    <col min="11" max="11" width="12.44140625" bestFit="1" customWidth="1"/>
    <col min="12" max="12" width="5.109375" bestFit="1" customWidth="1"/>
    <col min="13" max="13" width="14.6640625" bestFit="1" customWidth="1"/>
    <col min="14" max="14" width="14" bestFit="1" customWidth="1"/>
    <col min="15" max="15" width="9.5546875" customWidth="1"/>
    <col min="16" max="16" width="12.6640625" bestFit="1" customWidth="1"/>
    <col min="17" max="17" width="12" bestFit="1" customWidth="1"/>
    <col min="18" max="18" width="14.6640625" bestFit="1" customWidth="1"/>
    <col min="19" max="19" width="14" bestFit="1" customWidth="1"/>
    <col min="20" max="20" width="10.5546875" bestFit="1" customWidth="1"/>
    <col min="21" max="21" width="14.88671875" bestFit="1" customWidth="1"/>
    <col min="22" max="22" width="14" bestFit="1" customWidth="1"/>
    <col min="23" max="23" width="16.88671875" bestFit="1" customWidth="1"/>
    <col min="25" max="25" width="12.6640625" bestFit="1" customWidth="1"/>
    <col min="26" max="26" width="24.5546875" bestFit="1" customWidth="1"/>
    <col min="28" max="28" width="14.88671875" bestFit="1" customWidth="1"/>
    <col min="29" max="29" width="11.5546875" bestFit="1" customWidth="1"/>
    <col min="32" max="32" width="12.44140625" bestFit="1" customWidth="1"/>
    <col min="33" max="33" width="11.5546875" bestFit="1" customWidth="1"/>
    <col min="36" max="36" width="36.109375" bestFit="1" customWidth="1"/>
    <col min="37" max="37" width="19.44140625" bestFit="1" customWidth="1"/>
  </cols>
  <sheetData>
    <row r="1" spans="1:37" ht="18" customHeight="1" x14ac:dyDescent="0.35">
      <c r="A1" s="431" t="s">
        <v>39</v>
      </c>
      <c r="B1" s="431"/>
      <c r="C1" s="431"/>
      <c r="D1" s="431"/>
      <c r="F1" s="431" t="s">
        <v>40</v>
      </c>
      <c r="G1" s="431"/>
      <c r="H1" s="431"/>
      <c r="I1" s="431"/>
      <c r="K1" s="431" t="s">
        <v>41</v>
      </c>
      <c r="L1" s="431"/>
      <c r="M1" s="431"/>
      <c r="N1" s="431"/>
      <c r="P1" s="431" t="s">
        <v>42</v>
      </c>
      <c r="Q1" s="431"/>
      <c r="R1" s="431"/>
      <c r="S1" s="431"/>
      <c r="U1" s="431" t="s">
        <v>43</v>
      </c>
      <c r="V1" s="431"/>
      <c r="W1" s="431"/>
      <c r="X1" s="385"/>
      <c r="Y1" s="429" t="s">
        <v>44</v>
      </c>
      <c r="Z1" s="429"/>
      <c r="AA1" s="385"/>
      <c r="AB1" s="429" t="s">
        <v>45</v>
      </c>
      <c r="AC1" s="429"/>
      <c r="AF1" s="429" t="s">
        <v>46</v>
      </c>
      <c r="AG1" s="429"/>
      <c r="AJ1" s="430" t="s">
        <v>46</v>
      </c>
      <c r="AK1" s="430"/>
    </row>
    <row r="2" spans="1:37" ht="18" customHeight="1" x14ac:dyDescent="0.35">
      <c r="A2" s="431"/>
      <c r="B2" s="431"/>
      <c r="C2" s="431"/>
      <c r="D2" s="431"/>
      <c r="F2" s="431"/>
      <c r="G2" s="431"/>
      <c r="H2" s="431"/>
      <c r="I2" s="431"/>
      <c r="K2" s="431"/>
      <c r="L2" s="431"/>
      <c r="M2" s="431"/>
      <c r="N2" s="431"/>
      <c r="P2" s="431"/>
      <c r="Q2" s="431"/>
      <c r="R2" s="431"/>
      <c r="S2" s="431"/>
      <c r="U2" s="431"/>
      <c r="V2" s="431"/>
      <c r="W2" s="431"/>
      <c r="X2" s="385"/>
      <c r="Y2" s="429"/>
      <c r="Z2" s="429"/>
      <c r="AA2" s="385"/>
      <c r="AB2" s="429"/>
      <c r="AC2" s="429"/>
      <c r="AF2" s="429"/>
      <c r="AG2" s="429"/>
      <c r="AJ2" s="430"/>
      <c r="AK2" s="430"/>
    </row>
    <row r="3" spans="1:37" ht="18" x14ac:dyDescent="0.35">
      <c r="A3" s="380"/>
      <c r="B3" s="380"/>
      <c r="C3" s="380"/>
      <c r="D3" s="380"/>
      <c r="F3" s="380"/>
      <c r="G3" s="380"/>
      <c r="H3" s="380"/>
      <c r="I3" s="380"/>
      <c r="K3" s="380"/>
      <c r="L3" s="380"/>
      <c r="M3" s="380"/>
      <c r="N3" s="380"/>
      <c r="P3" s="380"/>
      <c r="Q3" s="380"/>
      <c r="R3" s="380"/>
      <c r="S3" s="380"/>
      <c r="U3" s="380"/>
      <c r="V3" s="380"/>
      <c r="W3" s="380"/>
      <c r="X3" s="380"/>
      <c r="AA3" s="380"/>
      <c r="AJ3" s="310" t="s">
        <v>47</v>
      </c>
      <c r="AK3" t="s" vm="1">
        <v>48</v>
      </c>
    </row>
    <row r="4" spans="1:37" ht="18" x14ac:dyDescent="0.35">
      <c r="F4" s="310" t="s">
        <v>49</v>
      </c>
      <c r="G4" t="s" vm="2">
        <v>50</v>
      </c>
      <c r="K4" s="345"/>
      <c r="P4" s="310" t="s">
        <v>47</v>
      </c>
      <c r="Q4" t="s" vm="1">
        <v>48</v>
      </c>
      <c r="U4" s="310" t="s">
        <v>51</v>
      </c>
      <c r="V4" t="s">
        <v>52</v>
      </c>
      <c r="W4" t="s">
        <v>53</v>
      </c>
      <c r="Y4" s="310" t="s">
        <v>47</v>
      </c>
      <c r="Z4" t="s" vm="1">
        <v>48</v>
      </c>
      <c r="AB4" s="310" t="s">
        <v>51</v>
      </c>
      <c r="AC4" t="s">
        <v>3404</v>
      </c>
      <c r="AF4" s="310" t="s">
        <v>51</v>
      </c>
      <c r="AG4" t="s">
        <v>3404</v>
      </c>
      <c r="AJ4" s="310" t="s">
        <v>55</v>
      </c>
      <c r="AK4" t="s" vm="3">
        <v>56</v>
      </c>
    </row>
    <row r="5" spans="1:37" x14ac:dyDescent="0.3">
      <c r="A5" s="310" t="s">
        <v>51</v>
      </c>
      <c r="B5" t="s">
        <v>57</v>
      </c>
      <c r="C5" t="s">
        <v>58</v>
      </c>
      <c r="D5" t="s">
        <v>52</v>
      </c>
      <c r="K5" s="310" t="s">
        <v>51</v>
      </c>
      <c r="L5" t="s">
        <v>57</v>
      </c>
      <c r="M5" t="s">
        <v>59</v>
      </c>
      <c r="N5" t="s">
        <v>52</v>
      </c>
      <c r="U5" s="11" t="s">
        <v>60</v>
      </c>
      <c r="AB5" s="11" t="s">
        <v>60</v>
      </c>
      <c r="AF5" s="415">
        <v>46090</v>
      </c>
      <c r="AG5">
        <v>1</v>
      </c>
    </row>
    <row r="6" spans="1:37" x14ac:dyDescent="0.3">
      <c r="A6" s="11" t="s">
        <v>60</v>
      </c>
      <c r="F6" s="310" t="s">
        <v>51</v>
      </c>
      <c r="G6" t="s">
        <v>57</v>
      </c>
      <c r="H6" t="s">
        <v>58</v>
      </c>
      <c r="I6" t="s">
        <v>52</v>
      </c>
      <c r="K6" s="11" t="s">
        <v>61</v>
      </c>
      <c r="L6">
        <v>11</v>
      </c>
      <c r="M6">
        <v>5</v>
      </c>
      <c r="N6">
        <v>11</v>
      </c>
      <c r="P6" s="310" t="s">
        <v>51</v>
      </c>
      <c r="Q6" t="s">
        <v>57</v>
      </c>
      <c r="R6" t="s">
        <v>58</v>
      </c>
      <c r="S6" t="s">
        <v>52</v>
      </c>
      <c r="U6" s="336" t="s">
        <v>62</v>
      </c>
      <c r="V6">
        <v>1</v>
      </c>
      <c r="W6">
        <v>1</v>
      </c>
      <c r="Y6" s="310" t="s">
        <v>51</v>
      </c>
      <c r="Z6" t="s">
        <v>63</v>
      </c>
      <c r="AB6" s="336" t="s">
        <v>64</v>
      </c>
      <c r="AC6">
        <v>45</v>
      </c>
      <c r="AF6" s="415">
        <v>46097</v>
      </c>
      <c r="AG6">
        <v>5</v>
      </c>
      <c r="AJ6" s="310" t="s">
        <v>51</v>
      </c>
      <c r="AK6" t="s">
        <v>65</v>
      </c>
    </row>
    <row r="7" spans="1:37" x14ac:dyDescent="0.3">
      <c r="A7" s="336" t="s">
        <v>64</v>
      </c>
      <c r="B7">
        <v>3</v>
      </c>
      <c r="C7">
        <v>3</v>
      </c>
      <c r="D7">
        <v>2</v>
      </c>
      <c r="F7" s="11" t="s">
        <v>66</v>
      </c>
      <c r="G7">
        <v>7</v>
      </c>
      <c r="H7">
        <v>7</v>
      </c>
      <c r="I7">
        <v>2</v>
      </c>
      <c r="K7" s="11" t="s">
        <v>67</v>
      </c>
      <c r="L7">
        <v>1</v>
      </c>
      <c r="M7">
        <v>1</v>
      </c>
      <c r="N7">
        <v>1</v>
      </c>
      <c r="P7" s="11" t="s">
        <v>61</v>
      </c>
      <c r="Q7">
        <v>7</v>
      </c>
      <c r="R7">
        <v>7</v>
      </c>
      <c r="S7">
        <v>6</v>
      </c>
      <c r="U7" s="336" t="s">
        <v>68</v>
      </c>
      <c r="V7">
        <v>5</v>
      </c>
      <c r="W7">
        <v>5</v>
      </c>
      <c r="Y7" s="11" t="s">
        <v>3379</v>
      </c>
      <c r="Z7">
        <v>1</v>
      </c>
      <c r="AB7" s="11" t="s">
        <v>69</v>
      </c>
      <c r="AF7" s="415">
        <v>46104</v>
      </c>
      <c r="AG7">
        <v>2</v>
      </c>
      <c r="AJ7" s="11" t="s">
        <v>70</v>
      </c>
      <c r="AK7">
        <v>5</v>
      </c>
    </row>
    <row r="8" spans="1:37" x14ac:dyDescent="0.3">
      <c r="A8" s="11" t="s">
        <v>69</v>
      </c>
      <c r="F8" s="11" t="s">
        <v>71</v>
      </c>
      <c r="G8">
        <v>12</v>
      </c>
      <c r="H8">
        <v>12</v>
      </c>
      <c r="I8">
        <v>3</v>
      </c>
      <c r="K8" s="11" t="s">
        <v>72</v>
      </c>
      <c r="L8">
        <v>1</v>
      </c>
      <c r="M8">
        <v>1</v>
      </c>
      <c r="N8">
        <v>1</v>
      </c>
      <c r="P8" s="11" t="s">
        <v>73</v>
      </c>
      <c r="Q8">
        <v>1</v>
      </c>
      <c r="R8">
        <v>1</v>
      </c>
      <c r="S8">
        <v>1</v>
      </c>
      <c r="U8" s="336" t="s">
        <v>74</v>
      </c>
      <c r="V8">
        <v>8</v>
      </c>
      <c r="W8">
        <v>12</v>
      </c>
      <c r="Y8" s="11" t="s">
        <v>3380</v>
      </c>
      <c r="Z8">
        <v>3</v>
      </c>
      <c r="AB8" s="336" t="s">
        <v>75</v>
      </c>
      <c r="AC8">
        <v>27</v>
      </c>
      <c r="AF8" s="415">
        <v>46118</v>
      </c>
      <c r="AG8">
        <v>2</v>
      </c>
      <c r="AJ8" s="11" t="s">
        <v>77</v>
      </c>
      <c r="AK8">
        <v>5</v>
      </c>
    </row>
    <row r="9" spans="1:37" x14ac:dyDescent="0.3">
      <c r="A9" s="336" t="s">
        <v>75</v>
      </c>
      <c r="B9">
        <v>32</v>
      </c>
      <c r="C9">
        <v>32</v>
      </c>
      <c r="D9">
        <v>5</v>
      </c>
      <c r="F9" s="11" t="s">
        <v>78</v>
      </c>
      <c r="K9" s="11" t="s">
        <v>79</v>
      </c>
      <c r="L9">
        <v>4</v>
      </c>
      <c r="M9">
        <v>4</v>
      </c>
      <c r="N9">
        <v>4</v>
      </c>
      <c r="P9" s="11" t="s">
        <v>67</v>
      </c>
      <c r="Q9">
        <v>6</v>
      </c>
      <c r="R9">
        <v>6</v>
      </c>
      <c r="S9">
        <v>6</v>
      </c>
      <c r="U9" s="336" t="s">
        <v>80</v>
      </c>
      <c r="V9">
        <v>7</v>
      </c>
      <c r="W9">
        <v>12</v>
      </c>
      <c r="Y9" s="11" t="s">
        <v>61</v>
      </c>
      <c r="Z9">
        <v>7</v>
      </c>
      <c r="AB9" s="336" t="s">
        <v>66</v>
      </c>
      <c r="AC9">
        <v>13</v>
      </c>
      <c r="AF9" s="415">
        <v>46125</v>
      </c>
      <c r="AG9">
        <v>1</v>
      </c>
      <c r="AJ9" s="11" t="s">
        <v>81</v>
      </c>
      <c r="AK9">
        <v>4</v>
      </c>
    </row>
    <row r="10" spans="1:37" x14ac:dyDescent="0.3">
      <c r="A10" s="336" t="s">
        <v>66</v>
      </c>
      <c r="B10">
        <v>19</v>
      </c>
      <c r="C10">
        <v>19</v>
      </c>
      <c r="D10">
        <v>5</v>
      </c>
      <c r="F10" s="381">
        <v>46118</v>
      </c>
      <c r="G10">
        <v>4</v>
      </c>
      <c r="H10">
        <v>4</v>
      </c>
      <c r="I10">
        <v>3</v>
      </c>
      <c r="K10" s="11" t="s">
        <v>82</v>
      </c>
      <c r="L10">
        <v>1</v>
      </c>
      <c r="M10">
        <v>1</v>
      </c>
      <c r="N10">
        <v>1</v>
      </c>
      <c r="P10" s="11" t="s">
        <v>72</v>
      </c>
      <c r="Q10">
        <v>3</v>
      </c>
      <c r="R10">
        <v>3</v>
      </c>
      <c r="S10">
        <v>3</v>
      </c>
      <c r="U10" s="336" t="s">
        <v>64</v>
      </c>
      <c r="V10">
        <v>23</v>
      </c>
      <c r="W10">
        <v>31</v>
      </c>
      <c r="Y10" s="11" t="s">
        <v>73</v>
      </c>
      <c r="Z10">
        <v>1</v>
      </c>
      <c r="AB10" s="336" t="s">
        <v>71</v>
      </c>
      <c r="AC10">
        <v>16</v>
      </c>
      <c r="AF10" s="11" t="s">
        <v>76</v>
      </c>
      <c r="AG10">
        <v>11</v>
      </c>
      <c r="AJ10" s="11" t="s">
        <v>83</v>
      </c>
      <c r="AK10">
        <v>4</v>
      </c>
    </row>
    <row r="11" spans="1:37" x14ac:dyDescent="0.3">
      <c r="A11" s="336" t="s">
        <v>71</v>
      </c>
      <c r="B11">
        <v>34</v>
      </c>
      <c r="C11">
        <v>34</v>
      </c>
      <c r="D11">
        <v>10</v>
      </c>
      <c r="F11" s="381">
        <v>46125</v>
      </c>
      <c r="G11">
        <v>2</v>
      </c>
      <c r="H11">
        <v>2</v>
      </c>
      <c r="I11">
        <v>1</v>
      </c>
      <c r="K11" s="11" t="s">
        <v>84</v>
      </c>
      <c r="L11">
        <v>4</v>
      </c>
      <c r="M11">
        <v>3</v>
      </c>
      <c r="N11">
        <v>3</v>
      </c>
      <c r="P11" s="11" t="s">
        <v>79</v>
      </c>
      <c r="Q11">
        <v>7</v>
      </c>
      <c r="R11">
        <v>6</v>
      </c>
      <c r="S11">
        <v>7</v>
      </c>
      <c r="U11" s="11" t="s">
        <v>69</v>
      </c>
      <c r="Y11" s="11" t="s">
        <v>67</v>
      </c>
      <c r="Z11">
        <v>6</v>
      </c>
      <c r="AB11" s="336" t="s">
        <v>78</v>
      </c>
      <c r="AJ11" s="11" t="s">
        <v>85</v>
      </c>
      <c r="AK11">
        <v>4</v>
      </c>
    </row>
    <row r="12" spans="1:37" x14ac:dyDescent="0.3">
      <c r="A12" s="336" t="s">
        <v>78</v>
      </c>
      <c r="F12" s="11" t="s">
        <v>76</v>
      </c>
      <c r="G12">
        <v>25</v>
      </c>
      <c r="H12">
        <v>25</v>
      </c>
      <c r="I12">
        <v>5</v>
      </c>
      <c r="K12" s="11" t="s">
        <v>3378</v>
      </c>
      <c r="L12">
        <v>3</v>
      </c>
      <c r="M12">
        <v>2</v>
      </c>
      <c r="N12">
        <v>3</v>
      </c>
      <c r="P12" s="11" t="s">
        <v>82</v>
      </c>
      <c r="Q12">
        <v>4</v>
      </c>
      <c r="R12">
        <v>3</v>
      </c>
      <c r="S12">
        <v>4</v>
      </c>
      <c r="U12" s="336" t="s">
        <v>75</v>
      </c>
      <c r="V12">
        <v>25</v>
      </c>
      <c r="W12">
        <v>56</v>
      </c>
      <c r="Y12" s="11" t="s">
        <v>72</v>
      </c>
      <c r="Z12">
        <v>3</v>
      </c>
      <c r="AB12" s="344">
        <v>46118</v>
      </c>
      <c r="AC12">
        <v>1</v>
      </c>
      <c r="AJ12" s="11" t="s">
        <v>87</v>
      </c>
      <c r="AK12">
        <v>3</v>
      </c>
    </row>
    <row r="13" spans="1:37" x14ac:dyDescent="0.3">
      <c r="A13" s="344">
        <v>46118</v>
      </c>
      <c r="B13">
        <v>3</v>
      </c>
      <c r="C13">
        <v>3</v>
      </c>
      <c r="D13">
        <v>2</v>
      </c>
      <c r="K13" s="11" t="s">
        <v>86</v>
      </c>
      <c r="L13">
        <v>1</v>
      </c>
      <c r="M13">
        <v>1</v>
      </c>
      <c r="N13">
        <v>1</v>
      </c>
      <c r="P13" s="11" t="s">
        <v>84</v>
      </c>
      <c r="Q13">
        <v>5</v>
      </c>
      <c r="R13">
        <v>5</v>
      </c>
      <c r="S13">
        <v>5</v>
      </c>
      <c r="U13" s="336" t="s">
        <v>66</v>
      </c>
      <c r="V13">
        <v>24</v>
      </c>
      <c r="W13">
        <v>90</v>
      </c>
      <c r="Y13" s="11" t="s">
        <v>3381</v>
      </c>
      <c r="Z13">
        <v>1</v>
      </c>
      <c r="AB13" s="344">
        <v>46125</v>
      </c>
      <c r="AC13">
        <v>1</v>
      </c>
      <c r="AJ13" s="11" t="s">
        <v>89</v>
      </c>
      <c r="AK13">
        <v>3</v>
      </c>
    </row>
    <row r="14" spans="1:37" x14ac:dyDescent="0.3">
      <c r="A14" s="11" t="s">
        <v>76</v>
      </c>
      <c r="B14">
        <v>91</v>
      </c>
      <c r="C14">
        <v>91</v>
      </c>
      <c r="D14">
        <v>12</v>
      </c>
      <c r="K14" s="11" t="s">
        <v>88</v>
      </c>
      <c r="L14">
        <v>3</v>
      </c>
      <c r="M14">
        <v>2</v>
      </c>
      <c r="N14">
        <v>3</v>
      </c>
      <c r="P14" s="11" t="s">
        <v>3378</v>
      </c>
      <c r="Q14">
        <v>1</v>
      </c>
      <c r="R14">
        <v>1</v>
      </c>
      <c r="S14">
        <v>1</v>
      </c>
      <c r="U14" s="336" t="s">
        <v>71</v>
      </c>
      <c r="V14">
        <v>22</v>
      </c>
      <c r="W14">
        <v>126</v>
      </c>
      <c r="Y14" s="11" t="s">
        <v>3382</v>
      </c>
      <c r="Z14">
        <v>7</v>
      </c>
      <c r="AB14" s="11" t="s">
        <v>76</v>
      </c>
      <c r="AC14">
        <v>103</v>
      </c>
      <c r="AJ14" s="11" t="s">
        <v>12</v>
      </c>
      <c r="AK14">
        <v>3</v>
      </c>
    </row>
    <row r="15" spans="1:37" x14ac:dyDescent="0.3">
      <c r="K15" s="11" t="s">
        <v>90</v>
      </c>
      <c r="L15">
        <v>12</v>
      </c>
      <c r="M15">
        <v>5</v>
      </c>
      <c r="N15">
        <v>9</v>
      </c>
      <c r="P15" s="11" t="s">
        <v>86</v>
      </c>
      <c r="Q15">
        <v>8</v>
      </c>
      <c r="R15">
        <v>5</v>
      </c>
      <c r="S15">
        <v>8</v>
      </c>
      <c r="U15" s="336" t="s">
        <v>78</v>
      </c>
      <c r="Y15" s="11" t="s">
        <v>79</v>
      </c>
      <c r="Z15">
        <v>7</v>
      </c>
      <c r="AJ15" s="11" t="s">
        <v>92</v>
      </c>
      <c r="AK15">
        <v>3</v>
      </c>
    </row>
    <row r="16" spans="1:37" x14ac:dyDescent="0.3">
      <c r="K16" s="11" t="s">
        <v>91</v>
      </c>
      <c r="L16">
        <v>9</v>
      </c>
      <c r="M16">
        <v>3</v>
      </c>
      <c r="N16">
        <v>8</v>
      </c>
      <c r="P16" s="11" t="s">
        <v>88</v>
      </c>
      <c r="Q16">
        <v>2</v>
      </c>
      <c r="R16">
        <v>1</v>
      </c>
      <c r="S16">
        <v>2</v>
      </c>
      <c r="U16" s="344">
        <v>46118</v>
      </c>
      <c r="V16">
        <v>9</v>
      </c>
      <c r="W16">
        <v>26</v>
      </c>
      <c r="Y16" s="11" t="s">
        <v>82</v>
      </c>
      <c r="Z16">
        <v>4</v>
      </c>
      <c r="AJ16" s="11" t="s">
        <v>94</v>
      </c>
      <c r="AK16">
        <v>3</v>
      </c>
    </row>
    <row r="17" spans="11:37" x14ac:dyDescent="0.3">
      <c r="K17" s="11" t="s">
        <v>93</v>
      </c>
      <c r="L17">
        <v>1</v>
      </c>
      <c r="M17">
        <v>1</v>
      </c>
      <c r="N17">
        <v>1</v>
      </c>
      <c r="P17" s="11" t="s">
        <v>90</v>
      </c>
      <c r="Q17">
        <v>9</v>
      </c>
      <c r="R17">
        <v>9</v>
      </c>
      <c r="S17">
        <v>9</v>
      </c>
      <c r="U17" s="344">
        <v>46125</v>
      </c>
      <c r="V17">
        <v>3</v>
      </c>
      <c r="W17">
        <v>14</v>
      </c>
      <c r="Y17" s="11" t="s">
        <v>3383</v>
      </c>
      <c r="Z17">
        <v>8</v>
      </c>
      <c r="AJ17" s="11" t="s">
        <v>96</v>
      </c>
      <c r="AK17">
        <v>3</v>
      </c>
    </row>
    <row r="18" spans="11:37" x14ac:dyDescent="0.3">
      <c r="K18" s="11" t="s">
        <v>95</v>
      </c>
      <c r="L18">
        <v>7</v>
      </c>
      <c r="M18">
        <v>4</v>
      </c>
      <c r="N18">
        <v>6</v>
      </c>
      <c r="P18" s="11" t="s">
        <v>91</v>
      </c>
      <c r="Q18">
        <v>4</v>
      </c>
      <c r="R18">
        <v>4</v>
      </c>
      <c r="S18">
        <v>3</v>
      </c>
      <c r="U18" s="344">
        <v>46132</v>
      </c>
      <c r="V18">
        <v>1</v>
      </c>
      <c r="W18">
        <v>6</v>
      </c>
      <c r="Y18" s="11" t="s">
        <v>84</v>
      </c>
      <c r="Z18">
        <v>5</v>
      </c>
      <c r="AJ18" s="11" t="s">
        <v>98</v>
      </c>
      <c r="AK18">
        <v>3</v>
      </c>
    </row>
    <row r="19" spans="11:37" x14ac:dyDescent="0.3">
      <c r="K19" s="11" t="s">
        <v>76</v>
      </c>
      <c r="L19">
        <v>58</v>
      </c>
      <c r="M19">
        <v>31</v>
      </c>
      <c r="N19">
        <v>39</v>
      </c>
      <c r="P19" s="11" t="s">
        <v>97</v>
      </c>
      <c r="Q19">
        <v>2</v>
      </c>
      <c r="R19">
        <v>1</v>
      </c>
      <c r="S19">
        <v>2</v>
      </c>
      <c r="U19" s="11" t="s">
        <v>76</v>
      </c>
      <c r="V19">
        <v>81</v>
      </c>
      <c r="W19">
        <v>379</v>
      </c>
      <c r="Y19" s="11" t="s">
        <v>3378</v>
      </c>
      <c r="Z19">
        <v>1</v>
      </c>
      <c r="AJ19" s="11" t="s">
        <v>99</v>
      </c>
      <c r="AK19">
        <v>3</v>
      </c>
    </row>
    <row r="20" spans="11:37" x14ac:dyDescent="0.3">
      <c r="P20" s="11" t="s">
        <v>93</v>
      </c>
      <c r="Q20">
        <v>4</v>
      </c>
      <c r="R20">
        <v>3</v>
      </c>
      <c r="S20">
        <v>4</v>
      </c>
      <c r="Y20" s="11" t="s">
        <v>3384</v>
      </c>
      <c r="Z20">
        <v>5</v>
      </c>
      <c r="AB20" s="418" t="s">
        <v>975</v>
      </c>
      <c r="AC20" s="418" t="s">
        <v>3397</v>
      </c>
      <c r="AD20" s="418" t="s">
        <v>57</v>
      </c>
      <c r="AF20" s="418" t="s">
        <v>975</v>
      </c>
      <c r="AG20" s="418" t="s">
        <v>3397</v>
      </c>
      <c r="AH20" s="418" t="s">
        <v>57</v>
      </c>
      <c r="AJ20" s="11" t="s">
        <v>100</v>
      </c>
      <c r="AK20">
        <v>3</v>
      </c>
    </row>
    <row r="21" spans="11:37" x14ac:dyDescent="0.3">
      <c r="P21" s="11" t="s">
        <v>95</v>
      </c>
      <c r="Q21">
        <v>1</v>
      </c>
      <c r="R21">
        <v>1</v>
      </c>
      <c r="S21">
        <v>1</v>
      </c>
      <c r="Y21" s="11" t="s">
        <v>3385</v>
      </c>
      <c r="Z21">
        <v>12</v>
      </c>
      <c r="AB21" s="418" t="s">
        <v>1010</v>
      </c>
      <c r="AC21" s="418">
        <v>5</v>
      </c>
      <c r="AD21" s="418">
        <v>20</v>
      </c>
      <c r="AF21" s="418" t="s">
        <v>3088</v>
      </c>
      <c r="AG21" s="418">
        <v>5</v>
      </c>
      <c r="AH21" s="418">
        <v>19</v>
      </c>
      <c r="AJ21" s="11" t="s">
        <v>23</v>
      </c>
      <c r="AK21">
        <v>3</v>
      </c>
    </row>
    <row r="22" spans="11:37" x14ac:dyDescent="0.3">
      <c r="P22" s="11" t="s">
        <v>76</v>
      </c>
      <c r="Q22">
        <v>64</v>
      </c>
      <c r="R22">
        <v>42</v>
      </c>
      <c r="S22">
        <v>41</v>
      </c>
      <c r="Y22" s="11" t="s">
        <v>3386</v>
      </c>
      <c r="Z22">
        <v>1</v>
      </c>
      <c r="AB22" s="418" t="s">
        <v>3396</v>
      </c>
      <c r="AC22" s="418">
        <v>4</v>
      </c>
      <c r="AD22" s="418">
        <v>44</v>
      </c>
      <c r="AF22" s="418" t="s">
        <v>3119</v>
      </c>
      <c r="AG22" s="418">
        <v>4</v>
      </c>
      <c r="AH22" s="418">
        <v>6</v>
      </c>
      <c r="AJ22" s="11" t="s">
        <v>101</v>
      </c>
      <c r="AK22">
        <v>2</v>
      </c>
    </row>
    <row r="23" spans="11:37" x14ac:dyDescent="0.3">
      <c r="Y23" s="11" t="s">
        <v>86</v>
      </c>
      <c r="Z23">
        <v>7</v>
      </c>
      <c r="AB23" s="418" t="s">
        <v>986</v>
      </c>
      <c r="AC23" s="418">
        <v>3</v>
      </c>
      <c r="AD23" s="418">
        <v>25</v>
      </c>
      <c r="AF23" s="418" t="s">
        <v>3077</v>
      </c>
      <c r="AG23" s="418">
        <v>3</v>
      </c>
      <c r="AH23" s="418">
        <v>5</v>
      </c>
      <c r="AJ23" s="11" t="s">
        <v>102</v>
      </c>
      <c r="AK23">
        <v>2</v>
      </c>
    </row>
    <row r="24" spans="11:37" x14ac:dyDescent="0.3">
      <c r="Y24" s="11" t="s">
        <v>88</v>
      </c>
      <c r="Z24">
        <v>2</v>
      </c>
      <c r="AB24" s="418" t="s">
        <v>987</v>
      </c>
      <c r="AC24" s="418">
        <v>2</v>
      </c>
      <c r="AD24" s="418">
        <v>6</v>
      </c>
      <c r="AF24" s="418" t="s">
        <v>3403</v>
      </c>
      <c r="AG24" s="418">
        <v>2</v>
      </c>
      <c r="AH24" s="418">
        <v>0</v>
      </c>
      <c r="AJ24" s="11" t="s">
        <v>103</v>
      </c>
      <c r="AK24">
        <v>2</v>
      </c>
    </row>
    <row r="25" spans="11:37" x14ac:dyDescent="0.3">
      <c r="Y25" s="11" t="s">
        <v>3387</v>
      </c>
      <c r="Z25">
        <v>1</v>
      </c>
      <c r="AB25" s="418" t="s">
        <v>3398</v>
      </c>
      <c r="AC25" s="418">
        <v>1</v>
      </c>
      <c r="AD25" s="418">
        <v>3</v>
      </c>
      <c r="AF25" s="418" t="s">
        <v>3145</v>
      </c>
      <c r="AG25" s="418">
        <v>1</v>
      </c>
      <c r="AH25" s="418">
        <v>1</v>
      </c>
      <c r="AJ25" s="11" t="s">
        <v>104</v>
      </c>
      <c r="AK25">
        <v>2</v>
      </c>
    </row>
    <row r="26" spans="11:37" x14ac:dyDescent="0.3">
      <c r="Y26" s="11" t="s">
        <v>90</v>
      </c>
      <c r="Z26">
        <v>9</v>
      </c>
      <c r="AB26" s="418" t="s">
        <v>57</v>
      </c>
      <c r="AC26" s="418"/>
      <c r="AD26" s="418">
        <f>SUM(AD21:AD25)</f>
        <v>98</v>
      </c>
      <c r="AF26" s="418" t="s">
        <v>57</v>
      </c>
      <c r="AG26" s="418"/>
      <c r="AH26" s="418">
        <f>SUM(AH21:AH25)</f>
        <v>31</v>
      </c>
      <c r="AJ26" s="11" t="s">
        <v>105</v>
      </c>
      <c r="AK26">
        <v>2</v>
      </c>
    </row>
    <row r="27" spans="11:37" x14ac:dyDescent="0.3">
      <c r="Y27" s="11" t="s">
        <v>3388</v>
      </c>
      <c r="Z27">
        <v>3</v>
      </c>
      <c r="AJ27" s="11" t="s">
        <v>106</v>
      </c>
      <c r="AK27">
        <v>2</v>
      </c>
    </row>
    <row r="28" spans="11:37" x14ac:dyDescent="0.3">
      <c r="Y28" s="11" t="s">
        <v>3389</v>
      </c>
      <c r="Z28">
        <v>1</v>
      </c>
      <c r="AB28" s="418" t="s">
        <v>3399</v>
      </c>
      <c r="AC28" s="418">
        <f>SUM(AD21:AD22)</f>
        <v>64</v>
      </c>
      <c r="AD28" s="419">
        <f>AC28/AD26</f>
        <v>0.65306122448979587</v>
      </c>
      <c r="AF28" s="418" t="s">
        <v>3399</v>
      </c>
      <c r="AG28" s="418">
        <f>SUM(AH21:AH22)</f>
        <v>25</v>
      </c>
      <c r="AH28" s="419">
        <f>AG28/AH26</f>
        <v>0.80645161290322576</v>
      </c>
      <c r="AJ28" s="11" t="s">
        <v>107</v>
      </c>
      <c r="AK28">
        <v>2</v>
      </c>
    </row>
    <row r="29" spans="11:37" x14ac:dyDescent="0.3">
      <c r="Y29" s="11" t="s">
        <v>91</v>
      </c>
      <c r="Z29">
        <v>4</v>
      </c>
      <c r="AB29" s="418" t="s">
        <v>3400</v>
      </c>
      <c r="AC29" s="418">
        <f>SUM(AD23:AD24)</f>
        <v>31</v>
      </c>
      <c r="AD29" s="418"/>
      <c r="AF29" s="418" t="s">
        <v>3400</v>
      </c>
      <c r="AG29" s="418">
        <f>SUM(AH23:AH24)</f>
        <v>5</v>
      </c>
      <c r="AH29" s="418"/>
      <c r="AJ29" s="11" t="s">
        <v>108</v>
      </c>
      <c r="AK29">
        <v>2</v>
      </c>
    </row>
    <row r="30" spans="11:37" x14ac:dyDescent="0.3">
      <c r="Y30" s="11" t="s">
        <v>97</v>
      </c>
      <c r="Z30">
        <v>2</v>
      </c>
      <c r="AB30" s="418" t="s">
        <v>3401</v>
      </c>
      <c r="AC30" s="418">
        <f>AD25</f>
        <v>3</v>
      </c>
      <c r="AD30" s="419">
        <f>AC30/AD26</f>
        <v>3.0612244897959183E-2</v>
      </c>
      <c r="AF30" s="418" t="s">
        <v>3401</v>
      </c>
      <c r="AG30" s="418">
        <f>AH25</f>
        <v>1</v>
      </c>
      <c r="AH30" s="419">
        <f>AG30/AH26</f>
        <v>3.2258064516129031E-2</v>
      </c>
      <c r="AJ30" s="11" t="s">
        <v>109</v>
      </c>
      <c r="AK30">
        <v>2</v>
      </c>
    </row>
    <row r="31" spans="11:37" x14ac:dyDescent="0.3">
      <c r="Y31" s="11" t="s">
        <v>3390</v>
      </c>
      <c r="Z31">
        <v>3</v>
      </c>
      <c r="AB31" s="418" t="s">
        <v>3402</v>
      </c>
      <c r="AC31" s="418"/>
      <c r="AD31" s="420">
        <f>AD28-AD30</f>
        <v>0.62244897959183665</v>
      </c>
      <c r="AF31" s="418" t="s">
        <v>3402</v>
      </c>
      <c r="AG31" s="418"/>
      <c r="AH31" s="420">
        <f>AH28-AH30</f>
        <v>0.77419354838709675</v>
      </c>
      <c r="AJ31" s="11" t="s">
        <v>110</v>
      </c>
      <c r="AK31">
        <v>2</v>
      </c>
    </row>
    <row r="32" spans="11:37" x14ac:dyDescent="0.3">
      <c r="Y32" s="11" t="s">
        <v>3391</v>
      </c>
      <c r="Z32">
        <v>1</v>
      </c>
      <c r="AJ32" s="11" t="s">
        <v>111</v>
      </c>
      <c r="AK32">
        <v>2</v>
      </c>
    </row>
    <row r="33" spans="25:37" x14ac:dyDescent="0.3">
      <c r="Y33" s="11" t="s">
        <v>93</v>
      </c>
      <c r="Z33">
        <v>4</v>
      </c>
      <c r="AJ33" s="11" t="s">
        <v>112</v>
      </c>
      <c r="AK33">
        <v>2</v>
      </c>
    </row>
    <row r="34" spans="25:37" x14ac:dyDescent="0.3">
      <c r="Y34" s="11" t="s">
        <v>3392</v>
      </c>
      <c r="Z34">
        <v>6</v>
      </c>
      <c r="AJ34" s="11" t="s">
        <v>113</v>
      </c>
      <c r="AK34">
        <v>2</v>
      </c>
    </row>
    <row r="35" spans="25:37" x14ac:dyDescent="0.3">
      <c r="Y35" s="11" t="s">
        <v>3393</v>
      </c>
      <c r="Z35">
        <v>5</v>
      </c>
      <c r="AJ35" s="11" t="s">
        <v>114</v>
      </c>
      <c r="AK35">
        <v>2</v>
      </c>
    </row>
    <row r="36" spans="25:37" x14ac:dyDescent="0.3">
      <c r="Y36" s="11" t="s">
        <v>95</v>
      </c>
      <c r="Z36">
        <v>1</v>
      </c>
      <c r="AJ36" s="11" t="s">
        <v>115</v>
      </c>
      <c r="AK36">
        <v>2</v>
      </c>
    </row>
    <row r="37" spans="25:37" x14ac:dyDescent="0.3">
      <c r="Y37" s="11" t="s">
        <v>76</v>
      </c>
      <c r="Z37">
        <v>121</v>
      </c>
      <c r="AJ37" s="11" t="s">
        <v>116</v>
      </c>
      <c r="AK37">
        <v>1</v>
      </c>
    </row>
    <row r="38" spans="25:37" x14ac:dyDescent="0.3">
      <c r="AJ38" s="11" t="s">
        <v>117</v>
      </c>
      <c r="AK38">
        <v>1</v>
      </c>
    </row>
    <row r="39" spans="25:37" x14ac:dyDescent="0.3">
      <c r="AJ39" s="11" t="s">
        <v>118</v>
      </c>
      <c r="AK39">
        <v>1</v>
      </c>
    </row>
    <row r="40" spans="25:37" x14ac:dyDescent="0.3">
      <c r="AJ40" s="11" t="s">
        <v>119</v>
      </c>
      <c r="AK40">
        <v>1</v>
      </c>
    </row>
    <row r="41" spans="25:37" x14ac:dyDescent="0.3">
      <c r="AJ41" s="11" t="s">
        <v>120</v>
      </c>
      <c r="AK41">
        <v>1</v>
      </c>
    </row>
    <row r="42" spans="25:37" x14ac:dyDescent="0.3">
      <c r="AJ42" s="11" t="s">
        <v>121</v>
      </c>
      <c r="AK42">
        <v>1</v>
      </c>
    </row>
    <row r="43" spans="25:37" x14ac:dyDescent="0.3">
      <c r="AJ43" s="11" t="s">
        <v>122</v>
      </c>
      <c r="AK43">
        <v>1</v>
      </c>
    </row>
    <row r="44" spans="25:37" x14ac:dyDescent="0.3">
      <c r="AJ44" s="11" t="s">
        <v>123</v>
      </c>
      <c r="AK44">
        <v>1</v>
      </c>
    </row>
    <row r="45" spans="25:37" x14ac:dyDescent="0.3">
      <c r="AJ45" s="11" t="s">
        <v>124</v>
      </c>
      <c r="AK45">
        <v>1</v>
      </c>
    </row>
    <row r="46" spans="25:37" x14ac:dyDescent="0.3">
      <c r="AJ46" s="11" t="s">
        <v>125</v>
      </c>
      <c r="AK46">
        <v>1</v>
      </c>
    </row>
    <row r="47" spans="25:37" x14ac:dyDescent="0.3">
      <c r="AJ47" s="11" t="s">
        <v>126</v>
      </c>
      <c r="AK47">
        <v>1</v>
      </c>
    </row>
    <row r="48" spans="25:37" x14ac:dyDescent="0.3">
      <c r="AJ48" s="11" t="s">
        <v>127</v>
      </c>
      <c r="AK48">
        <v>1</v>
      </c>
    </row>
    <row r="49" spans="11:37" x14ac:dyDescent="0.3">
      <c r="AJ49" s="11" t="s">
        <v>128</v>
      </c>
      <c r="AK49">
        <v>1</v>
      </c>
    </row>
    <row r="50" spans="11:37" x14ac:dyDescent="0.3">
      <c r="AJ50" s="11" t="s">
        <v>129</v>
      </c>
      <c r="AK50">
        <v>1</v>
      </c>
    </row>
    <row r="51" spans="11:37" x14ac:dyDescent="0.3">
      <c r="AJ51" s="11" t="s">
        <v>30</v>
      </c>
      <c r="AK51">
        <v>1</v>
      </c>
    </row>
    <row r="52" spans="11:37" x14ac:dyDescent="0.3">
      <c r="AJ52" s="11" t="s">
        <v>130</v>
      </c>
      <c r="AK52">
        <v>1</v>
      </c>
    </row>
    <row r="53" spans="11:37" x14ac:dyDescent="0.3">
      <c r="AJ53" s="11" t="s">
        <v>131</v>
      </c>
      <c r="AK53">
        <v>1</v>
      </c>
    </row>
    <row r="54" spans="11:37" x14ac:dyDescent="0.3">
      <c r="AJ54" s="11" t="s">
        <v>7</v>
      </c>
      <c r="AK54">
        <v>1</v>
      </c>
    </row>
    <row r="55" spans="11:37" ht="18" x14ac:dyDescent="0.35">
      <c r="K55" s="345"/>
      <c r="AJ55" s="11" t="s">
        <v>132</v>
      </c>
      <c r="AK55">
        <v>1</v>
      </c>
    </row>
    <row r="56" spans="11:37" x14ac:dyDescent="0.3">
      <c r="AJ56" s="11" t="s">
        <v>133</v>
      </c>
      <c r="AK56">
        <v>1</v>
      </c>
    </row>
    <row r="57" spans="11:37" x14ac:dyDescent="0.3">
      <c r="AJ57" s="11" t="s">
        <v>134</v>
      </c>
      <c r="AK57">
        <v>1</v>
      </c>
    </row>
    <row r="58" spans="11:37" x14ac:dyDescent="0.3">
      <c r="U58" s="346"/>
      <c r="V58" s="346"/>
      <c r="W58" s="346"/>
      <c r="X58" s="346"/>
      <c r="AJ58" s="11" t="s">
        <v>135</v>
      </c>
      <c r="AK58">
        <v>1</v>
      </c>
    </row>
    <row r="59" spans="11:37" x14ac:dyDescent="0.3">
      <c r="U59" s="348"/>
      <c r="V59" s="348"/>
      <c r="W59" s="348"/>
      <c r="X59" s="348"/>
      <c r="AJ59" s="11" t="s">
        <v>136</v>
      </c>
      <c r="AK59">
        <v>1</v>
      </c>
    </row>
    <row r="60" spans="11:37" x14ac:dyDescent="0.3">
      <c r="U60" s="349"/>
      <c r="V60" s="349"/>
      <c r="W60" s="349"/>
      <c r="X60" s="349"/>
      <c r="AJ60" s="11" t="s">
        <v>137</v>
      </c>
      <c r="AK60">
        <v>1</v>
      </c>
    </row>
    <row r="61" spans="11:37" x14ac:dyDescent="0.3">
      <c r="AJ61" s="11" t="s">
        <v>138</v>
      </c>
      <c r="AK61">
        <v>1</v>
      </c>
    </row>
    <row r="62" spans="11:37" x14ac:dyDescent="0.3">
      <c r="U62" s="349"/>
      <c r="V62" s="349"/>
      <c r="W62" s="349"/>
      <c r="X62" s="349"/>
      <c r="AJ62" s="11" t="s">
        <v>139</v>
      </c>
      <c r="AK62">
        <v>1</v>
      </c>
    </row>
    <row r="63" spans="11:37" x14ac:dyDescent="0.3">
      <c r="AJ63" s="11" t="s">
        <v>140</v>
      </c>
      <c r="AK63">
        <v>1</v>
      </c>
    </row>
    <row r="64" spans="11:37" x14ac:dyDescent="0.3">
      <c r="AJ64" s="11" t="s">
        <v>141</v>
      </c>
      <c r="AK64">
        <v>1</v>
      </c>
    </row>
    <row r="65" spans="11:37" x14ac:dyDescent="0.3">
      <c r="AJ65" s="11" t="s">
        <v>37</v>
      </c>
      <c r="AK65">
        <v>1</v>
      </c>
    </row>
    <row r="66" spans="11:37" x14ac:dyDescent="0.3">
      <c r="AC66" s="347"/>
      <c r="AD66" s="347"/>
      <c r="AJ66" s="11" t="s">
        <v>142</v>
      </c>
      <c r="AK66">
        <v>1</v>
      </c>
    </row>
    <row r="67" spans="11:37" x14ac:dyDescent="0.3">
      <c r="N67" s="11"/>
      <c r="AJ67" s="11" t="s">
        <v>143</v>
      </c>
      <c r="AK67">
        <v>1</v>
      </c>
    </row>
    <row r="68" spans="11:37" x14ac:dyDescent="0.3">
      <c r="N68" s="11"/>
      <c r="AJ68" s="11" t="s">
        <v>144</v>
      </c>
      <c r="AK68">
        <v>1</v>
      </c>
    </row>
    <row r="69" spans="11:37" ht="18" x14ac:dyDescent="0.35">
      <c r="K69" s="345"/>
      <c r="AJ69" s="11" t="s">
        <v>145</v>
      </c>
      <c r="AK69">
        <v>1</v>
      </c>
    </row>
    <row r="70" spans="11:37" x14ac:dyDescent="0.3">
      <c r="AJ70" s="11" t="s">
        <v>146</v>
      </c>
      <c r="AK70">
        <v>1</v>
      </c>
    </row>
    <row r="71" spans="11:37" x14ac:dyDescent="0.3">
      <c r="AJ71" s="11" t="s">
        <v>147</v>
      </c>
      <c r="AK71">
        <v>1</v>
      </c>
    </row>
    <row r="72" spans="11:37" x14ac:dyDescent="0.3">
      <c r="AJ72" s="11" t="s">
        <v>148</v>
      </c>
      <c r="AK72">
        <v>1</v>
      </c>
    </row>
    <row r="73" spans="11:37" x14ac:dyDescent="0.3">
      <c r="AJ73" s="11" t="s">
        <v>149</v>
      </c>
      <c r="AK73">
        <v>1</v>
      </c>
    </row>
    <row r="74" spans="11:37" x14ac:dyDescent="0.3">
      <c r="AJ74" s="11" t="s">
        <v>150</v>
      </c>
      <c r="AK74">
        <v>1</v>
      </c>
    </row>
    <row r="75" spans="11:37" x14ac:dyDescent="0.3">
      <c r="AJ75" s="11" t="s">
        <v>76</v>
      </c>
      <c r="AK75">
        <v>120</v>
      </c>
    </row>
    <row r="76" spans="11:37" x14ac:dyDescent="0.3">
      <c r="Z76" s="347"/>
    </row>
    <row r="77" spans="11:37" x14ac:dyDescent="0.3">
      <c r="X77" s="347"/>
      <c r="Z77" s="347"/>
    </row>
    <row r="78" spans="11:37" x14ac:dyDescent="0.3">
      <c r="Z78" s="347"/>
    </row>
    <row r="79" spans="11:37" x14ac:dyDescent="0.3">
      <c r="Z79" s="347"/>
    </row>
    <row r="80" spans="11:37" x14ac:dyDescent="0.3">
      <c r="Z80" s="347"/>
    </row>
    <row r="81" spans="11:26" x14ac:dyDescent="0.3">
      <c r="X81" s="347"/>
      <c r="Z81" s="347"/>
    </row>
    <row r="82" spans="11:26" x14ac:dyDescent="0.3">
      <c r="X82" s="347"/>
      <c r="Z82" s="347"/>
    </row>
    <row r="83" spans="11:26" x14ac:dyDescent="0.3">
      <c r="X83" s="347"/>
      <c r="Z83" s="347"/>
    </row>
    <row r="84" spans="11:26" x14ac:dyDescent="0.3">
      <c r="X84" s="347"/>
      <c r="Z84" s="347"/>
    </row>
    <row r="85" spans="11:26" x14ac:dyDescent="0.3">
      <c r="X85" s="347"/>
      <c r="Z85" s="347"/>
    </row>
    <row r="86" spans="11:26" x14ac:dyDescent="0.3">
      <c r="X86" s="347"/>
      <c r="Z86" s="347"/>
    </row>
    <row r="87" spans="11:26" x14ac:dyDescent="0.3">
      <c r="X87" s="347"/>
      <c r="Z87" s="347"/>
    </row>
    <row r="88" spans="11:26" x14ac:dyDescent="0.3">
      <c r="X88" s="347"/>
      <c r="Z88" s="347"/>
    </row>
    <row r="89" spans="11:26" x14ac:dyDescent="0.3">
      <c r="X89" s="347"/>
      <c r="Z89" s="347"/>
    </row>
    <row r="90" spans="11:26" x14ac:dyDescent="0.3">
      <c r="X90" s="347"/>
      <c r="Z90" s="347"/>
    </row>
    <row r="91" spans="11:26" x14ac:dyDescent="0.3">
      <c r="X91" s="347"/>
      <c r="Z91" s="347"/>
    </row>
    <row r="94" spans="11:26" ht="18" x14ac:dyDescent="0.35">
      <c r="K94" s="345"/>
    </row>
    <row r="109" spans="11:11" ht="18" x14ac:dyDescent="0.35">
      <c r="K109" s="345"/>
    </row>
    <row r="126" spans="11:11" ht="18" x14ac:dyDescent="0.35">
      <c r="K126" s="345"/>
    </row>
    <row r="139" spans="11:11" ht="18" x14ac:dyDescent="0.35">
      <c r="K139" s="345"/>
    </row>
  </sheetData>
  <mergeCells count="9">
    <mergeCell ref="AB1:AC2"/>
    <mergeCell ref="AF1:AG2"/>
    <mergeCell ref="AJ1:AK2"/>
    <mergeCell ref="K1:N2"/>
    <mergeCell ref="A1:D2"/>
    <mergeCell ref="F1:I2"/>
    <mergeCell ref="P1:S2"/>
    <mergeCell ref="U1:W2"/>
    <mergeCell ref="Y1:Z2"/>
  </mergeCells>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AFDAA-AAF9-415B-975D-A9E7EC37F043}">
  <dimension ref="B1:F296"/>
  <sheetViews>
    <sheetView workbookViewId="0">
      <selection sqref="A1:F1048576"/>
    </sheetView>
  </sheetViews>
  <sheetFormatPr defaultRowHeight="14.4" x14ac:dyDescent="0.3"/>
  <cols>
    <col min="2" max="2" width="14" customWidth="1"/>
    <col min="3" max="3" width="13.6640625" customWidth="1"/>
    <col min="4" max="4" width="9.5546875" customWidth="1"/>
    <col min="5" max="5" width="12.6640625" customWidth="1"/>
    <col min="6" max="6" width="13.88671875" customWidth="1"/>
  </cols>
  <sheetData>
    <row r="1" spans="2:6" x14ac:dyDescent="0.3">
      <c r="B1" s="382" t="s">
        <v>151</v>
      </c>
      <c r="C1" s="383" t="s">
        <v>152</v>
      </c>
      <c r="D1" s="383" t="s">
        <v>153</v>
      </c>
      <c r="E1" s="383" t="s">
        <v>154</v>
      </c>
      <c r="F1" s="384" t="s">
        <v>155</v>
      </c>
    </row>
    <row r="2" spans="2:6" x14ac:dyDescent="0.3">
      <c r="B2" t="s">
        <v>26</v>
      </c>
      <c r="C2" s="162">
        <v>45903</v>
      </c>
      <c r="D2" t="s">
        <v>156</v>
      </c>
      <c r="E2">
        <v>1</v>
      </c>
      <c r="F2" s="162">
        <f>IF(ISBLANK(Table5[[#This Row],[Meeting Date]]),"",Table5[[#This Row],[Meeting Date]]-WEEKDAY(Table5[[#This Row],[Meeting Date]],2)+1)</f>
        <v>45901</v>
      </c>
    </row>
    <row r="3" spans="2:6" x14ac:dyDescent="0.3">
      <c r="B3" t="s">
        <v>157</v>
      </c>
      <c r="C3" s="162">
        <v>46010</v>
      </c>
      <c r="D3" t="s">
        <v>156</v>
      </c>
      <c r="E3">
        <v>1</v>
      </c>
      <c r="F3" s="162">
        <f>IF(ISBLANK(Table5[[#This Row],[Meeting Date]]),"",Table5[[#This Row],[Meeting Date]]-WEEKDAY(Table5[[#This Row],[Meeting Date]],2)+1)</f>
        <v>46006</v>
      </c>
    </row>
    <row r="4" spans="2:6" x14ac:dyDescent="0.3">
      <c r="B4" t="s">
        <v>29</v>
      </c>
      <c r="C4" s="162">
        <v>45903</v>
      </c>
      <c r="D4" t="s">
        <v>156</v>
      </c>
      <c r="E4">
        <v>1</v>
      </c>
      <c r="F4" s="162">
        <f>IF(ISBLANK(Table5[[#This Row],[Meeting Date]]),"",Table5[[#This Row],[Meeting Date]]-WEEKDAY(Table5[[#This Row],[Meeting Date]],2)+1)</f>
        <v>45901</v>
      </c>
    </row>
    <row r="5" spans="2:6" x14ac:dyDescent="0.3">
      <c r="B5" t="s">
        <v>16</v>
      </c>
      <c r="C5" s="162">
        <v>45960</v>
      </c>
      <c r="D5" t="s">
        <v>156</v>
      </c>
      <c r="E5">
        <v>1</v>
      </c>
      <c r="F5" s="162">
        <f>IF(ISBLANK(Table5[[#This Row],[Meeting Date]]),"",Table5[[#This Row],[Meeting Date]]-WEEKDAY(Table5[[#This Row],[Meeting Date]],2)+1)</f>
        <v>45957</v>
      </c>
    </row>
    <row r="6" spans="2:6" x14ac:dyDescent="0.3">
      <c r="B6" t="s">
        <v>14</v>
      </c>
      <c r="C6" s="162">
        <v>45960</v>
      </c>
      <c r="D6" t="s">
        <v>156</v>
      </c>
      <c r="E6">
        <v>1</v>
      </c>
      <c r="F6" s="162">
        <f>IF(ISBLANK(Table5[[#This Row],[Meeting Date]]),"",Table5[[#This Row],[Meeting Date]]-WEEKDAY(Table5[[#This Row],[Meeting Date]],2)+1)</f>
        <v>45957</v>
      </c>
    </row>
    <row r="7" spans="2:6" x14ac:dyDescent="0.3">
      <c r="B7" t="s">
        <v>18</v>
      </c>
      <c r="C7" s="162">
        <v>45960</v>
      </c>
      <c r="D7" t="s">
        <v>156</v>
      </c>
      <c r="E7">
        <v>1</v>
      </c>
      <c r="F7" s="162">
        <f>IF(ISBLANK(Table5[[#This Row],[Meeting Date]]),"",Table5[[#This Row],[Meeting Date]]-WEEKDAY(Table5[[#This Row],[Meeting Date]],2)+1)</f>
        <v>45957</v>
      </c>
    </row>
    <row r="8" spans="2:6" x14ac:dyDescent="0.3">
      <c r="B8" t="s">
        <v>158</v>
      </c>
      <c r="C8" s="162">
        <v>45945</v>
      </c>
      <c r="D8" t="s">
        <v>156</v>
      </c>
      <c r="E8">
        <v>1</v>
      </c>
      <c r="F8" s="162">
        <f>IF(ISBLANK(Table5[[#This Row],[Meeting Date]]),"",Table5[[#This Row],[Meeting Date]]-WEEKDAY(Table5[[#This Row],[Meeting Date]],2)+1)</f>
        <v>45943</v>
      </c>
    </row>
    <row r="9" spans="2:6" x14ac:dyDescent="0.3">
      <c r="B9" t="s">
        <v>10</v>
      </c>
      <c r="C9" s="162">
        <v>45944</v>
      </c>
      <c r="D9" t="s">
        <v>156</v>
      </c>
      <c r="E9">
        <v>1</v>
      </c>
      <c r="F9" s="162">
        <f>IF(ISBLANK(Table5[[#This Row],[Meeting Date]]),"",Table5[[#This Row],[Meeting Date]]-WEEKDAY(Table5[[#This Row],[Meeting Date]],2)+1)</f>
        <v>45943</v>
      </c>
    </row>
    <row r="10" spans="2:6" x14ac:dyDescent="0.3">
      <c r="B10" t="s">
        <v>159</v>
      </c>
      <c r="C10" s="162">
        <v>46029</v>
      </c>
      <c r="D10" t="s">
        <v>156</v>
      </c>
      <c r="E10">
        <v>1</v>
      </c>
      <c r="F10" s="162">
        <f>IF(ISBLANK(Table5[[#This Row],[Meeting Date]]),"",Table5[[#This Row],[Meeting Date]]-WEEKDAY(Table5[[#This Row],[Meeting Date]],2)+1)</f>
        <v>46027</v>
      </c>
    </row>
    <row r="11" spans="2:6" x14ac:dyDescent="0.3">
      <c r="B11" t="s">
        <v>160</v>
      </c>
      <c r="C11" s="162">
        <v>45895</v>
      </c>
      <c r="D11" t="s">
        <v>156</v>
      </c>
      <c r="E11">
        <v>1</v>
      </c>
      <c r="F11" s="162">
        <f>IF(ISBLANK(Table5[[#This Row],[Meeting Date]]),"",Table5[[#This Row],[Meeting Date]]-WEEKDAY(Table5[[#This Row],[Meeting Date]],2)+1)</f>
        <v>45894</v>
      </c>
    </row>
    <row r="12" spans="2:6" x14ac:dyDescent="0.3">
      <c r="B12" t="s">
        <v>161</v>
      </c>
      <c r="C12" s="162">
        <v>45989</v>
      </c>
      <c r="D12" t="s">
        <v>156</v>
      </c>
      <c r="E12">
        <v>1</v>
      </c>
      <c r="F12" s="162">
        <f>IF(ISBLANK(Table5[[#This Row],[Meeting Date]]),"",Table5[[#This Row],[Meeting Date]]-WEEKDAY(Table5[[#This Row],[Meeting Date]],2)+1)</f>
        <v>45985</v>
      </c>
    </row>
    <row r="13" spans="2:6" x14ac:dyDescent="0.3">
      <c r="B13" t="s">
        <v>162</v>
      </c>
      <c r="C13" s="162">
        <v>45917</v>
      </c>
      <c r="D13" t="s">
        <v>156</v>
      </c>
      <c r="E13">
        <v>1</v>
      </c>
      <c r="F13" s="162">
        <f>IF(ISBLANK(Table5[[#This Row],[Meeting Date]]),"",Table5[[#This Row],[Meeting Date]]-WEEKDAY(Table5[[#This Row],[Meeting Date]],2)+1)</f>
        <v>45915</v>
      </c>
    </row>
    <row r="14" spans="2:6" x14ac:dyDescent="0.3">
      <c r="B14" t="s">
        <v>163</v>
      </c>
      <c r="C14" s="162">
        <v>46002</v>
      </c>
      <c r="D14" t="s">
        <v>156</v>
      </c>
      <c r="E14">
        <v>1</v>
      </c>
      <c r="F14" s="162">
        <f>IF(ISBLANK(Table5[[#This Row],[Meeting Date]]),"",Table5[[#This Row],[Meeting Date]]-WEEKDAY(Table5[[#This Row],[Meeting Date]],2)+1)</f>
        <v>45999</v>
      </c>
    </row>
    <row r="15" spans="2:6" x14ac:dyDescent="0.3">
      <c r="B15" t="s">
        <v>164</v>
      </c>
      <c r="C15" s="162">
        <v>45973</v>
      </c>
      <c r="D15" t="s">
        <v>156</v>
      </c>
      <c r="E15">
        <v>1</v>
      </c>
      <c r="F15" s="162">
        <f>IF(ISBLANK(Table5[[#This Row],[Meeting Date]]),"",Table5[[#This Row],[Meeting Date]]-WEEKDAY(Table5[[#This Row],[Meeting Date]],2)+1)</f>
        <v>45971</v>
      </c>
    </row>
    <row r="16" spans="2:6" x14ac:dyDescent="0.3">
      <c r="B16" t="s">
        <v>165</v>
      </c>
      <c r="C16" s="162">
        <v>46003</v>
      </c>
      <c r="D16" t="s">
        <v>156</v>
      </c>
      <c r="E16">
        <v>1</v>
      </c>
      <c r="F16" s="162">
        <f>IF(ISBLANK(Table5[[#This Row],[Meeting Date]]),"",Table5[[#This Row],[Meeting Date]]-WEEKDAY(Table5[[#This Row],[Meeting Date]],2)+1)</f>
        <v>45999</v>
      </c>
    </row>
    <row r="17" spans="2:6" x14ac:dyDescent="0.3">
      <c r="B17" t="s">
        <v>166</v>
      </c>
      <c r="C17" s="162">
        <v>46007</v>
      </c>
      <c r="D17" t="s">
        <v>156</v>
      </c>
      <c r="E17">
        <v>1</v>
      </c>
      <c r="F17" s="162">
        <f>IF(ISBLANK(Table5[[#This Row],[Meeting Date]]),"",Table5[[#This Row],[Meeting Date]]-WEEKDAY(Table5[[#This Row],[Meeting Date]],2)+1)</f>
        <v>46006</v>
      </c>
    </row>
    <row r="18" spans="2:6" x14ac:dyDescent="0.3">
      <c r="B18" t="s">
        <v>162</v>
      </c>
      <c r="C18" s="162">
        <v>46030</v>
      </c>
      <c r="D18" t="s">
        <v>156</v>
      </c>
      <c r="E18">
        <v>1</v>
      </c>
      <c r="F18" s="162">
        <f>IF(ISBLANK(Table5[[#This Row],[Meeting Date]]),"",Table5[[#This Row],[Meeting Date]]-WEEKDAY(Table5[[#This Row],[Meeting Date]],2)+1)</f>
        <v>46027</v>
      </c>
    </row>
    <row r="19" spans="2:6" x14ac:dyDescent="0.3">
      <c r="B19" t="s">
        <v>162</v>
      </c>
      <c r="C19" s="162">
        <v>45946</v>
      </c>
      <c r="D19" t="s">
        <v>156</v>
      </c>
      <c r="E19">
        <v>1</v>
      </c>
      <c r="F19" s="162">
        <f>IF(ISBLANK(Table5[[#This Row],[Meeting Date]]),"",Table5[[#This Row],[Meeting Date]]-WEEKDAY(Table5[[#This Row],[Meeting Date]],2)+1)</f>
        <v>45943</v>
      </c>
    </row>
    <row r="20" spans="2:6" x14ac:dyDescent="0.3">
      <c r="B20" t="s">
        <v>167</v>
      </c>
      <c r="C20" s="162">
        <v>45927</v>
      </c>
      <c r="D20" t="s">
        <v>156</v>
      </c>
      <c r="E20">
        <v>1</v>
      </c>
      <c r="F20" s="162">
        <f>IF(ISBLANK(Table5[[#This Row],[Meeting Date]]),"",Table5[[#This Row],[Meeting Date]]-WEEKDAY(Table5[[#This Row],[Meeting Date]],2)+1)</f>
        <v>45922</v>
      </c>
    </row>
    <row r="21" spans="2:6" x14ac:dyDescent="0.3">
      <c r="B21" t="s">
        <v>14</v>
      </c>
      <c r="C21" s="162">
        <v>46076</v>
      </c>
      <c r="D21" t="s">
        <v>156</v>
      </c>
      <c r="E21">
        <v>1</v>
      </c>
      <c r="F21" s="162">
        <f>IF(ISBLANK(Table5[[#This Row],[Meeting Date]]),"",Table5[[#This Row],[Meeting Date]]-WEEKDAY(Table5[[#This Row],[Meeting Date]],2)+1)</f>
        <v>46076</v>
      </c>
    </row>
    <row r="22" spans="2:6" x14ac:dyDescent="0.3">
      <c r="B22" t="s">
        <v>14</v>
      </c>
      <c r="C22" s="162">
        <v>45905</v>
      </c>
      <c r="D22" t="s">
        <v>156</v>
      </c>
      <c r="E22">
        <v>1</v>
      </c>
      <c r="F22" s="162">
        <f>IF(ISBLANK(Table5[[#This Row],[Meeting Date]]),"",Table5[[#This Row],[Meeting Date]]-WEEKDAY(Table5[[#This Row],[Meeting Date]],2)+1)</f>
        <v>45901</v>
      </c>
    </row>
    <row r="23" spans="2:6" x14ac:dyDescent="0.3">
      <c r="B23" t="s">
        <v>168</v>
      </c>
      <c r="C23" s="162">
        <v>45962</v>
      </c>
      <c r="D23" t="s">
        <v>156</v>
      </c>
      <c r="E23">
        <v>1</v>
      </c>
      <c r="F23" s="162">
        <f>IF(ISBLANK(Table5[[#This Row],[Meeting Date]]),"",Table5[[#This Row],[Meeting Date]]-WEEKDAY(Table5[[#This Row],[Meeting Date]],2)+1)</f>
        <v>45957</v>
      </c>
    </row>
    <row r="24" spans="2:6" x14ac:dyDescent="0.3">
      <c r="B24" t="s">
        <v>169</v>
      </c>
      <c r="C24" s="162">
        <v>46006</v>
      </c>
      <c r="D24" t="s">
        <v>156</v>
      </c>
      <c r="E24">
        <v>1</v>
      </c>
      <c r="F24" s="162">
        <f>IF(ISBLANK(Table5[[#This Row],[Meeting Date]]),"",Table5[[#This Row],[Meeting Date]]-WEEKDAY(Table5[[#This Row],[Meeting Date]],2)+1)</f>
        <v>46006</v>
      </c>
    </row>
    <row r="25" spans="2:6" x14ac:dyDescent="0.3">
      <c r="B25" t="s">
        <v>170</v>
      </c>
      <c r="C25" s="162">
        <v>45996</v>
      </c>
      <c r="D25" t="s">
        <v>156</v>
      </c>
      <c r="E25">
        <v>1</v>
      </c>
      <c r="F25" s="162">
        <f>IF(ISBLANK(Table5[[#This Row],[Meeting Date]]),"",Table5[[#This Row],[Meeting Date]]-WEEKDAY(Table5[[#This Row],[Meeting Date]],2)+1)</f>
        <v>45992</v>
      </c>
    </row>
    <row r="26" spans="2:6" x14ac:dyDescent="0.3">
      <c r="B26" t="s">
        <v>171</v>
      </c>
      <c r="C26" s="162">
        <v>46069</v>
      </c>
      <c r="D26" t="s">
        <v>156</v>
      </c>
      <c r="E26">
        <v>1</v>
      </c>
      <c r="F26" s="162">
        <f>IF(ISBLANK(Table5[[#This Row],[Meeting Date]]),"",Table5[[#This Row],[Meeting Date]]-WEEKDAY(Table5[[#This Row],[Meeting Date]],2)+1)</f>
        <v>46069</v>
      </c>
    </row>
    <row r="27" spans="2:6" x14ac:dyDescent="0.3">
      <c r="B27" t="s">
        <v>172</v>
      </c>
      <c r="C27" s="162">
        <v>46010</v>
      </c>
      <c r="D27" t="s">
        <v>156</v>
      </c>
      <c r="E27">
        <v>1</v>
      </c>
      <c r="F27" s="162">
        <f>IF(ISBLANK(Table5[[#This Row],[Meeting Date]]),"",Table5[[#This Row],[Meeting Date]]-WEEKDAY(Table5[[#This Row],[Meeting Date]],2)+1)</f>
        <v>46006</v>
      </c>
    </row>
    <row r="28" spans="2:6" x14ac:dyDescent="0.3">
      <c r="B28" t="s">
        <v>173</v>
      </c>
      <c r="C28" s="162">
        <v>46041</v>
      </c>
      <c r="D28" t="s">
        <v>156</v>
      </c>
      <c r="E28">
        <v>1</v>
      </c>
      <c r="F28" s="162">
        <f>IF(ISBLANK(Table5[[#This Row],[Meeting Date]]),"",Table5[[#This Row],[Meeting Date]]-WEEKDAY(Table5[[#This Row],[Meeting Date]],2)+1)</f>
        <v>46041</v>
      </c>
    </row>
    <row r="29" spans="2:6" x14ac:dyDescent="0.3">
      <c r="B29" t="s">
        <v>160</v>
      </c>
      <c r="C29" s="162">
        <v>46057</v>
      </c>
      <c r="D29" t="s">
        <v>156</v>
      </c>
      <c r="E29">
        <v>1</v>
      </c>
      <c r="F29" s="162">
        <f>IF(ISBLANK(Table5[[#This Row],[Meeting Date]]),"",Table5[[#This Row],[Meeting Date]]-WEEKDAY(Table5[[#This Row],[Meeting Date]],2)+1)</f>
        <v>46055</v>
      </c>
    </row>
    <row r="30" spans="2:6" x14ac:dyDescent="0.3">
      <c r="B30" t="s">
        <v>14</v>
      </c>
      <c r="C30" s="162">
        <v>45945</v>
      </c>
      <c r="D30" t="s">
        <v>156</v>
      </c>
      <c r="E30">
        <v>1</v>
      </c>
      <c r="F30" s="162">
        <f>IF(ISBLANK(Table5[[#This Row],[Meeting Date]]),"",Table5[[#This Row],[Meeting Date]]-WEEKDAY(Table5[[#This Row],[Meeting Date]],2)+1)</f>
        <v>45943</v>
      </c>
    </row>
    <row r="31" spans="2:6" x14ac:dyDescent="0.3">
      <c r="B31" t="s">
        <v>169</v>
      </c>
      <c r="C31" s="162">
        <v>46014</v>
      </c>
      <c r="D31" t="s">
        <v>156</v>
      </c>
      <c r="E31">
        <v>1</v>
      </c>
      <c r="F31" s="162">
        <f>IF(ISBLANK(Table5[[#This Row],[Meeting Date]]),"",Table5[[#This Row],[Meeting Date]]-WEEKDAY(Table5[[#This Row],[Meeting Date]],2)+1)</f>
        <v>46013</v>
      </c>
    </row>
    <row r="32" spans="2:6" x14ac:dyDescent="0.3">
      <c r="B32" t="s">
        <v>162</v>
      </c>
      <c r="C32" s="162">
        <v>45948</v>
      </c>
      <c r="D32" t="s">
        <v>156</v>
      </c>
      <c r="E32">
        <v>1</v>
      </c>
      <c r="F32" s="162">
        <f>IF(ISBLANK(Table5[[#This Row],[Meeting Date]]),"",Table5[[#This Row],[Meeting Date]]-WEEKDAY(Table5[[#This Row],[Meeting Date]],2)+1)</f>
        <v>45943</v>
      </c>
    </row>
    <row r="33" spans="2:6" x14ac:dyDescent="0.3">
      <c r="B33" t="s">
        <v>174</v>
      </c>
      <c r="C33" s="162">
        <v>46049</v>
      </c>
      <c r="D33" t="s">
        <v>156</v>
      </c>
      <c r="E33">
        <v>1</v>
      </c>
      <c r="F33" s="162">
        <f>IF(ISBLANK(Table5[[#This Row],[Meeting Date]]),"",Table5[[#This Row],[Meeting Date]]-WEEKDAY(Table5[[#This Row],[Meeting Date]],2)+1)</f>
        <v>46048</v>
      </c>
    </row>
    <row r="34" spans="2:6" x14ac:dyDescent="0.3">
      <c r="B34" t="s">
        <v>175</v>
      </c>
      <c r="C34" s="162">
        <v>46044</v>
      </c>
      <c r="D34" t="s">
        <v>156</v>
      </c>
      <c r="E34">
        <v>1</v>
      </c>
      <c r="F34" s="162">
        <f>IF(ISBLANK(Table5[[#This Row],[Meeting Date]]),"",Table5[[#This Row],[Meeting Date]]-WEEKDAY(Table5[[#This Row],[Meeting Date]],2)+1)</f>
        <v>46041</v>
      </c>
    </row>
    <row r="35" spans="2:6" x14ac:dyDescent="0.3">
      <c r="B35" t="s">
        <v>176</v>
      </c>
      <c r="C35" s="162">
        <v>46052</v>
      </c>
      <c r="D35" t="s">
        <v>156</v>
      </c>
      <c r="E35">
        <v>1</v>
      </c>
      <c r="F35" s="162">
        <f>IF(ISBLANK(Table5[[#This Row],[Meeting Date]]),"",Table5[[#This Row],[Meeting Date]]-WEEKDAY(Table5[[#This Row],[Meeting Date]],2)+1)</f>
        <v>46048</v>
      </c>
    </row>
    <row r="36" spans="2:6" x14ac:dyDescent="0.3">
      <c r="B36" t="s">
        <v>158</v>
      </c>
      <c r="C36" s="162">
        <v>45976</v>
      </c>
      <c r="D36" t="s">
        <v>156</v>
      </c>
      <c r="E36">
        <v>1</v>
      </c>
      <c r="F36" s="162">
        <f>IF(ISBLANK(Table5[[#This Row],[Meeting Date]]),"",Table5[[#This Row],[Meeting Date]]-WEEKDAY(Table5[[#This Row],[Meeting Date]],2)+1)</f>
        <v>45971</v>
      </c>
    </row>
    <row r="37" spans="2:6" x14ac:dyDescent="0.3">
      <c r="B37" t="s">
        <v>14</v>
      </c>
      <c r="C37" s="162">
        <v>45974</v>
      </c>
      <c r="D37" t="s">
        <v>156</v>
      </c>
      <c r="E37">
        <v>1</v>
      </c>
      <c r="F37" s="162">
        <f>IF(ISBLANK(Table5[[#This Row],[Meeting Date]]),"",Table5[[#This Row],[Meeting Date]]-WEEKDAY(Table5[[#This Row],[Meeting Date]],2)+1)</f>
        <v>45971</v>
      </c>
    </row>
    <row r="38" spans="2:6" x14ac:dyDescent="0.3">
      <c r="B38" t="s">
        <v>177</v>
      </c>
      <c r="C38" s="162">
        <v>46024</v>
      </c>
      <c r="D38" t="s">
        <v>156</v>
      </c>
      <c r="E38">
        <v>1</v>
      </c>
      <c r="F38" s="162">
        <f>IF(ISBLANK(Table5[[#This Row],[Meeting Date]]),"",Table5[[#This Row],[Meeting Date]]-WEEKDAY(Table5[[#This Row],[Meeting Date]],2)+1)</f>
        <v>46020</v>
      </c>
    </row>
    <row r="39" spans="2:6" x14ac:dyDescent="0.3">
      <c r="B39" t="s">
        <v>14</v>
      </c>
      <c r="C39" s="162">
        <v>46003</v>
      </c>
      <c r="D39" t="s">
        <v>156</v>
      </c>
      <c r="E39">
        <v>1</v>
      </c>
      <c r="F39" s="162">
        <f>IF(ISBLANK(Table5[[#This Row],[Meeting Date]]),"",Table5[[#This Row],[Meeting Date]]-WEEKDAY(Table5[[#This Row],[Meeting Date]],2)+1)</f>
        <v>45999</v>
      </c>
    </row>
    <row r="40" spans="2:6" x14ac:dyDescent="0.3">
      <c r="B40" t="s">
        <v>162</v>
      </c>
      <c r="C40" s="162">
        <v>45962</v>
      </c>
      <c r="D40" t="s">
        <v>156</v>
      </c>
      <c r="E40">
        <v>1</v>
      </c>
      <c r="F40" s="162">
        <f>IF(ISBLANK(Table5[[#This Row],[Meeting Date]]),"",Table5[[#This Row],[Meeting Date]]-WEEKDAY(Table5[[#This Row],[Meeting Date]],2)+1)</f>
        <v>45957</v>
      </c>
    </row>
    <row r="41" spans="2:6" x14ac:dyDescent="0.3">
      <c r="B41" t="s">
        <v>166</v>
      </c>
      <c r="C41" s="162">
        <v>45979</v>
      </c>
      <c r="D41" t="s">
        <v>156</v>
      </c>
      <c r="E41">
        <v>1</v>
      </c>
      <c r="F41" s="162">
        <f>IF(ISBLANK(Table5[[#This Row],[Meeting Date]]),"",Table5[[#This Row],[Meeting Date]]-WEEKDAY(Table5[[#This Row],[Meeting Date]],2)+1)</f>
        <v>45978</v>
      </c>
    </row>
    <row r="42" spans="2:6" x14ac:dyDescent="0.3">
      <c r="B42" t="s">
        <v>158</v>
      </c>
      <c r="C42" s="162">
        <v>45962</v>
      </c>
      <c r="D42" t="s">
        <v>156</v>
      </c>
      <c r="E42">
        <v>1</v>
      </c>
      <c r="F42" s="162">
        <f>IF(ISBLANK(Table5[[#This Row],[Meeting Date]]),"",Table5[[#This Row],[Meeting Date]]-WEEKDAY(Table5[[#This Row],[Meeting Date]],2)+1)</f>
        <v>45957</v>
      </c>
    </row>
    <row r="43" spans="2:6" x14ac:dyDescent="0.3">
      <c r="B43" t="s">
        <v>174</v>
      </c>
      <c r="C43" s="162">
        <v>46009</v>
      </c>
      <c r="D43" t="s">
        <v>156</v>
      </c>
      <c r="E43">
        <v>1</v>
      </c>
      <c r="F43" s="162">
        <f>IF(ISBLANK(Table5[[#This Row],[Meeting Date]]),"",Table5[[#This Row],[Meeting Date]]-WEEKDAY(Table5[[#This Row],[Meeting Date]],2)+1)</f>
        <v>46006</v>
      </c>
    </row>
    <row r="44" spans="2:6" x14ac:dyDescent="0.3">
      <c r="B44" t="s">
        <v>175</v>
      </c>
      <c r="C44" s="162">
        <v>46009</v>
      </c>
      <c r="D44" t="s">
        <v>156</v>
      </c>
      <c r="E44">
        <v>1</v>
      </c>
      <c r="F44" s="162">
        <f>IF(ISBLANK(Table5[[#This Row],[Meeting Date]]),"",Table5[[#This Row],[Meeting Date]]-WEEKDAY(Table5[[#This Row],[Meeting Date]],2)+1)</f>
        <v>46006</v>
      </c>
    </row>
    <row r="45" spans="2:6" x14ac:dyDescent="0.3">
      <c r="B45" t="s">
        <v>178</v>
      </c>
      <c r="C45" s="162">
        <v>45974</v>
      </c>
      <c r="D45" t="s">
        <v>156</v>
      </c>
      <c r="E45">
        <v>1</v>
      </c>
      <c r="F45" s="162">
        <f>IF(ISBLANK(Table5[[#This Row],[Meeting Date]]),"",Table5[[#This Row],[Meeting Date]]-WEEKDAY(Table5[[#This Row],[Meeting Date]],2)+1)</f>
        <v>45971</v>
      </c>
    </row>
    <row r="46" spans="2:6" x14ac:dyDescent="0.3">
      <c r="B46" t="s">
        <v>179</v>
      </c>
      <c r="C46" s="162">
        <v>45974</v>
      </c>
      <c r="D46" t="s">
        <v>156</v>
      </c>
      <c r="E46">
        <v>1</v>
      </c>
      <c r="F46" s="162">
        <f>IF(ISBLANK(Table5[[#This Row],[Meeting Date]]),"",Table5[[#This Row],[Meeting Date]]-WEEKDAY(Table5[[#This Row],[Meeting Date]],2)+1)</f>
        <v>45971</v>
      </c>
    </row>
    <row r="47" spans="2:6" x14ac:dyDescent="0.3">
      <c r="B47" t="s">
        <v>180</v>
      </c>
      <c r="C47" s="162">
        <v>46008</v>
      </c>
      <c r="D47" t="s">
        <v>156</v>
      </c>
      <c r="E47">
        <v>1</v>
      </c>
      <c r="F47" s="162">
        <f>IF(ISBLANK(Table5[[#This Row],[Meeting Date]]),"",Table5[[#This Row],[Meeting Date]]-WEEKDAY(Table5[[#This Row],[Meeting Date]],2)+1)</f>
        <v>46006</v>
      </c>
    </row>
    <row r="48" spans="2:6" x14ac:dyDescent="0.3">
      <c r="B48" t="s">
        <v>34</v>
      </c>
      <c r="C48" s="162">
        <v>46014</v>
      </c>
      <c r="D48" t="s">
        <v>156</v>
      </c>
      <c r="E48">
        <v>1</v>
      </c>
      <c r="F48" s="162">
        <f>IF(ISBLANK(Table5[[#This Row],[Meeting Date]]),"",Table5[[#This Row],[Meeting Date]]-WEEKDAY(Table5[[#This Row],[Meeting Date]],2)+1)</f>
        <v>46013</v>
      </c>
    </row>
    <row r="49" spans="2:6" x14ac:dyDescent="0.3">
      <c r="B49" t="s">
        <v>14</v>
      </c>
      <c r="C49" s="162">
        <v>46044</v>
      </c>
      <c r="D49" t="s">
        <v>156</v>
      </c>
      <c r="E49">
        <v>1</v>
      </c>
      <c r="F49" s="162">
        <f>IF(ISBLANK(Table5[[#This Row],[Meeting Date]]),"",Table5[[#This Row],[Meeting Date]]-WEEKDAY(Table5[[#This Row],[Meeting Date]],2)+1)</f>
        <v>46041</v>
      </c>
    </row>
    <row r="50" spans="2:6" x14ac:dyDescent="0.3">
      <c r="B50" t="s">
        <v>14</v>
      </c>
      <c r="C50" s="162">
        <v>46057</v>
      </c>
      <c r="D50" t="s">
        <v>156</v>
      </c>
      <c r="E50">
        <v>1</v>
      </c>
      <c r="F50" s="162">
        <f>IF(ISBLANK(Table5[[#This Row],[Meeting Date]]),"",Table5[[#This Row],[Meeting Date]]-WEEKDAY(Table5[[#This Row],[Meeting Date]],2)+1)</f>
        <v>46055</v>
      </c>
    </row>
    <row r="51" spans="2:6" x14ac:dyDescent="0.3">
      <c r="B51" t="s">
        <v>166</v>
      </c>
      <c r="C51" s="162">
        <v>45975</v>
      </c>
      <c r="D51" t="s">
        <v>156</v>
      </c>
      <c r="E51">
        <v>1</v>
      </c>
      <c r="F51" s="162">
        <f>IF(ISBLANK(Table5[[#This Row],[Meeting Date]]),"",Table5[[#This Row],[Meeting Date]]-WEEKDAY(Table5[[#This Row],[Meeting Date]],2)+1)</f>
        <v>45971</v>
      </c>
    </row>
    <row r="52" spans="2:6" x14ac:dyDescent="0.3">
      <c r="B52" t="s">
        <v>166</v>
      </c>
      <c r="C52" s="162">
        <v>45989</v>
      </c>
      <c r="D52" t="s">
        <v>156</v>
      </c>
      <c r="E52">
        <v>1</v>
      </c>
      <c r="F52" s="162">
        <f>IF(ISBLANK(Table5[[#This Row],[Meeting Date]]),"",Table5[[#This Row],[Meeting Date]]-WEEKDAY(Table5[[#This Row],[Meeting Date]],2)+1)</f>
        <v>45985</v>
      </c>
    </row>
    <row r="53" spans="2:6" x14ac:dyDescent="0.3">
      <c r="B53" t="s">
        <v>14</v>
      </c>
      <c r="C53" s="162">
        <v>45975</v>
      </c>
      <c r="D53" t="s">
        <v>156</v>
      </c>
      <c r="E53">
        <v>1</v>
      </c>
      <c r="F53" s="162">
        <f>IF(ISBLANK(Table5[[#This Row],[Meeting Date]]),"",Table5[[#This Row],[Meeting Date]]-WEEKDAY(Table5[[#This Row],[Meeting Date]],2)+1)</f>
        <v>45971</v>
      </c>
    </row>
    <row r="54" spans="2:6" x14ac:dyDescent="0.3">
      <c r="B54" t="s">
        <v>166</v>
      </c>
      <c r="C54" s="162">
        <v>45976</v>
      </c>
      <c r="D54" t="s">
        <v>156</v>
      </c>
      <c r="E54">
        <v>1</v>
      </c>
      <c r="F54" s="162">
        <f>IF(ISBLANK(Table5[[#This Row],[Meeting Date]]),"",Table5[[#This Row],[Meeting Date]]-WEEKDAY(Table5[[#This Row],[Meeting Date]],2)+1)</f>
        <v>45971</v>
      </c>
    </row>
    <row r="55" spans="2:6" x14ac:dyDescent="0.3">
      <c r="B55" t="s">
        <v>181</v>
      </c>
      <c r="C55" s="162">
        <v>46066</v>
      </c>
      <c r="D55" t="s">
        <v>156</v>
      </c>
      <c r="E55">
        <v>1</v>
      </c>
      <c r="F55" s="162">
        <f>IF(ISBLANK(Table5[[#This Row],[Meeting Date]]),"",Table5[[#This Row],[Meeting Date]]-WEEKDAY(Table5[[#This Row],[Meeting Date]],2)+1)</f>
        <v>46062</v>
      </c>
    </row>
    <row r="56" spans="2:6" x14ac:dyDescent="0.3">
      <c r="B56" t="s">
        <v>14</v>
      </c>
      <c r="C56" s="162">
        <v>46003</v>
      </c>
      <c r="D56" t="s">
        <v>156</v>
      </c>
      <c r="E56">
        <v>1</v>
      </c>
      <c r="F56" s="162">
        <f>IF(ISBLANK(Table5[[#This Row],[Meeting Date]]),"",Table5[[#This Row],[Meeting Date]]-WEEKDAY(Table5[[#This Row],[Meeting Date]],2)+1)</f>
        <v>45999</v>
      </c>
    </row>
    <row r="57" spans="2:6" x14ac:dyDescent="0.3">
      <c r="B57" t="s">
        <v>166</v>
      </c>
      <c r="C57" s="162">
        <v>45990</v>
      </c>
      <c r="D57" t="s">
        <v>156</v>
      </c>
      <c r="E57">
        <v>1</v>
      </c>
      <c r="F57" s="162">
        <f>IF(ISBLANK(Table5[[#This Row],[Meeting Date]]),"",Table5[[#This Row],[Meeting Date]]-WEEKDAY(Table5[[#This Row],[Meeting Date]],2)+1)</f>
        <v>45985</v>
      </c>
    </row>
    <row r="58" spans="2:6" x14ac:dyDescent="0.3">
      <c r="B58" t="s">
        <v>182</v>
      </c>
      <c r="C58" s="162">
        <v>46057</v>
      </c>
      <c r="D58" t="s">
        <v>156</v>
      </c>
      <c r="E58">
        <v>1</v>
      </c>
      <c r="F58" s="162">
        <f>IF(ISBLANK(Table5[[#This Row],[Meeting Date]]),"",Table5[[#This Row],[Meeting Date]]-WEEKDAY(Table5[[#This Row],[Meeting Date]],2)+1)</f>
        <v>46055</v>
      </c>
    </row>
    <row r="59" spans="2:6" x14ac:dyDescent="0.3">
      <c r="B59" t="s">
        <v>14</v>
      </c>
      <c r="C59" s="162">
        <v>46058</v>
      </c>
      <c r="D59" t="s">
        <v>156</v>
      </c>
      <c r="E59">
        <v>1</v>
      </c>
      <c r="F59" s="162">
        <f>IF(ISBLANK(Table5[[#This Row],[Meeting Date]]),"",Table5[[#This Row],[Meeting Date]]-WEEKDAY(Table5[[#This Row],[Meeting Date]],2)+1)</f>
        <v>46055</v>
      </c>
    </row>
    <row r="60" spans="2:6" x14ac:dyDescent="0.3">
      <c r="B60" t="s">
        <v>158</v>
      </c>
      <c r="C60" s="162">
        <v>46003</v>
      </c>
      <c r="D60" t="s">
        <v>156</v>
      </c>
      <c r="E60">
        <v>1</v>
      </c>
      <c r="F60" s="162">
        <f>IF(ISBLANK(Table5[[#This Row],[Meeting Date]]),"",Table5[[#This Row],[Meeting Date]]-WEEKDAY(Table5[[#This Row],[Meeting Date]],2)+1)</f>
        <v>45999</v>
      </c>
    </row>
    <row r="61" spans="2:6" x14ac:dyDescent="0.3">
      <c r="B61" t="s">
        <v>158</v>
      </c>
      <c r="C61" s="162">
        <v>46041</v>
      </c>
      <c r="D61" t="s">
        <v>156</v>
      </c>
      <c r="E61">
        <v>1</v>
      </c>
      <c r="F61" s="162">
        <f>IF(ISBLANK(Table5[[#This Row],[Meeting Date]]),"",Table5[[#This Row],[Meeting Date]]-WEEKDAY(Table5[[#This Row],[Meeting Date]],2)+1)</f>
        <v>46041</v>
      </c>
    </row>
    <row r="62" spans="2:6" x14ac:dyDescent="0.3">
      <c r="B62" t="s">
        <v>158</v>
      </c>
      <c r="C62" s="162">
        <v>46064</v>
      </c>
      <c r="D62" t="s">
        <v>156</v>
      </c>
      <c r="E62">
        <v>1</v>
      </c>
      <c r="F62" s="162">
        <f>IF(ISBLANK(Table5[[#This Row],[Meeting Date]]),"",Table5[[#This Row],[Meeting Date]]-WEEKDAY(Table5[[#This Row],[Meeting Date]],2)+1)</f>
        <v>46062</v>
      </c>
    </row>
    <row r="63" spans="2:6" x14ac:dyDescent="0.3">
      <c r="B63" t="s">
        <v>183</v>
      </c>
      <c r="C63" s="162">
        <v>46001</v>
      </c>
      <c r="D63" t="s">
        <v>156</v>
      </c>
      <c r="E63">
        <v>1</v>
      </c>
      <c r="F63" s="162">
        <f>IF(ISBLANK(Table5[[#This Row],[Meeting Date]]),"",Table5[[#This Row],[Meeting Date]]-WEEKDAY(Table5[[#This Row],[Meeting Date]],2)+1)</f>
        <v>45999</v>
      </c>
    </row>
    <row r="64" spans="2:6" x14ac:dyDescent="0.3">
      <c r="B64" t="s">
        <v>170</v>
      </c>
      <c r="C64" s="162">
        <v>46001</v>
      </c>
      <c r="D64" t="s">
        <v>156</v>
      </c>
      <c r="E64">
        <v>1</v>
      </c>
      <c r="F64" s="162">
        <f>IF(ISBLANK(Table5[[#This Row],[Meeting Date]]),"",Table5[[#This Row],[Meeting Date]]-WEEKDAY(Table5[[#This Row],[Meeting Date]],2)+1)</f>
        <v>45999</v>
      </c>
    </row>
    <row r="65" spans="2:6" x14ac:dyDescent="0.3">
      <c r="B65" t="s">
        <v>183</v>
      </c>
      <c r="C65" s="162">
        <v>45942</v>
      </c>
      <c r="D65" t="s">
        <v>156</v>
      </c>
      <c r="E65">
        <v>1</v>
      </c>
      <c r="F65" s="162">
        <f>IF(ISBLANK(Table5[[#This Row],[Meeting Date]]),"",Table5[[#This Row],[Meeting Date]]-WEEKDAY(Table5[[#This Row],[Meeting Date]],2)+1)</f>
        <v>45936</v>
      </c>
    </row>
    <row r="66" spans="2:6" x14ac:dyDescent="0.3">
      <c r="B66" t="s">
        <v>184</v>
      </c>
      <c r="C66" s="162">
        <v>46007</v>
      </c>
      <c r="D66" t="s">
        <v>156</v>
      </c>
      <c r="E66">
        <v>1</v>
      </c>
      <c r="F66" s="162">
        <f>IF(ISBLANK(Table5[[#This Row],[Meeting Date]]),"",Table5[[#This Row],[Meeting Date]]-WEEKDAY(Table5[[#This Row],[Meeting Date]],2)+1)</f>
        <v>46006</v>
      </c>
    </row>
    <row r="67" spans="2:6" x14ac:dyDescent="0.3">
      <c r="B67" t="s">
        <v>185</v>
      </c>
      <c r="C67" s="162">
        <v>46020</v>
      </c>
      <c r="D67" t="s">
        <v>156</v>
      </c>
      <c r="E67">
        <v>1</v>
      </c>
      <c r="F67" s="162">
        <f>IF(ISBLANK(Table5[[#This Row],[Meeting Date]]),"",Table5[[#This Row],[Meeting Date]]-WEEKDAY(Table5[[#This Row],[Meeting Date]],2)+1)</f>
        <v>46020</v>
      </c>
    </row>
    <row r="68" spans="2:6" x14ac:dyDescent="0.3">
      <c r="B68" t="s">
        <v>186</v>
      </c>
      <c r="C68" s="162">
        <v>46035</v>
      </c>
      <c r="D68" t="s">
        <v>156</v>
      </c>
      <c r="E68">
        <v>1</v>
      </c>
      <c r="F68" s="162">
        <f>IF(ISBLANK(Table5[[#This Row],[Meeting Date]]),"",Table5[[#This Row],[Meeting Date]]-WEEKDAY(Table5[[#This Row],[Meeting Date]],2)+1)</f>
        <v>46034</v>
      </c>
    </row>
    <row r="69" spans="2:6" x14ac:dyDescent="0.3">
      <c r="B69" t="s">
        <v>187</v>
      </c>
      <c r="C69" s="162">
        <v>46122</v>
      </c>
      <c r="D69" t="s">
        <v>156</v>
      </c>
      <c r="E69">
        <v>1</v>
      </c>
      <c r="F69" s="162">
        <f>IF(ISBLANK(Table5[[#This Row],[Meeting Date]]),"",Table5[[#This Row],[Meeting Date]]-WEEKDAY(Table5[[#This Row],[Meeting Date]],2)+1)</f>
        <v>46118</v>
      </c>
    </row>
    <row r="70" spans="2:6" x14ac:dyDescent="0.3">
      <c r="B70" t="s">
        <v>188</v>
      </c>
      <c r="C70" s="162">
        <v>46121</v>
      </c>
      <c r="D70" t="s">
        <v>156</v>
      </c>
      <c r="E70">
        <v>1</v>
      </c>
      <c r="F70" s="162">
        <f>IF(ISBLANK(Table5[[#This Row],[Meeting Date]]),"",Table5[[#This Row],[Meeting Date]]-WEEKDAY(Table5[[#This Row],[Meeting Date]],2)+1)</f>
        <v>46118</v>
      </c>
    </row>
    <row r="71" spans="2:6" x14ac:dyDescent="0.3">
      <c r="B71" t="s">
        <v>189</v>
      </c>
      <c r="C71" s="162">
        <v>46009</v>
      </c>
      <c r="D71" t="s">
        <v>156</v>
      </c>
      <c r="E71">
        <v>1</v>
      </c>
      <c r="F71" s="162">
        <f>IF(ISBLANK(Table5[[#This Row],[Meeting Date]]),"",Table5[[#This Row],[Meeting Date]]-WEEKDAY(Table5[[#This Row],[Meeting Date]],2)+1)</f>
        <v>46006</v>
      </c>
    </row>
    <row r="72" spans="2:6" x14ac:dyDescent="0.3">
      <c r="B72" t="s">
        <v>190</v>
      </c>
      <c r="C72" s="162">
        <v>46029</v>
      </c>
      <c r="D72" t="s">
        <v>156</v>
      </c>
      <c r="E72">
        <v>1</v>
      </c>
      <c r="F72" s="162">
        <f>IF(ISBLANK(Table5[[#This Row],[Meeting Date]]),"",Table5[[#This Row],[Meeting Date]]-WEEKDAY(Table5[[#This Row],[Meeting Date]],2)+1)</f>
        <v>46027</v>
      </c>
    </row>
    <row r="73" spans="2:6" x14ac:dyDescent="0.3">
      <c r="B73" t="s">
        <v>191</v>
      </c>
      <c r="C73" s="162">
        <v>46022</v>
      </c>
      <c r="D73" t="s">
        <v>156</v>
      </c>
      <c r="E73">
        <v>1</v>
      </c>
      <c r="F73" s="162">
        <f>IF(ISBLANK(Table5[[#This Row],[Meeting Date]]),"",Table5[[#This Row],[Meeting Date]]-WEEKDAY(Table5[[#This Row],[Meeting Date]],2)+1)</f>
        <v>46020</v>
      </c>
    </row>
    <row r="74" spans="2:6" x14ac:dyDescent="0.3">
      <c r="B74" t="s">
        <v>189</v>
      </c>
      <c r="C74" s="162">
        <v>46009</v>
      </c>
      <c r="D74" t="s">
        <v>156</v>
      </c>
      <c r="E74">
        <v>1</v>
      </c>
      <c r="F74" s="162">
        <f>IF(ISBLANK(Table5[[#This Row],[Meeting Date]]),"",Table5[[#This Row],[Meeting Date]]-WEEKDAY(Table5[[#This Row],[Meeting Date]],2)+1)</f>
        <v>46006</v>
      </c>
    </row>
    <row r="75" spans="2:6" x14ac:dyDescent="0.3">
      <c r="B75" t="s">
        <v>192</v>
      </c>
      <c r="C75" s="162">
        <v>46038</v>
      </c>
      <c r="D75" t="s">
        <v>156</v>
      </c>
      <c r="E75">
        <v>1</v>
      </c>
      <c r="F75" s="162">
        <f>IF(ISBLANK(Table5[[#This Row],[Meeting Date]]),"",Table5[[#This Row],[Meeting Date]]-WEEKDAY(Table5[[#This Row],[Meeting Date]],2)+1)</f>
        <v>46034</v>
      </c>
    </row>
    <row r="76" spans="2:6" x14ac:dyDescent="0.3">
      <c r="B76" t="s">
        <v>193</v>
      </c>
      <c r="C76" s="162">
        <v>46027</v>
      </c>
      <c r="D76" t="s">
        <v>156</v>
      </c>
      <c r="E76">
        <v>1</v>
      </c>
      <c r="F76" s="162">
        <f>IF(ISBLANK(Table5[[#This Row],[Meeting Date]]),"",Table5[[#This Row],[Meeting Date]]-WEEKDAY(Table5[[#This Row],[Meeting Date]],2)+1)</f>
        <v>46027</v>
      </c>
    </row>
    <row r="77" spans="2:6" x14ac:dyDescent="0.3">
      <c r="B77" t="s">
        <v>194</v>
      </c>
      <c r="C77" s="162">
        <v>46038</v>
      </c>
      <c r="D77" t="s">
        <v>156</v>
      </c>
      <c r="E77">
        <v>1</v>
      </c>
      <c r="F77" s="162">
        <f>IF(ISBLANK(Table5[[#This Row],[Meeting Date]]),"",Table5[[#This Row],[Meeting Date]]-WEEKDAY(Table5[[#This Row],[Meeting Date]],2)+1)</f>
        <v>46034</v>
      </c>
    </row>
    <row r="78" spans="2:6" x14ac:dyDescent="0.3">
      <c r="B78" t="s">
        <v>178</v>
      </c>
      <c r="C78" s="162">
        <v>46073</v>
      </c>
      <c r="D78" t="s">
        <v>156</v>
      </c>
      <c r="E78">
        <v>1</v>
      </c>
      <c r="F78" s="162">
        <f>IF(ISBLANK(Table5[[#This Row],[Meeting Date]]),"",Table5[[#This Row],[Meeting Date]]-WEEKDAY(Table5[[#This Row],[Meeting Date]],2)+1)</f>
        <v>46069</v>
      </c>
    </row>
    <row r="79" spans="2:6" x14ac:dyDescent="0.3">
      <c r="B79" t="s">
        <v>170</v>
      </c>
      <c r="C79" s="162">
        <v>46043</v>
      </c>
      <c r="D79" t="s">
        <v>156</v>
      </c>
      <c r="E79">
        <v>1</v>
      </c>
      <c r="F79" s="162">
        <f>IF(ISBLANK(Table5[[#This Row],[Meeting Date]]),"",Table5[[#This Row],[Meeting Date]]-WEEKDAY(Table5[[#This Row],[Meeting Date]],2)+1)</f>
        <v>46041</v>
      </c>
    </row>
    <row r="80" spans="2:6" x14ac:dyDescent="0.3">
      <c r="B80" t="s">
        <v>164</v>
      </c>
      <c r="C80" s="162">
        <v>46009</v>
      </c>
      <c r="D80" t="s">
        <v>156</v>
      </c>
      <c r="E80">
        <v>1</v>
      </c>
      <c r="F80" s="162">
        <f>IF(ISBLANK(Table5[[#This Row],[Meeting Date]]),"",Table5[[#This Row],[Meeting Date]]-WEEKDAY(Table5[[#This Row],[Meeting Date]],2)+1)</f>
        <v>46006</v>
      </c>
    </row>
    <row r="81" spans="2:6" x14ac:dyDescent="0.3">
      <c r="B81" t="s">
        <v>195</v>
      </c>
      <c r="C81" s="162">
        <v>46041</v>
      </c>
      <c r="D81" t="s">
        <v>156</v>
      </c>
      <c r="E81">
        <v>1</v>
      </c>
      <c r="F81" s="162">
        <f>IF(ISBLANK(Table5[[#This Row],[Meeting Date]]),"",Table5[[#This Row],[Meeting Date]]-WEEKDAY(Table5[[#This Row],[Meeting Date]],2)+1)</f>
        <v>46041</v>
      </c>
    </row>
    <row r="82" spans="2:6" x14ac:dyDescent="0.3">
      <c r="B82" t="s">
        <v>196</v>
      </c>
      <c r="C82" s="162">
        <v>46058</v>
      </c>
      <c r="D82" t="s">
        <v>156</v>
      </c>
      <c r="E82">
        <v>1</v>
      </c>
      <c r="F82" s="162">
        <f>IF(ISBLANK(Table5[[#This Row],[Meeting Date]]),"",Table5[[#This Row],[Meeting Date]]-WEEKDAY(Table5[[#This Row],[Meeting Date]],2)+1)</f>
        <v>46055</v>
      </c>
    </row>
    <row r="83" spans="2:6" x14ac:dyDescent="0.3">
      <c r="B83" t="s">
        <v>197</v>
      </c>
      <c r="C83" s="162">
        <v>46049</v>
      </c>
      <c r="D83" t="s">
        <v>156</v>
      </c>
      <c r="E83">
        <v>1</v>
      </c>
      <c r="F83" s="162">
        <f>IF(ISBLANK(Table5[[#This Row],[Meeting Date]]),"",Table5[[#This Row],[Meeting Date]]-WEEKDAY(Table5[[#This Row],[Meeting Date]],2)+1)</f>
        <v>46048</v>
      </c>
    </row>
    <row r="84" spans="2:6" x14ac:dyDescent="0.3">
      <c r="B84" t="s">
        <v>34</v>
      </c>
      <c r="C84" s="162">
        <v>46021</v>
      </c>
      <c r="D84" t="s">
        <v>156</v>
      </c>
      <c r="E84">
        <v>1</v>
      </c>
      <c r="F84" s="162">
        <f>IF(ISBLANK(Table5[[#This Row],[Meeting Date]]),"",Table5[[#This Row],[Meeting Date]]-WEEKDAY(Table5[[#This Row],[Meeting Date]],2)+1)</f>
        <v>46020</v>
      </c>
    </row>
    <row r="85" spans="2:6" x14ac:dyDescent="0.3">
      <c r="B85" t="s">
        <v>167</v>
      </c>
      <c r="C85" s="162">
        <v>46046</v>
      </c>
      <c r="D85" t="s">
        <v>156</v>
      </c>
      <c r="E85">
        <v>1</v>
      </c>
      <c r="F85" s="162">
        <f>IF(ISBLANK(Table5[[#This Row],[Meeting Date]]),"",Table5[[#This Row],[Meeting Date]]-WEEKDAY(Table5[[#This Row],[Meeting Date]],2)+1)</f>
        <v>46041</v>
      </c>
    </row>
    <row r="86" spans="2:6" x14ac:dyDescent="0.3">
      <c r="B86" t="s">
        <v>181</v>
      </c>
      <c r="C86" s="162">
        <v>46122</v>
      </c>
      <c r="D86" t="s">
        <v>156</v>
      </c>
      <c r="E86">
        <v>1</v>
      </c>
      <c r="F86" s="162">
        <f>IF(ISBLANK(Table5[[#This Row],[Meeting Date]]),"",Table5[[#This Row],[Meeting Date]]-WEEKDAY(Table5[[#This Row],[Meeting Date]],2)+1)</f>
        <v>46118</v>
      </c>
    </row>
    <row r="87" spans="2:6" x14ac:dyDescent="0.3">
      <c r="B87" t="s">
        <v>160</v>
      </c>
      <c r="C87" s="162">
        <v>46014</v>
      </c>
      <c r="D87" t="s">
        <v>156</v>
      </c>
      <c r="E87">
        <v>1</v>
      </c>
      <c r="F87" s="162">
        <f>IF(ISBLANK(Table5[[#This Row],[Meeting Date]]),"",Table5[[#This Row],[Meeting Date]]-WEEKDAY(Table5[[#This Row],[Meeting Date]],2)+1)</f>
        <v>46013</v>
      </c>
    </row>
    <row r="88" spans="2:6" x14ac:dyDescent="0.3">
      <c r="B88" t="s">
        <v>198</v>
      </c>
      <c r="C88" s="162">
        <v>46024</v>
      </c>
      <c r="D88" t="s">
        <v>156</v>
      </c>
      <c r="E88">
        <v>1</v>
      </c>
      <c r="F88" s="162">
        <f>IF(ISBLANK(Table5[[#This Row],[Meeting Date]]),"",Table5[[#This Row],[Meeting Date]]-WEEKDAY(Table5[[#This Row],[Meeting Date]],2)+1)</f>
        <v>46020</v>
      </c>
    </row>
    <row r="89" spans="2:6" x14ac:dyDescent="0.3">
      <c r="B89" t="s">
        <v>189</v>
      </c>
      <c r="C89" s="162">
        <v>46071</v>
      </c>
      <c r="D89" t="s">
        <v>156</v>
      </c>
      <c r="E89">
        <v>1</v>
      </c>
      <c r="F89" s="162">
        <f>IF(ISBLANK(Table5[[#This Row],[Meeting Date]]),"",Table5[[#This Row],[Meeting Date]]-WEEKDAY(Table5[[#This Row],[Meeting Date]],2)+1)</f>
        <v>46069</v>
      </c>
    </row>
    <row r="90" spans="2:6" x14ac:dyDescent="0.3">
      <c r="B90" t="s">
        <v>199</v>
      </c>
      <c r="C90" s="162">
        <v>46071</v>
      </c>
      <c r="D90" t="s">
        <v>156</v>
      </c>
      <c r="E90">
        <v>1</v>
      </c>
      <c r="F90" s="162">
        <f>IF(ISBLANK(Table5[[#This Row],[Meeting Date]]),"",Table5[[#This Row],[Meeting Date]]-WEEKDAY(Table5[[#This Row],[Meeting Date]],2)+1)</f>
        <v>46069</v>
      </c>
    </row>
    <row r="91" spans="2:6" x14ac:dyDescent="0.3">
      <c r="B91" t="s">
        <v>199</v>
      </c>
      <c r="C91" s="162">
        <v>46076</v>
      </c>
      <c r="D91" t="s">
        <v>156</v>
      </c>
      <c r="E91">
        <v>1</v>
      </c>
      <c r="F91" s="162">
        <f>IF(ISBLANK(Table5[[#This Row],[Meeting Date]]),"",Table5[[#This Row],[Meeting Date]]-WEEKDAY(Table5[[#This Row],[Meeting Date]],2)+1)</f>
        <v>46076</v>
      </c>
    </row>
    <row r="92" spans="2:6" x14ac:dyDescent="0.3">
      <c r="B92" t="s">
        <v>200</v>
      </c>
      <c r="C92" s="162">
        <v>46027</v>
      </c>
      <c r="D92" t="s">
        <v>156</v>
      </c>
      <c r="E92">
        <v>1</v>
      </c>
      <c r="F92" s="162">
        <f>IF(ISBLANK(Table5[[#This Row],[Meeting Date]]),"",Table5[[#This Row],[Meeting Date]]-WEEKDAY(Table5[[#This Row],[Meeting Date]],2)+1)</f>
        <v>46027</v>
      </c>
    </row>
    <row r="93" spans="2:6" x14ac:dyDescent="0.3">
      <c r="B93" t="s">
        <v>201</v>
      </c>
      <c r="C93" s="162">
        <v>46039</v>
      </c>
      <c r="D93" t="s">
        <v>156</v>
      </c>
      <c r="E93">
        <v>1</v>
      </c>
      <c r="F93" s="162">
        <f>IF(ISBLANK(Table5[[#This Row],[Meeting Date]]),"",Table5[[#This Row],[Meeting Date]]-WEEKDAY(Table5[[#This Row],[Meeting Date]],2)+1)</f>
        <v>46034</v>
      </c>
    </row>
    <row r="94" spans="2:6" x14ac:dyDescent="0.3">
      <c r="B94" t="s">
        <v>201</v>
      </c>
      <c r="C94" s="162">
        <v>46044</v>
      </c>
      <c r="D94" t="s">
        <v>156</v>
      </c>
      <c r="E94">
        <v>1</v>
      </c>
      <c r="F94" s="162">
        <f>IF(ISBLANK(Table5[[#This Row],[Meeting Date]]),"",Table5[[#This Row],[Meeting Date]]-WEEKDAY(Table5[[#This Row],[Meeting Date]],2)+1)</f>
        <v>46041</v>
      </c>
    </row>
    <row r="95" spans="2:6" x14ac:dyDescent="0.3">
      <c r="B95" t="s">
        <v>14</v>
      </c>
      <c r="C95" s="162">
        <v>46065</v>
      </c>
      <c r="D95" t="s">
        <v>156</v>
      </c>
      <c r="E95">
        <v>1</v>
      </c>
      <c r="F95" s="162">
        <f>IF(ISBLANK(Table5[[#This Row],[Meeting Date]]),"",Table5[[#This Row],[Meeting Date]]-WEEKDAY(Table5[[#This Row],[Meeting Date]],2)+1)</f>
        <v>46062</v>
      </c>
    </row>
    <row r="96" spans="2:6" x14ac:dyDescent="0.3">
      <c r="B96" t="s">
        <v>174</v>
      </c>
      <c r="C96" s="162">
        <v>46079</v>
      </c>
      <c r="D96" t="s">
        <v>156</v>
      </c>
      <c r="E96">
        <v>1</v>
      </c>
      <c r="F96" s="162">
        <f>IF(ISBLANK(Table5[[#This Row],[Meeting Date]]),"",Table5[[#This Row],[Meeting Date]]-WEEKDAY(Table5[[#This Row],[Meeting Date]],2)+1)</f>
        <v>46076</v>
      </c>
    </row>
    <row r="97" spans="2:6" x14ac:dyDescent="0.3">
      <c r="B97" t="s">
        <v>197</v>
      </c>
      <c r="C97" s="162">
        <v>46038</v>
      </c>
      <c r="D97" t="s">
        <v>156</v>
      </c>
      <c r="E97">
        <v>1</v>
      </c>
      <c r="F97" s="162">
        <f>IF(ISBLANK(Table5[[#This Row],[Meeting Date]]),"",Table5[[#This Row],[Meeting Date]]-WEEKDAY(Table5[[#This Row],[Meeting Date]],2)+1)</f>
        <v>46034</v>
      </c>
    </row>
    <row r="98" spans="2:6" x14ac:dyDescent="0.3">
      <c r="B98" t="s">
        <v>195</v>
      </c>
      <c r="C98" s="162">
        <v>46056</v>
      </c>
      <c r="D98" t="s">
        <v>156</v>
      </c>
      <c r="E98">
        <v>1</v>
      </c>
      <c r="F98" s="162">
        <f>IF(ISBLANK(Table5[[#This Row],[Meeting Date]]),"",Table5[[#This Row],[Meeting Date]]-WEEKDAY(Table5[[#This Row],[Meeting Date]],2)+1)</f>
        <v>46055</v>
      </c>
    </row>
    <row r="99" spans="2:6" x14ac:dyDescent="0.3">
      <c r="B99" t="s">
        <v>202</v>
      </c>
      <c r="C99" s="162">
        <v>46072</v>
      </c>
      <c r="D99" t="s">
        <v>156</v>
      </c>
      <c r="E99">
        <v>1</v>
      </c>
      <c r="F99" s="162">
        <f>IF(ISBLANK(Table5[[#This Row],[Meeting Date]]),"",Table5[[#This Row],[Meeting Date]]-WEEKDAY(Table5[[#This Row],[Meeting Date]],2)+1)</f>
        <v>46069</v>
      </c>
    </row>
    <row r="100" spans="2:6" x14ac:dyDescent="0.3">
      <c r="B100" t="s">
        <v>174</v>
      </c>
      <c r="C100" s="162">
        <v>46069</v>
      </c>
      <c r="D100" t="s">
        <v>156</v>
      </c>
      <c r="E100">
        <v>1</v>
      </c>
      <c r="F100" s="162">
        <f>IF(ISBLANK(Table5[[#This Row],[Meeting Date]]),"",Table5[[#This Row],[Meeting Date]]-WEEKDAY(Table5[[#This Row],[Meeting Date]],2)+1)</f>
        <v>46069</v>
      </c>
    </row>
    <row r="101" spans="2:6" x14ac:dyDescent="0.3">
      <c r="B101" t="s">
        <v>196</v>
      </c>
      <c r="C101" s="162">
        <v>46070</v>
      </c>
      <c r="D101" t="s">
        <v>156</v>
      </c>
      <c r="E101">
        <v>1</v>
      </c>
      <c r="F101" s="162">
        <f>IF(ISBLANK(Table5[[#This Row],[Meeting Date]]),"",Table5[[#This Row],[Meeting Date]]-WEEKDAY(Table5[[#This Row],[Meeting Date]],2)+1)</f>
        <v>46069</v>
      </c>
    </row>
    <row r="102" spans="2:6" x14ac:dyDescent="0.3">
      <c r="B102" t="s">
        <v>202</v>
      </c>
      <c r="C102" s="162">
        <v>46065</v>
      </c>
      <c r="D102" t="s">
        <v>156</v>
      </c>
      <c r="E102">
        <v>1</v>
      </c>
      <c r="F102" s="162">
        <f>IF(ISBLANK(Table5[[#This Row],[Meeting Date]]),"",Table5[[#This Row],[Meeting Date]]-WEEKDAY(Table5[[#This Row],[Meeting Date]],2)+1)</f>
        <v>46062</v>
      </c>
    </row>
    <row r="103" spans="2:6" x14ac:dyDescent="0.3">
      <c r="B103" t="s">
        <v>203</v>
      </c>
      <c r="C103" s="162">
        <v>46092</v>
      </c>
      <c r="D103" t="s">
        <v>156</v>
      </c>
      <c r="E103">
        <v>1</v>
      </c>
      <c r="F103" s="162">
        <f>IF(ISBLANK(Table5[[#This Row],[Meeting Date]]),"",Table5[[#This Row],[Meeting Date]]-WEEKDAY(Table5[[#This Row],[Meeting Date]],2)+1)</f>
        <v>46090</v>
      </c>
    </row>
    <row r="104" spans="2:6" x14ac:dyDescent="0.3">
      <c r="B104" t="s">
        <v>204</v>
      </c>
      <c r="C104" s="162">
        <v>46066</v>
      </c>
      <c r="D104" t="s">
        <v>156</v>
      </c>
      <c r="E104">
        <v>1</v>
      </c>
      <c r="F104" s="162">
        <f>IF(ISBLANK(Table5[[#This Row],[Meeting Date]]),"",Table5[[#This Row],[Meeting Date]]-WEEKDAY(Table5[[#This Row],[Meeting Date]],2)+1)</f>
        <v>46062</v>
      </c>
    </row>
    <row r="105" spans="2:6" x14ac:dyDescent="0.3">
      <c r="B105" t="s">
        <v>174</v>
      </c>
      <c r="C105" s="162">
        <v>46066</v>
      </c>
      <c r="D105" t="s">
        <v>156</v>
      </c>
      <c r="E105">
        <v>1</v>
      </c>
      <c r="F105" s="162">
        <f>IF(ISBLANK(Table5[[#This Row],[Meeting Date]]),"",Table5[[#This Row],[Meeting Date]]-WEEKDAY(Table5[[#This Row],[Meeting Date]],2)+1)</f>
        <v>46062</v>
      </c>
    </row>
    <row r="106" spans="2:6" x14ac:dyDescent="0.3">
      <c r="B106" t="s">
        <v>205</v>
      </c>
      <c r="C106" s="162">
        <v>46044</v>
      </c>
      <c r="D106" t="s">
        <v>156</v>
      </c>
      <c r="E106">
        <v>1</v>
      </c>
      <c r="F106" s="162">
        <f>IF(ISBLANK(Table5[[#This Row],[Meeting Date]]),"",Table5[[#This Row],[Meeting Date]]-WEEKDAY(Table5[[#This Row],[Meeting Date]],2)+1)</f>
        <v>46041</v>
      </c>
    </row>
    <row r="107" spans="2:6" x14ac:dyDescent="0.3">
      <c r="B107" t="s">
        <v>192</v>
      </c>
      <c r="C107" s="162">
        <v>46064</v>
      </c>
      <c r="D107" t="s">
        <v>156</v>
      </c>
      <c r="E107">
        <v>1</v>
      </c>
      <c r="F107" s="162">
        <f>IF(ISBLANK(Table5[[#This Row],[Meeting Date]]),"",Table5[[#This Row],[Meeting Date]]-WEEKDAY(Table5[[#This Row],[Meeting Date]],2)+1)</f>
        <v>46062</v>
      </c>
    </row>
    <row r="108" spans="2:6" x14ac:dyDescent="0.3">
      <c r="B108" t="s">
        <v>206</v>
      </c>
      <c r="C108" s="162">
        <v>46048</v>
      </c>
      <c r="D108" t="s">
        <v>156</v>
      </c>
      <c r="E108">
        <v>1</v>
      </c>
      <c r="F108" s="162">
        <f>IF(ISBLANK(Table5[[#This Row],[Meeting Date]]),"",Table5[[#This Row],[Meeting Date]]-WEEKDAY(Table5[[#This Row],[Meeting Date]],2)+1)</f>
        <v>46048</v>
      </c>
    </row>
    <row r="109" spans="2:6" x14ac:dyDescent="0.3">
      <c r="B109" t="s">
        <v>207</v>
      </c>
      <c r="C109" s="162">
        <v>46059</v>
      </c>
      <c r="D109" t="s">
        <v>156</v>
      </c>
      <c r="E109">
        <v>1</v>
      </c>
      <c r="F109" s="162">
        <f>IF(ISBLANK(Table5[[#This Row],[Meeting Date]]),"",Table5[[#This Row],[Meeting Date]]-WEEKDAY(Table5[[#This Row],[Meeting Date]],2)+1)</f>
        <v>46055</v>
      </c>
    </row>
    <row r="110" spans="2:6" x14ac:dyDescent="0.3">
      <c r="B110" t="s">
        <v>208</v>
      </c>
      <c r="C110" s="162">
        <v>46099</v>
      </c>
      <c r="D110" t="s">
        <v>156</v>
      </c>
      <c r="E110">
        <v>1</v>
      </c>
      <c r="F110" s="162">
        <f>IF(ISBLANK(Table5[[#This Row],[Meeting Date]]),"",Table5[[#This Row],[Meeting Date]]-WEEKDAY(Table5[[#This Row],[Meeting Date]],2)+1)</f>
        <v>46097</v>
      </c>
    </row>
    <row r="111" spans="2:6" x14ac:dyDescent="0.3">
      <c r="B111" t="s">
        <v>209</v>
      </c>
      <c r="C111" s="162">
        <v>46101</v>
      </c>
      <c r="D111" t="s">
        <v>156</v>
      </c>
      <c r="E111">
        <v>1</v>
      </c>
      <c r="F111" s="162">
        <f>IF(ISBLANK(Table5[[#This Row],[Meeting Date]]),"",Table5[[#This Row],[Meeting Date]]-WEEKDAY(Table5[[#This Row],[Meeting Date]],2)+1)</f>
        <v>46097</v>
      </c>
    </row>
    <row r="112" spans="2:6" x14ac:dyDescent="0.3">
      <c r="B112" t="s">
        <v>167</v>
      </c>
      <c r="C112" s="162">
        <v>46106</v>
      </c>
      <c r="D112" t="s">
        <v>156</v>
      </c>
      <c r="E112">
        <v>1</v>
      </c>
      <c r="F112" s="162">
        <f>IF(ISBLANK(Table5[[#This Row],[Meeting Date]]),"",Table5[[#This Row],[Meeting Date]]-WEEKDAY(Table5[[#This Row],[Meeting Date]],2)+1)</f>
        <v>46104</v>
      </c>
    </row>
    <row r="113" spans="2:6" x14ac:dyDescent="0.3">
      <c r="B113" t="s">
        <v>210</v>
      </c>
      <c r="C113" s="162">
        <v>46088</v>
      </c>
      <c r="D113" t="s">
        <v>156</v>
      </c>
      <c r="E113">
        <v>1</v>
      </c>
      <c r="F113" s="162">
        <f>IF(ISBLANK(Table5[[#This Row],[Meeting Date]]),"",Table5[[#This Row],[Meeting Date]]-WEEKDAY(Table5[[#This Row],[Meeting Date]],2)+1)</f>
        <v>46083</v>
      </c>
    </row>
    <row r="114" spans="2:6" x14ac:dyDescent="0.3">
      <c r="B114" t="s">
        <v>211</v>
      </c>
      <c r="C114" s="162">
        <v>46091</v>
      </c>
      <c r="D114" t="s">
        <v>156</v>
      </c>
      <c r="E114">
        <v>1</v>
      </c>
      <c r="F114" s="162">
        <f>IF(ISBLANK(Table5[[#This Row],[Meeting Date]]),"",Table5[[#This Row],[Meeting Date]]-WEEKDAY(Table5[[#This Row],[Meeting Date]],2)+1)</f>
        <v>46090</v>
      </c>
    </row>
    <row r="115" spans="2:6" x14ac:dyDescent="0.3">
      <c r="B115" t="s">
        <v>210</v>
      </c>
      <c r="C115" s="162">
        <v>46095</v>
      </c>
      <c r="D115" t="s">
        <v>156</v>
      </c>
      <c r="E115">
        <v>1</v>
      </c>
      <c r="F115" s="162">
        <f>IF(ISBLANK(Table5[[#This Row],[Meeting Date]]),"",Table5[[#This Row],[Meeting Date]]-WEEKDAY(Table5[[#This Row],[Meeting Date]],2)+1)</f>
        <v>46090</v>
      </c>
    </row>
    <row r="116" spans="2:6" x14ac:dyDescent="0.3">
      <c r="B116" t="s">
        <v>14</v>
      </c>
      <c r="C116" s="162">
        <v>46029</v>
      </c>
      <c r="D116" t="s">
        <v>156</v>
      </c>
      <c r="E116">
        <v>1</v>
      </c>
      <c r="F116" s="162">
        <f>IF(ISBLANK(Table5[[#This Row],[Meeting Date]]),"",Table5[[#This Row],[Meeting Date]]-WEEKDAY(Table5[[#This Row],[Meeting Date]],2)+1)</f>
        <v>46027</v>
      </c>
    </row>
    <row r="117" spans="2:6" x14ac:dyDescent="0.3">
      <c r="B117" t="s">
        <v>212</v>
      </c>
      <c r="C117" s="162">
        <v>46116</v>
      </c>
      <c r="D117" t="s">
        <v>156</v>
      </c>
      <c r="E117">
        <v>1</v>
      </c>
      <c r="F117" s="162">
        <f>IF(ISBLANK(Table5[[#This Row],[Meeting Date]]),"",Table5[[#This Row],[Meeting Date]]-WEEKDAY(Table5[[#This Row],[Meeting Date]],2)+1)</f>
        <v>46111</v>
      </c>
    </row>
    <row r="118" spans="2:6" x14ac:dyDescent="0.3">
      <c r="B118" t="s">
        <v>189</v>
      </c>
      <c r="C118" s="162">
        <v>46009</v>
      </c>
      <c r="D118" t="s">
        <v>156</v>
      </c>
      <c r="E118">
        <v>1</v>
      </c>
      <c r="F118" s="162">
        <f>IF(ISBLANK(Table5[[#This Row],[Meeting Date]]),"",Table5[[#This Row],[Meeting Date]]-WEEKDAY(Table5[[#This Row],[Meeting Date]],2)+1)</f>
        <v>46006</v>
      </c>
    </row>
    <row r="119" spans="2:6" x14ac:dyDescent="0.3">
      <c r="B119" t="s">
        <v>14</v>
      </c>
      <c r="C119" s="162">
        <v>46076</v>
      </c>
      <c r="D119" t="s">
        <v>156</v>
      </c>
      <c r="E119">
        <v>1</v>
      </c>
      <c r="F119" s="162">
        <f>IF(ISBLANK(Table5[[#This Row],[Meeting Date]]),"",Table5[[#This Row],[Meeting Date]]-WEEKDAY(Table5[[#This Row],[Meeting Date]],2)+1)</f>
        <v>46076</v>
      </c>
    </row>
    <row r="120" spans="2:6" x14ac:dyDescent="0.3">
      <c r="B120" t="s">
        <v>213</v>
      </c>
      <c r="C120" s="162">
        <v>46095</v>
      </c>
      <c r="D120" t="s">
        <v>156</v>
      </c>
      <c r="E120">
        <v>1</v>
      </c>
      <c r="F120" s="162">
        <f>IF(ISBLANK(Table5[[#This Row],[Meeting Date]]),"",Table5[[#This Row],[Meeting Date]]-WEEKDAY(Table5[[#This Row],[Meeting Date]],2)+1)</f>
        <v>46090</v>
      </c>
    </row>
    <row r="121" spans="2:6" x14ac:dyDescent="0.3">
      <c r="B121" t="s">
        <v>208</v>
      </c>
      <c r="C121" s="162">
        <v>46107</v>
      </c>
      <c r="D121" t="s">
        <v>156</v>
      </c>
      <c r="E121">
        <v>1</v>
      </c>
      <c r="F121" s="162">
        <f>IF(ISBLANK(Table5[[#This Row],[Meeting Date]]),"",Table5[[#This Row],[Meeting Date]]-WEEKDAY(Table5[[#This Row],[Meeting Date]],2)+1)</f>
        <v>46104</v>
      </c>
    </row>
    <row r="122" spans="2:6" x14ac:dyDescent="0.3">
      <c r="B122" t="s">
        <v>14</v>
      </c>
      <c r="C122" s="162">
        <v>46023</v>
      </c>
      <c r="D122" t="s">
        <v>214</v>
      </c>
      <c r="E122">
        <v>1</v>
      </c>
      <c r="F122" s="162">
        <f>IF(ISBLANK(Table5[[#This Row],[Meeting Date]]),"",Table5[[#This Row],[Meeting Date]]-WEEKDAY(Table5[[#This Row],[Meeting Date]],2)+1)</f>
        <v>46020</v>
      </c>
    </row>
    <row r="123" spans="2:6" x14ac:dyDescent="0.3">
      <c r="B123" t="s">
        <v>14</v>
      </c>
      <c r="C123" s="162">
        <v>46030</v>
      </c>
      <c r="D123" t="s">
        <v>214</v>
      </c>
      <c r="E123">
        <v>1</v>
      </c>
      <c r="F123" s="162">
        <f>IF(ISBLANK(Table5[[#This Row],[Meeting Date]]),"",Table5[[#This Row],[Meeting Date]]-WEEKDAY(Table5[[#This Row],[Meeting Date]],2)+1)</f>
        <v>46027</v>
      </c>
    </row>
    <row r="124" spans="2:6" x14ac:dyDescent="0.3">
      <c r="B124" t="s">
        <v>14</v>
      </c>
      <c r="C124" s="162">
        <v>46031</v>
      </c>
      <c r="D124" t="s">
        <v>214</v>
      </c>
      <c r="E124">
        <v>1</v>
      </c>
      <c r="F124" s="162">
        <f>IF(ISBLANK(Table5[[#This Row],[Meeting Date]]),"",Table5[[#This Row],[Meeting Date]]-WEEKDAY(Table5[[#This Row],[Meeting Date]],2)+1)</f>
        <v>46027</v>
      </c>
    </row>
    <row r="125" spans="2:6" x14ac:dyDescent="0.3">
      <c r="B125" t="s">
        <v>14</v>
      </c>
      <c r="C125" s="162">
        <v>46044</v>
      </c>
      <c r="D125" t="s">
        <v>214</v>
      </c>
      <c r="E125">
        <v>1</v>
      </c>
      <c r="F125" s="162">
        <f>IF(ISBLANK(Table5[[#This Row],[Meeting Date]]),"",Table5[[#This Row],[Meeting Date]]-WEEKDAY(Table5[[#This Row],[Meeting Date]],2)+1)</f>
        <v>46041</v>
      </c>
    </row>
    <row r="126" spans="2:6" x14ac:dyDescent="0.3">
      <c r="B126" t="s">
        <v>14</v>
      </c>
      <c r="C126" s="162">
        <v>46044</v>
      </c>
      <c r="D126" t="s">
        <v>214</v>
      </c>
      <c r="E126">
        <v>1</v>
      </c>
      <c r="F126" s="162">
        <f>IF(ISBLANK(Table5[[#This Row],[Meeting Date]]),"",Table5[[#This Row],[Meeting Date]]-WEEKDAY(Table5[[#This Row],[Meeting Date]],2)+1)</f>
        <v>46041</v>
      </c>
    </row>
    <row r="127" spans="2:6" x14ac:dyDescent="0.3">
      <c r="B127" t="s">
        <v>14</v>
      </c>
      <c r="C127" s="162">
        <v>46045</v>
      </c>
      <c r="D127" t="s">
        <v>214</v>
      </c>
      <c r="E127">
        <v>1</v>
      </c>
      <c r="F127" s="162">
        <f>IF(ISBLANK(Table5[[#This Row],[Meeting Date]]),"",Table5[[#This Row],[Meeting Date]]-WEEKDAY(Table5[[#This Row],[Meeting Date]],2)+1)</f>
        <v>46041</v>
      </c>
    </row>
    <row r="128" spans="2:6" x14ac:dyDescent="0.3">
      <c r="B128" t="s">
        <v>14</v>
      </c>
      <c r="C128" s="162">
        <v>46050</v>
      </c>
      <c r="D128" t="s">
        <v>214</v>
      </c>
      <c r="E128">
        <v>1</v>
      </c>
      <c r="F128" s="162">
        <f>IF(ISBLANK(Table5[[#This Row],[Meeting Date]]),"",Table5[[#This Row],[Meeting Date]]-WEEKDAY(Table5[[#This Row],[Meeting Date]],2)+1)</f>
        <v>46048</v>
      </c>
    </row>
    <row r="129" spans="2:6" x14ac:dyDescent="0.3">
      <c r="B129" t="s">
        <v>14</v>
      </c>
      <c r="C129" s="162">
        <v>46035</v>
      </c>
      <c r="D129" t="s">
        <v>214</v>
      </c>
      <c r="E129">
        <v>1</v>
      </c>
      <c r="F129" s="162">
        <f>IF(ISBLANK(Table5[[#This Row],[Meeting Date]]),"",Table5[[#This Row],[Meeting Date]]-WEEKDAY(Table5[[#This Row],[Meeting Date]],2)+1)</f>
        <v>46034</v>
      </c>
    </row>
    <row r="130" spans="2:6" x14ac:dyDescent="0.3">
      <c r="B130" t="s">
        <v>14</v>
      </c>
      <c r="C130" s="162">
        <v>46036</v>
      </c>
      <c r="D130" t="s">
        <v>214</v>
      </c>
      <c r="E130">
        <v>1</v>
      </c>
      <c r="F130" s="162">
        <f>IF(ISBLANK(Table5[[#This Row],[Meeting Date]]),"",Table5[[#This Row],[Meeting Date]]-WEEKDAY(Table5[[#This Row],[Meeting Date]],2)+1)</f>
        <v>46034</v>
      </c>
    </row>
    <row r="131" spans="2:6" x14ac:dyDescent="0.3">
      <c r="B131" t="s">
        <v>14</v>
      </c>
      <c r="C131" s="162">
        <v>46038</v>
      </c>
      <c r="D131" t="s">
        <v>214</v>
      </c>
      <c r="E131">
        <v>1</v>
      </c>
      <c r="F131" s="162">
        <f>IF(ISBLANK(Table5[[#This Row],[Meeting Date]]),"",Table5[[#This Row],[Meeting Date]]-WEEKDAY(Table5[[#This Row],[Meeting Date]],2)+1)</f>
        <v>46034</v>
      </c>
    </row>
    <row r="132" spans="2:6" x14ac:dyDescent="0.3">
      <c r="B132" t="s">
        <v>14</v>
      </c>
      <c r="C132" s="162">
        <v>46043</v>
      </c>
      <c r="D132" t="s">
        <v>214</v>
      </c>
      <c r="E132">
        <v>1</v>
      </c>
      <c r="F132" s="162">
        <f>IF(ISBLANK(Table5[[#This Row],[Meeting Date]]),"",Table5[[#This Row],[Meeting Date]]-WEEKDAY(Table5[[#This Row],[Meeting Date]],2)+1)</f>
        <v>46041</v>
      </c>
    </row>
    <row r="133" spans="2:6" x14ac:dyDescent="0.3">
      <c r="B133" t="s">
        <v>14</v>
      </c>
      <c r="C133" s="162">
        <v>46050</v>
      </c>
      <c r="D133" t="s">
        <v>214</v>
      </c>
      <c r="E133">
        <v>1</v>
      </c>
      <c r="F133" s="162">
        <f>IF(ISBLANK(Table5[[#This Row],[Meeting Date]]),"",Table5[[#This Row],[Meeting Date]]-WEEKDAY(Table5[[#This Row],[Meeting Date]],2)+1)</f>
        <v>46048</v>
      </c>
    </row>
    <row r="134" spans="2:6" x14ac:dyDescent="0.3">
      <c r="B134" t="s">
        <v>215</v>
      </c>
      <c r="C134" s="162">
        <v>46023</v>
      </c>
      <c r="D134" t="s">
        <v>214</v>
      </c>
      <c r="E134">
        <v>1</v>
      </c>
      <c r="F134" s="162">
        <f>IF(ISBLANK(Table5[[#This Row],[Meeting Date]]),"",Table5[[#This Row],[Meeting Date]]-WEEKDAY(Table5[[#This Row],[Meeting Date]],2)+1)</f>
        <v>46020</v>
      </c>
    </row>
    <row r="135" spans="2:6" x14ac:dyDescent="0.3">
      <c r="B135" t="s">
        <v>215</v>
      </c>
      <c r="C135" s="162">
        <v>46024</v>
      </c>
      <c r="D135" t="s">
        <v>214</v>
      </c>
      <c r="E135">
        <v>1</v>
      </c>
      <c r="F135" s="162">
        <f>IF(ISBLANK(Table5[[#This Row],[Meeting Date]]),"",Table5[[#This Row],[Meeting Date]]-WEEKDAY(Table5[[#This Row],[Meeting Date]],2)+1)</f>
        <v>46020</v>
      </c>
    </row>
    <row r="136" spans="2:6" x14ac:dyDescent="0.3">
      <c r="B136" t="s">
        <v>215</v>
      </c>
      <c r="C136" s="162">
        <v>46030</v>
      </c>
      <c r="D136" t="s">
        <v>214</v>
      </c>
      <c r="E136">
        <v>1</v>
      </c>
      <c r="F136" s="162">
        <f>IF(ISBLANK(Table5[[#This Row],[Meeting Date]]),"",Table5[[#This Row],[Meeting Date]]-WEEKDAY(Table5[[#This Row],[Meeting Date]],2)+1)</f>
        <v>46027</v>
      </c>
    </row>
    <row r="137" spans="2:6" x14ac:dyDescent="0.3">
      <c r="B137" t="s">
        <v>215</v>
      </c>
      <c r="C137" s="162">
        <v>46034</v>
      </c>
      <c r="D137" t="s">
        <v>214</v>
      </c>
      <c r="E137">
        <v>1</v>
      </c>
      <c r="F137" s="162">
        <f>IF(ISBLANK(Table5[[#This Row],[Meeting Date]]),"",Table5[[#This Row],[Meeting Date]]-WEEKDAY(Table5[[#This Row],[Meeting Date]],2)+1)</f>
        <v>46034</v>
      </c>
    </row>
    <row r="138" spans="2:6" x14ac:dyDescent="0.3">
      <c r="B138" t="s">
        <v>216</v>
      </c>
      <c r="C138" s="162">
        <v>46042</v>
      </c>
      <c r="D138" t="s">
        <v>214</v>
      </c>
      <c r="E138">
        <v>1</v>
      </c>
      <c r="F138" s="162">
        <f>IF(ISBLANK(Table5[[#This Row],[Meeting Date]]),"",Table5[[#This Row],[Meeting Date]]-WEEKDAY(Table5[[#This Row],[Meeting Date]],2)+1)</f>
        <v>46041</v>
      </c>
    </row>
    <row r="139" spans="2:6" x14ac:dyDescent="0.3">
      <c r="B139" t="s">
        <v>216</v>
      </c>
      <c r="C139" s="162">
        <v>46031</v>
      </c>
      <c r="D139" t="s">
        <v>214</v>
      </c>
      <c r="E139">
        <v>1</v>
      </c>
      <c r="F139" s="162">
        <f>IF(ISBLANK(Table5[[#This Row],[Meeting Date]]),"",Table5[[#This Row],[Meeting Date]]-WEEKDAY(Table5[[#This Row],[Meeting Date]],2)+1)</f>
        <v>46027</v>
      </c>
    </row>
    <row r="140" spans="2:6" x14ac:dyDescent="0.3">
      <c r="B140" t="s">
        <v>215</v>
      </c>
      <c r="C140" s="162">
        <v>46038</v>
      </c>
      <c r="D140" t="s">
        <v>214</v>
      </c>
      <c r="E140">
        <v>1</v>
      </c>
      <c r="F140" s="162">
        <f>IF(ISBLANK(Table5[[#This Row],[Meeting Date]]),"",Table5[[#This Row],[Meeting Date]]-WEEKDAY(Table5[[#This Row],[Meeting Date]],2)+1)</f>
        <v>46034</v>
      </c>
    </row>
    <row r="141" spans="2:6" x14ac:dyDescent="0.3">
      <c r="B141" t="s">
        <v>217</v>
      </c>
      <c r="C141" s="162">
        <v>46027</v>
      </c>
      <c r="D141" t="s">
        <v>214</v>
      </c>
      <c r="E141">
        <v>1</v>
      </c>
      <c r="F141" s="162">
        <f>IF(ISBLANK(Table5[[#This Row],[Meeting Date]]),"",Table5[[#This Row],[Meeting Date]]-WEEKDAY(Table5[[#This Row],[Meeting Date]],2)+1)</f>
        <v>46027</v>
      </c>
    </row>
    <row r="142" spans="2:6" x14ac:dyDescent="0.3">
      <c r="B142" t="s">
        <v>215</v>
      </c>
      <c r="C142" s="162">
        <v>46031</v>
      </c>
      <c r="D142" t="s">
        <v>214</v>
      </c>
      <c r="E142">
        <v>1</v>
      </c>
      <c r="F142" s="162">
        <f>IF(ISBLANK(Table5[[#This Row],[Meeting Date]]),"",Table5[[#This Row],[Meeting Date]]-WEEKDAY(Table5[[#This Row],[Meeting Date]],2)+1)</f>
        <v>46027</v>
      </c>
    </row>
    <row r="143" spans="2:6" x14ac:dyDescent="0.3">
      <c r="B143" t="s">
        <v>217</v>
      </c>
      <c r="C143" s="162">
        <v>46038</v>
      </c>
      <c r="D143" t="s">
        <v>214</v>
      </c>
      <c r="E143">
        <v>1</v>
      </c>
      <c r="F143" s="162">
        <f>IF(ISBLANK(Table5[[#This Row],[Meeting Date]]),"",Table5[[#This Row],[Meeting Date]]-WEEKDAY(Table5[[#This Row],[Meeting Date]],2)+1)</f>
        <v>46034</v>
      </c>
    </row>
    <row r="144" spans="2:6" x14ac:dyDescent="0.3">
      <c r="B144" t="s">
        <v>216</v>
      </c>
      <c r="C144" s="162">
        <v>46038</v>
      </c>
      <c r="D144" t="s">
        <v>214</v>
      </c>
      <c r="E144">
        <v>1</v>
      </c>
      <c r="F144" s="162">
        <f>IF(ISBLANK(Table5[[#This Row],[Meeting Date]]),"",Table5[[#This Row],[Meeting Date]]-WEEKDAY(Table5[[#This Row],[Meeting Date]],2)+1)</f>
        <v>46034</v>
      </c>
    </row>
    <row r="145" spans="2:6" x14ac:dyDescent="0.3">
      <c r="B145" t="s">
        <v>14</v>
      </c>
      <c r="C145" s="162">
        <v>46029</v>
      </c>
      <c r="D145" t="s">
        <v>214</v>
      </c>
      <c r="E145">
        <v>1</v>
      </c>
      <c r="F145" s="162">
        <f>IF(ISBLANK(Table5[[#This Row],[Meeting Date]]),"",Table5[[#This Row],[Meeting Date]]-WEEKDAY(Table5[[#This Row],[Meeting Date]],2)+1)</f>
        <v>46027</v>
      </c>
    </row>
    <row r="146" spans="2:6" x14ac:dyDescent="0.3">
      <c r="B146" t="s">
        <v>14</v>
      </c>
      <c r="C146" s="162">
        <v>46031</v>
      </c>
      <c r="D146" t="s">
        <v>214</v>
      </c>
      <c r="E146">
        <v>1</v>
      </c>
      <c r="F146" s="162">
        <f>IF(ISBLANK(Table5[[#This Row],[Meeting Date]]),"",Table5[[#This Row],[Meeting Date]]-WEEKDAY(Table5[[#This Row],[Meeting Date]],2)+1)</f>
        <v>46027</v>
      </c>
    </row>
    <row r="147" spans="2:6" x14ac:dyDescent="0.3">
      <c r="B147" t="s">
        <v>14</v>
      </c>
      <c r="C147" s="162">
        <v>46035</v>
      </c>
      <c r="D147" t="s">
        <v>214</v>
      </c>
      <c r="E147">
        <v>1</v>
      </c>
      <c r="F147" s="162">
        <f>IF(ISBLANK(Table5[[#This Row],[Meeting Date]]),"",Table5[[#This Row],[Meeting Date]]-WEEKDAY(Table5[[#This Row],[Meeting Date]],2)+1)</f>
        <v>46034</v>
      </c>
    </row>
    <row r="148" spans="2:6" x14ac:dyDescent="0.3">
      <c r="B148" t="s">
        <v>216</v>
      </c>
      <c r="C148" s="162">
        <v>46045</v>
      </c>
      <c r="D148" t="s">
        <v>214</v>
      </c>
      <c r="E148">
        <v>1</v>
      </c>
      <c r="F148" s="162">
        <f>IF(ISBLANK(Table5[[#This Row],[Meeting Date]]),"",Table5[[#This Row],[Meeting Date]]-WEEKDAY(Table5[[#This Row],[Meeting Date]],2)+1)</f>
        <v>46041</v>
      </c>
    </row>
    <row r="149" spans="2:6" x14ac:dyDescent="0.3">
      <c r="B149" t="s">
        <v>215</v>
      </c>
      <c r="C149" s="162">
        <v>46035</v>
      </c>
      <c r="D149" t="s">
        <v>214</v>
      </c>
      <c r="E149">
        <v>1</v>
      </c>
      <c r="F149" s="162">
        <f>IF(ISBLANK(Table5[[#This Row],[Meeting Date]]),"",Table5[[#This Row],[Meeting Date]]-WEEKDAY(Table5[[#This Row],[Meeting Date]],2)+1)</f>
        <v>46034</v>
      </c>
    </row>
    <row r="150" spans="2:6" x14ac:dyDescent="0.3">
      <c r="B150" t="s">
        <v>215</v>
      </c>
      <c r="C150" s="162">
        <v>46038</v>
      </c>
      <c r="D150" t="s">
        <v>214</v>
      </c>
      <c r="E150">
        <v>1</v>
      </c>
      <c r="F150" s="162">
        <f>IF(ISBLANK(Table5[[#This Row],[Meeting Date]]),"",Table5[[#This Row],[Meeting Date]]-WEEKDAY(Table5[[#This Row],[Meeting Date]],2)+1)</f>
        <v>46034</v>
      </c>
    </row>
    <row r="151" spans="2:6" x14ac:dyDescent="0.3">
      <c r="B151" t="s">
        <v>218</v>
      </c>
      <c r="C151" s="162">
        <v>46029</v>
      </c>
      <c r="D151" t="s">
        <v>214</v>
      </c>
      <c r="E151">
        <v>1</v>
      </c>
      <c r="F151" s="162">
        <f>IF(ISBLANK(Table5[[#This Row],[Meeting Date]]),"",Table5[[#This Row],[Meeting Date]]-WEEKDAY(Table5[[#This Row],[Meeting Date]],2)+1)</f>
        <v>46027</v>
      </c>
    </row>
    <row r="152" spans="2:6" x14ac:dyDescent="0.3">
      <c r="B152" t="s">
        <v>215</v>
      </c>
      <c r="C152" s="162">
        <v>46034</v>
      </c>
      <c r="D152" t="s">
        <v>214</v>
      </c>
      <c r="E152">
        <v>1</v>
      </c>
      <c r="F152" s="162">
        <f>IF(ISBLANK(Table5[[#This Row],[Meeting Date]]),"",Table5[[#This Row],[Meeting Date]]-WEEKDAY(Table5[[#This Row],[Meeting Date]],2)+1)</f>
        <v>46034</v>
      </c>
    </row>
    <row r="153" spans="2:6" x14ac:dyDescent="0.3">
      <c r="B153" t="s">
        <v>215</v>
      </c>
      <c r="C153" s="162">
        <v>46039</v>
      </c>
      <c r="D153" t="s">
        <v>214</v>
      </c>
      <c r="E153">
        <v>1</v>
      </c>
      <c r="F153" s="162">
        <f>IF(ISBLANK(Table5[[#This Row],[Meeting Date]]),"",Table5[[#This Row],[Meeting Date]]-WEEKDAY(Table5[[#This Row],[Meeting Date]],2)+1)</f>
        <v>46034</v>
      </c>
    </row>
    <row r="154" spans="2:6" x14ac:dyDescent="0.3">
      <c r="B154" t="s">
        <v>215</v>
      </c>
      <c r="C154" s="162">
        <v>46042</v>
      </c>
      <c r="D154" t="s">
        <v>214</v>
      </c>
      <c r="E154">
        <v>1</v>
      </c>
      <c r="F154" s="162">
        <f>IF(ISBLANK(Table5[[#This Row],[Meeting Date]]),"",Table5[[#This Row],[Meeting Date]]-WEEKDAY(Table5[[#This Row],[Meeting Date]],2)+1)</f>
        <v>46041</v>
      </c>
    </row>
    <row r="155" spans="2:6" x14ac:dyDescent="0.3">
      <c r="B155" t="s">
        <v>217</v>
      </c>
      <c r="C155" s="162">
        <v>46044</v>
      </c>
      <c r="D155" t="s">
        <v>214</v>
      </c>
      <c r="E155">
        <v>1</v>
      </c>
      <c r="F155" s="162">
        <f>IF(ISBLANK(Table5[[#This Row],[Meeting Date]]),"",Table5[[#This Row],[Meeting Date]]-WEEKDAY(Table5[[#This Row],[Meeting Date]],2)+1)</f>
        <v>46041</v>
      </c>
    </row>
    <row r="156" spans="2:6" x14ac:dyDescent="0.3">
      <c r="B156" t="s">
        <v>218</v>
      </c>
      <c r="C156" s="162">
        <v>46066</v>
      </c>
      <c r="D156" t="s">
        <v>214</v>
      </c>
      <c r="E156">
        <v>1</v>
      </c>
      <c r="F156" s="162">
        <f>IF(ISBLANK(Table5[[#This Row],[Meeting Date]]),"",Table5[[#This Row],[Meeting Date]]-WEEKDAY(Table5[[#This Row],[Meeting Date]],2)+1)</f>
        <v>46062</v>
      </c>
    </row>
    <row r="157" spans="2:6" x14ac:dyDescent="0.3">
      <c r="B157" t="s">
        <v>219</v>
      </c>
      <c r="C157" s="162">
        <v>46069</v>
      </c>
      <c r="D157" t="s">
        <v>214</v>
      </c>
      <c r="E157">
        <v>1</v>
      </c>
      <c r="F157" s="162">
        <f>IF(ISBLANK(Table5[[#This Row],[Meeting Date]]),"",Table5[[#This Row],[Meeting Date]]-WEEKDAY(Table5[[#This Row],[Meeting Date]],2)+1)</f>
        <v>46069</v>
      </c>
    </row>
    <row r="158" spans="2:6" x14ac:dyDescent="0.3">
      <c r="B158" t="s">
        <v>215</v>
      </c>
      <c r="C158" s="162">
        <v>46069</v>
      </c>
      <c r="D158" t="s">
        <v>214</v>
      </c>
      <c r="E158">
        <v>1</v>
      </c>
      <c r="F158" s="162">
        <f>IF(ISBLANK(Table5[[#This Row],[Meeting Date]]),"",Table5[[#This Row],[Meeting Date]]-WEEKDAY(Table5[[#This Row],[Meeting Date]],2)+1)</f>
        <v>46069</v>
      </c>
    </row>
    <row r="159" spans="2:6" x14ac:dyDescent="0.3">
      <c r="B159" t="s">
        <v>220</v>
      </c>
      <c r="C159" s="162">
        <v>46070</v>
      </c>
      <c r="D159" t="s">
        <v>214</v>
      </c>
      <c r="E159">
        <v>1</v>
      </c>
      <c r="F159" s="162">
        <f>IF(ISBLANK(Table5[[#This Row],[Meeting Date]]),"",Table5[[#This Row],[Meeting Date]]-WEEKDAY(Table5[[#This Row],[Meeting Date]],2)+1)</f>
        <v>46069</v>
      </c>
    </row>
    <row r="160" spans="2:6" x14ac:dyDescent="0.3">
      <c r="B160" t="s">
        <v>215</v>
      </c>
      <c r="C160" s="162">
        <v>46070</v>
      </c>
      <c r="D160" t="s">
        <v>214</v>
      </c>
      <c r="E160">
        <v>1</v>
      </c>
      <c r="F160" s="162">
        <f>IF(ISBLANK(Table5[[#This Row],[Meeting Date]]),"",Table5[[#This Row],[Meeting Date]]-WEEKDAY(Table5[[#This Row],[Meeting Date]],2)+1)</f>
        <v>46069</v>
      </c>
    </row>
    <row r="161" spans="2:6" x14ac:dyDescent="0.3">
      <c r="B161" t="s">
        <v>218</v>
      </c>
      <c r="C161" s="162">
        <v>46071</v>
      </c>
      <c r="D161" t="s">
        <v>214</v>
      </c>
      <c r="E161">
        <v>1</v>
      </c>
      <c r="F161" s="162">
        <f>IF(ISBLANK(Table5[[#This Row],[Meeting Date]]),"",Table5[[#This Row],[Meeting Date]]-WEEKDAY(Table5[[#This Row],[Meeting Date]],2)+1)</f>
        <v>46069</v>
      </c>
    </row>
    <row r="162" spans="2:6" x14ac:dyDescent="0.3">
      <c r="B162" t="s">
        <v>215</v>
      </c>
      <c r="C162" s="162">
        <v>46072</v>
      </c>
      <c r="D162" t="s">
        <v>214</v>
      </c>
      <c r="E162">
        <v>1</v>
      </c>
      <c r="F162" s="162">
        <f>IF(ISBLANK(Table5[[#This Row],[Meeting Date]]),"",Table5[[#This Row],[Meeting Date]]-WEEKDAY(Table5[[#This Row],[Meeting Date]],2)+1)</f>
        <v>46069</v>
      </c>
    </row>
    <row r="163" spans="2:6" x14ac:dyDescent="0.3">
      <c r="B163" t="s">
        <v>217</v>
      </c>
      <c r="C163" s="162">
        <v>46073</v>
      </c>
      <c r="D163" t="s">
        <v>214</v>
      </c>
      <c r="E163">
        <v>1</v>
      </c>
      <c r="F163" s="162">
        <f>IF(ISBLANK(Table5[[#This Row],[Meeting Date]]),"",Table5[[#This Row],[Meeting Date]]-WEEKDAY(Table5[[#This Row],[Meeting Date]],2)+1)</f>
        <v>46069</v>
      </c>
    </row>
    <row r="164" spans="2:6" x14ac:dyDescent="0.3">
      <c r="B164" t="s">
        <v>218</v>
      </c>
      <c r="C164" s="162">
        <v>46073</v>
      </c>
      <c r="D164" t="s">
        <v>214</v>
      </c>
      <c r="E164">
        <v>1</v>
      </c>
      <c r="F164" s="162">
        <f>IF(ISBLANK(Table5[[#This Row],[Meeting Date]]),"",Table5[[#This Row],[Meeting Date]]-WEEKDAY(Table5[[#This Row],[Meeting Date]],2)+1)</f>
        <v>46069</v>
      </c>
    </row>
    <row r="165" spans="2:6" x14ac:dyDescent="0.3">
      <c r="B165" t="s">
        <v>215</v>
      </c>
      <c r="C165" s="162">
        <v>46073</v>
      </c>
      <c r="D165" t="s">
        <v>214</v>
      </c>
      <c r="E165">
        <v>1</v>
      </c>
      <c r="F165" s="162">
        <f>IF(ISBLANK(Table5[[#This Row],[Meeting Date]]),"",Table5[[#This Row],[Meeting Date]]-WEEKDAY(Table5[[#This Row],[Meeting Date]],2)+1)</f>
        <v>46069</v>
      </c>
    </row>
    <row r="166" spans="2:6" x14ac:dyDescent="0.3">
      <c r="B166" t="s">
        <v>215</v>
      </c>
      <c r="C166" s="162">
        <v>46073</v>
      </c>
      <c r="D166" t="s">
        <v>214</v>
      </c>
      <c r="E166">
        <v>1</v>
      </c>
      <c r="F166" s="162">
        <f>IF(ISBLANK(Table5[[#This Row],[Meeting Date]]),"",Table5[[#This Row],[Meeting Date]]-WEEKDAY(Table5[[#This Row],[Meeting Date]],2)+1)</f>
        <v>46069</v>
      </c>
    </row>
    <row r="167" spans="2:6" x14ac:dyDescent="0.3">
      <c r="B167" t="s">
        <v>220</v>
      </c>
      <c r="C167" s="162">
        <v>46076</v>
      </c>
      <c r="D167" t="s">
        <v>214</v>
      </c>
      <c r="E167">
        <v>1</v>
      </c>
      <c r="F167" s="162">
        <f>IF(ISBLANK(Table5[[#This Row],[Meeting Date]]),"",Table5[[#This Row],[Meeting Date]]-WEEKDAY(Table5[[#This Row],[Meeting Date]],2)+1)</f>
        <v>46076</v>
      </c>
    </row>
    <row r="168" spans="2:6" x14ac:dyDescent="0.3">
      <c r="B168" t="s">
        <v>215</v>
      </c>
      <c r="C168" s="162">
        <v>46076</v>
      </c>
      <c r="D168" t="s">
        <v>214</v>
      </c>
      <c r="E168">
        <v>1</v>
      </c>
      <c r="F168" s="162">
        <f>IF(ISBLANK(Table5[[#This Row],[Meeting Date]]),"",Table5[[#This Row],[Meeting Date]]-WEEKDAY(Table5[[#This Row],[Meeting Date]],2)+1)</f>
        <v>46076</v>
      </c>
    </row>
    <row r="169" spans="2:6" x14ac:dyDescent="0.3">
      <c r="B169" t="s">
        <v>220</v>
      </c>
      <c r="C169" s="162">
        <v>46078</v>
      </c>
      <c r="D169" t="s">
        <v>214</v>
      </c>
      <c r="E169">
        <v>1</v>
      </c>
      <c r="F169" s="162">
        <f>IF(ISBLANK(Table5[[#This Row],[Meeting Date]]),"",Table5[[#This Row],[Meeting Date]]-WEEKDAY(Table5[[#This Row],[Meeting Date]],2)+1)</f>
        <v>46076</v>
      </c>
    </row>
    <row r="170" spans="2:6" x14ac:dyDescent="0.3">
      <c r="B170" t="s">
        <v>220</v>
      </c>
      <c r="C170" s="162">
        <v>46079</v>
      </c>
      <c r="D170" t="s">
        <v>214</v>
      </c>
      <c r="E170">
        <v>1</v>
      </c>
      <c r="F170" s="162">
        <f>IF(ISBLANK(Table5[[#This Row],[Meeting Date]]),"",Table5[[#This Row],[Meeting Date]]-WEEKDAY(Table5[[#This Row],[Meeting Date]],2)+1)</f>
        <v>46076</v>
      </c>
    </row>
    <row r="171" spans="2:6" x14ac:dyDescent="0.3">
      <c r="B171" t="s">
        <v>220</v>
      </c>
      <c r="C171" s="162">
        <v>46079</v>
      </c>
      <c r="D171" t="s">
        <v>214</v>
      </c>
      <c r="E171">
        <v>1</v>
      </c>
      <c r="F171" s="162">
        <f>IF(ISBLANK(Table5[[#This Row],[Meeting Date]]),"",Table5[[#This Row],[Meeting Date]]-WEEKDAY(Table5[[#This Row],[Meeting Date]],2)+1)</f>
        <v>46076</v>
      </c>
    </row>
    <row r="172" spans="2:6" x14ac:dyDescent="0.3">
      <c r="B172" t="s">
        <v>220</v>
      </c>
      <c r="C172" s="162">
        <v>46080</v>
      </c>
      <c r="D172" t="s">
        <v>214</v>
      </c>
      <c r="E172">
        <v>1</v>
      </c>
      <c r="F172" s="162">
        <f>IF(ISBLANK(Table5[[#This Row],[Meeting Date]]),"",Table5[[#This Row],[Meeting Date]]-WEEKDAY(Table5[[#This Row],[Meeting Date]],2)+1)</f>
        <v>46076</v>
      </c>
    </row>
    <row r="173" spans="2:6" x14ac:dyDescent="0.3">
      <c r="B173" t="s">
        <v>220</v>
      </c>
      <c r="C173" s="162">
        <v>46080</v>
      </c>
      <c r="D173" t="s">
        <v>214</v>
      </c>
      <c r="E173">
        <v>1</v>
      </c>
      <c r="F173" s="162">
        <f>IF(ISBLANK(Table5[[#This Row],[Meeting Date]]),"",Table5[[#This Row],[Meeting Date]]-WEEKDAY(Table5[[#This Row],[Meeting Date]],2)+1)</f>
        <v>46076</v>
      </c>
    </row>
    <row r="174" spans="2:6" x14ac:dyDescent="0.3">
      <c r="B174" t="s">
        <v>220</v>
      </c>
      <c r="C174" s="162">
        <v>46080</v>
      </c>
      <c r="D174" t="s">
        <v>214</v>
      </c>
      <c r="E174">
        <v>1</v>
      </c>
      <c r="F174" s="162">
        <f>IF(ISBLANK(Table5[[#This Row],[Meeting Date]]),"",Table5[[#This Row],[Meeting Date]]-WEEKDAY(Table5[[#This Row],[Meeting Date]],2)+1)</f>
        <v>46076</v>
      </c>
    </row>
    <row r="175" spans="2:6" x14ac:dyDescent="0.3">
      <c r="B175" t="s">
        <v>221</v>
      </c>
      <c r="C175" s="162">
        <v>46034</v>
      </c>
      <c r="D175" t="s">
        <v>214</v>
      </c>
      <c r="E175">
        <v>1</v>
      </c>
      <c r="F175" s="162">
        <f>IF(ISBLANK(Table5[[#This Row],[Meeting Date]]),"",Table5[[#This Row],[Meeting Date]]-WEEKDAY(Table5[[#This Row],[Meeting Date]],2)+1)</f>
        <v>46034</v>
      </c>
    </row>
    <row r="176" spans="2:6" x14ac:dyDescent="0.3">
      <c r="B176" t="s">
        <v>220</v>
      </c>
      <c r="C176" s="162">
        <v>46084</v>
      </c>
      <c r="D176" t="s">
        <v>214</v>
      </c>
      <c r="E176">
        <v>1</v>
      </c>
      <c r="F176" s="162">
        <f>IF(ISBLANK(Table5[[#This Row],[Meeting Date]]),"",Table5[[#This Row],[Meeting Date]]-WEEKDAY(Table5[[#This Row],[Meeting Date]],2)+1)</f>
        <v>46083</v>
      </c>
    </row>
    <row r="177" spans="2:6" x14ac:dyDescent="0.3">
      <c r="B177" t="s">
        <v>220</v>
      </c>
      <c r="C177" s="162">
        <v>46086</v>
      </c>
      <c r="D177" t="s">
        <v>214</v>
      </c>
      <c r="E177">
        <v>1</v>
      </c>
      <c r="F177" s="162">
        <f>IF(ISBLANK(Table5[[#This Row],[Meeting Date]]),"",Table5[[#This Row],[Meeting Date]]-WEEKDAY(Table5[[#This Row],[Meeting Date]],2)+1)</f>
        <v>46083</v>
      </c>
    </row>
    <row r="178" spans="2:6" x14ac:dyDescent="0.3">
      <c r="B178" t="s">
        <v>220</v>
      </c>
      <c r="C178" s="162">
        <v>46086</v>
      </c>
      <c r="D178" t="s">
        <v>214</v>
      </c>
      <c r="E178">
        <v>1</v>
      </c>
      <c r="F178" s="162">
        <f>IF(ISBLANK(Table5[[#This Row],[Meeting Date]]),"",Table5[[#This Row],[Meeting Date]]-WEEKDAY(Table5[[#This Row],[Meeting Date]],2)+1)</f>
        <v>46083</v>
      </c>
    </row>
    <row r="179" spans="2:6" x14ac:dyDescent="0.3">
      <c r="B179" t="s">
        <v>222</v>
      </c>
      <c r="C179" s="162">
        <v>46087</v>
      </c>
      <c r="D179" t="s">
        <v>214</v>
      </c>
      <c r="E179">
        <v>1</v>
      </c>
      <c r="F179" s="162">
        <f>IF(ISBLANK(Table5[[#This Row],[Meeting Date]]),"",Table5[[#This Row],[Meeting Date]]-WEEKDAY(Table5[[#This Row],[Meeting Date]],2)+1)</f>
        <v>46083</v>
      </c>
    </row>
    <row r="180" spans="2:6" x14ac:dyDescent="0.3">
      <c r="B180" t="s">
        <v>220</v>
      </c>
      <c r="C180" s="162">
        <v>46090</v>
      </c>
      <c r="D180" t="s">
        <v>214</v>
      </c>
      <c r="E180">
        <v>1</v>
      </c>
      <c r="F180" s="162">
        <f>IF(ISBLANK(Table5[[#This Row],[Meeting Date]]),"",Table5[[#This Row],[Meeting Date]]-WEEKDAY(Table5[[#This Row],[Meeting Date]],2)+1)</f>
        <v>46090</v>
      </c>
    </row>
    <row r="181" spans="2:6" x14ac:dyDescent="0.3">
      <c r="B181" t="s">
        <v>223</v>
      </c>
      <c r="C181" s="162">
        <v>46091</v>
      </c>
      <c r="D181" t="s">
        <v>214</v>
      </c>
      <c r="E181">
        <v>1</v>
      </c>
      <c r="F181" s="162">
        <f>IF(ISBLANK(Table5[[#This Row],[Meeting Date]]),"",Table5[[#This Row],[Meeting Date]]-WEEKDAY(Table5[[#This Row],[Meeting Date]],2)+1)</f>
        <v>46090</v>
      </c>
    </row>
    <row r="182" spans="2:6" x14ac:dyDescent="0.3">
      <c r="B182" t="s">
        <v>224</v>
      </c>
      <c r="C182" s="162">
        <v>46092</v>
      </c>
      <c r="D182" t="s">
        <v>214</v>
      </c>
      <c r="E182">
        <v>1</v>
      </c>
      <c r="F182" s="162">
        <f>IF(ISBLANK(Table5[[#This Row],[Meeting Date]]),"",Table5[[#This Row],[Meeting Date]]-WEEKDAY(Table5[[#This Row],[Meeting Date]],2)+1)</f>
        <v>46090</v>
      </c>
    </row>
    <row r="183" spans="2:6" x14ac:dyDescent="0.3">
      <c r="B183" t="s">
        <v>220</v>
      </c>
      <c r="C183" s="162">
        <v>46093</v>
      </c>
      <c r="D183" t="s">
        <v>214</v>
      </c>
      <c r="E183">
        <v>1</v>
      </c>
      <c r="F183" s="162">
        <f>IF(ISBLANK(Table5[[#This Row],[Meeting Date]]),"",Table5[[#This Row],[Meeting Date]]-WEEKDAY(Table5[[#This Row],[Meeting Date]],2)+1)</f>
        <v>46090</v>
      </c>
    </row>
    <row r="184" spans="2:6" x14ac:dyDescent="0.3">
      <c r="B184" t="s">
        <v>220</v>
      </c>
      <c r="C184" s="162">
        <v>46097</v>
      </c>
      <c r="D184" t="s">
        <v>214</v>
      </c>
      <c r="E184">
        <v>1</v>
      </c>
      <c r="F184" s="162">
        <f>IF(ISBLANK(Table5[[#This Row],[Meeting Date]]),"",Table5[[#This Row],[Meeting Date]]-WEEKDAY(Table5[[#This Row],[Meeting Date]],2)+1)</f>
        <v>46097</v>
      </c>
    </row>
    <row r="185" spans="2:6" x14ac:dyDescent="0.3">
      <c r="B185" t="s">
        <v>220</v>
      </c>
      <c r="C185" s="162">
        <v>46098</v>
      </c>
      <c r="D185" t="s">
        <v>214</v>
      </c>
      <c r="E185">
        <v>1</v>
      </c>
      <c r="F185" s="162">
        <f>IF(ISBLANK(Table5[[#This Row],[Meeting Date]]),"",Table5[[#This Row],[Meeting Date]]-WEEKDAY(Table5[[#This Row],[Meeting Date]],2)+1)</f>
        <v>46097</v>
      </c>
    </row>
    <row r="186" spans="2:6" x14ac:dyDescent="0.3">
      <c r="B186" t="s">
        <v>220</v>
      </c>
      <c r="C186" s="162">
        <v>46098</v>
      </c>
      <c r="D186" t="s">
        <v>214</v>
      </c>
      <c r="E186">
        <v>1</v>
      </c>
      <c r="F186" s="162">
        <f>IF(ISBLANK(Table5[[#This Row],[Meeting Date]]),"",Table5[[#This Row],[Meeting Date]]-WEEKDAY(Table5[[#This Row],[Meeting Date]],2)+1)</f>
        <v>46097</v>
      </c>
    </row>
    <row r="187" spans="2:6" x14ac:dyDescent="0.3">
      <c r="B187" t="s">
        <v>222</v>
      </c>
      <c r="C187" s="162">
        <v>46098</v>
      </c>
      <c r="D187" t="s">
        <v>214</v>
      </c>
      <c r="E187">
        <v>1</v>
      </c>
      <c r="F187" s="162">
        <f>IF(ISBLANK(Table5[[#This Row],[Meeting Date]]),"",Table5[[#This Row],[Meeting Date]]-WEEKDAY(Table5[[#This Row],[Meeting Date]],2)+1)</f>
        <v>46097</v>
      </c>
    </row>
    <row r="188" spans="2:6" x14ac:dyDescent="0.3">
      <c r="B188" t="s">
        <v>225</v>
      </c>
      <c r="C188" s="162">
        <v>46099</v>
      </c>
      <c r="D188" t="s">
        <v>214</v>
      </c>
      <c r="E188">
        <v>1</v>
      </c>
      <c r="F188" s="162">
        <f>IF(ISBLANK(Table5[[#This Row],[Meeting Date]]),"",Table5[[#This Row],[Meeting Date]]-WEEKDAY(Table5[[#This Row],[Meeting Date]],2)+1)</f>
        <v>46097</v>
      </c>
    </row>
    <row r="189" spans="2:6" x14ac:dyDescent="0.3">
      <c r="B189" t="s">
        <v>203</v>
      </c>
      <c r="C189" s="162">
        <v>46099</v>
      </c>
      <c r="D189" t="s">
        <v>214</v>
      </c>
      <c r="E189">
        <v>1</v>
      </c>
      <c r="F189" s="162">
        <f>IF(ISBLANK(Table5[[#This Row],[Meeting Date]]),"",Table5[[#This Row],[Meeting Date]]-WEEKDAY(Table5[[#This Row],[Meeting Date]],2)+1)</f>
        <v>46097</v>
      </c>
    </row>
    <row r="190" spans="2:6" x14ac:dyDescent="0.3">
      <c r="B190" t="s">
        <v>223</v>
      </c>
      <c r="C190" s="162">
        <v>46100</v>
      </c>
      <c r="D190" t="s">
        <v>214</v>
      </c>
      <c r="E190">
        <v>1</v>
      </c>
      <c r="F190" s="162">
        <f>IF(ISBLANK(Table5[[#This Row],[Meeting Date]]),"",Table5[[#This Row],[Meeting Date]]-WEEKDAY(Table5[[#This Row],[Meeting Date]],2)+1)</f>
        <v>46097</v>
      </c>
    </row>
    <row r="191" spans="2:6" x14ac:dyDescent="0.3">
      <c r="B191" t="s">
        <v>223</v>
      </c>
      <c r="C191" s="162">
        <v>46100</v>
      </c>
      <c r="D191" t="s">
        <v>214</v>
      </c>
      <c r="E191">
        <v>1</v>
      </c>
      <c r="F191" s="162">
        <f>IF(ISBLANK(Table5[[#This Row],[Meeting Date]]),"",Table5[[#This Row],[Meeting Date]]-WEEKDAY(Table5[[#This Row],[Meeting Date]],2)+1)</f>
        <v>46097</v>
      </c>
    </row>
    <row r="192" spans="2:6" x14ac:dyDescent="0.3">
      <c r="B192" t="s">
        <v>225</v>
      </c>
      <c r="C192" s="162">
        <v>46101</v>
      </c>
      <c r="D192" t="s">
        <v>214</v>
      </c>
      <c r="E192">
        <v>1</v>
      </c>
      <c r="F192" s="162">
        <f>IF(ISBLANK(Table5[[#This Row],[Meeting Date]]),"",Table5[[#This Row],[Meeting Date]]-WEEKDAY(Table5[[#This Row],[Meeting Date]],2)+1)</f>
        <v>46097</v>
      </c>
    </row>
    <row r="193" spans="2:6" x14ac:dyDescent="0.3">
      <c r="B193" t="s">
        <v>226</v>
      </c>
      <c r="C193" s="162">
        <v>46101</v>
      </c>
      <c r="D193" t="s">
        <v>214</v>
      </c>
      <c r="E193">
        <v>1</v>
      </c>
      <c r="F193" s="162">
        <f>IF(ISBLANK(Table5[[#This Row],[Meeting Date]]),"",Table5[[#This Row],[Meeting Date]]-WEEKDAY(Table5[[#This Row],[Meeting Date]],2)+1)</f>
        <v>46097</v>
      </c>
    </row>
    <row r="194" spans="2:6" x14ac:dyDescent="0.3">
      <c r="B194" t="s">
        <v>223</v>
      </c>
      <c r="C194" s="162">
        <v>46101</v>
      </c>
      <c r="D194" t="s">
        <v>214</v>
      </c>
      <c r="E194">
        <v>1</v>
      </c>
      <c r="F194" s="162">
        <f>IF(ISBLANK(Table5[[#This Row],[Meeting Date]]),"",Table5[[#This Row],[Meeting Date]]-WEEKDAY(Table5[[#This Row],[Meeting Date]],2)+1)</f>
        <v>46097</v>
      </c>
    </row>
    <row r="195" spans="2:6" x14ac:dyDescent="0.3">
      <c r="B195" t="s">
        <v>220</v>
      </c>
      <c r="C195" s="162">
        <v>46106</v>
      </c>
      <c r="D195" t="s">
        <v>214</v>
      </c>
      <c r="E195">
        <v>1</v>
      </c>
      <c r="F195" s="162">
        <f>IF(ISBLANK(Table5[[#This Row],[Meeting Date]]),"",Table5[[#This Row],[Meeting Date]]-WEEKDAY(Table5[[#This Row],[Meeting Date]],2)+1)</f>
        <v>46104</v>
      </c>
    </row>
    <row r="196" spans="2:6" x14ac:dyDescent="0.3">
      <c r="B196" t="s">
        <v>220</v>
      </c>
      <c r="C196" s="162">
        <v>46106</v>
      </c>
      <c r="D196" t="s">
        <v>214</v>
      </c>
      <c r="E196">
        <v>1</v>
      </c>
      <c r="F196" s="162">
        <f>IF(ISBLANK(Table5[[#This Row],[Meeting Date]]),"",Table5[[#This Row],[Meeting Date]]-WEEKDAY(Table5[[#This Row],[Meeting Date]],2)+1)</f>
        <v>46104</v>
      </c>
    </row>
    <row r="197" spans="2:6" x14ac:dyDescent="0.3">
      <c r="B197" t="s">
        <v>217</v>
      </c>
      <c r="C197" s="162">
        <v>46106</v>
      </c>
      <c r="D197" t="s">
        <v>214</v>
      </c>
      <c r="E197">
        <v>1</v>
      </c>
      <c r="F197" s="162">
        <f>IF(ISBLANK(Table5[[#This Row],[Meeting Date]]),"",Table5[[#This Row],[Meeting Date]]-WEEKDAY(Table5[[#This Row],[Meeting Date]],2)+1)</f>
        <v>46104</v>
      </c>
    </row>
    <row r="198" spans="2:6" x14ac:dyDescent="0.3">
      <c r="B198" t="s">
        <v>220</v>
      </c>
      <c r="C198" s="162">
        <v>46107</v>
      </c>
      <c r="D198" t="s">
        <v>214</v>
      </c>
      <c r="E198">
        <v>1</v>
      </c>
      <c r="F198" s="162">
        <f>IF(ISBLANK(Table5[[#This Row],[Meeting Date]]),"",Table5[[#This Row],[Meeting Date]]-WEEKDAY(Table5[[#This Row],[Meeting Date]],2)+1)</f>
        <v>46104</v>
      </c>
    </row>
    <row r="199" spans="2:6" x14ac:dyDescent="0.3">
      <c r="B199" t="s">
        <v>218</v>
      </c>
      <c r="C199" s="162">
        <v>46107</v>
      </c>
      <c r="D199" t="s">
        <v>214</v>
      </c>
      <c r="E199">
        <v>1</v>
      </c>
      <c r="F199" s="162">
        <f>IF(ISBLANK(Table5[[#This Row],[Meeting Date]]),"",Table5[[#This Row],[Meeting Date]]-WEEKDAY(Table5[[#This Row],[Meeting Date]],2)+1)</f>
        <v>46104</v>
      </c>
    </row>
    <row r="200" spans="2:6" x14ac:dyDescent="0.3">
      <c r="B200" t="s">
        <v>223</v>
      </c>
      <c r="C200" s="162">
        <v>46107</v>
      </c>
      <c r="D200" t="s">
        <v>214</v>
      </c>
      <c r="E200">
        <v>1</v>
      </c>
      <c r="F200" s="162">
        <f>IF(ISBLANK(Table5[[#This Row],[Meeting Date]]),"",Table5[[#This Row],[Meeting Date]]-WEEKDAY(Table5[[#This Row],[Meeting Date]],2)+1)</f>
        <v>46104</v>
      </c>
    </row>
    <row r="201" spans="2:6" x14ac:dyDescent="0.3">
      <c r="B201" t="s">
        <v>223</v>
      </c>
      <c r="C201" s="162">
        <v>46108</v>
      </c>
      <c r="D201" t="s">
        <v>214</v>
      </c>
      <c r="E201">
        <v>1</v>
      </c>
      <c r="F201" s="162">
        <f>IF(ISBLANK(Table5[[#This Row],[Meeting Date]]),"",Table5[[#This Row],[Meeting Date]]-WEEKDAY(Table5[[#This Row],[Meeting Date]],2)+1)</f>
        <v>46104</v>
      </c>
    </row>
    <row r="202" spans="2:6" x14ac:dyDescent="0.3">
      <c r="B202" t="s">
        <v>227</v>
      </c>
      <c r="C202" s="162">
        <v>46109</v>
      </c>
      <c r="D202" t="s">
        <v>214</v>
      </c>
      <c r="E202">
        <v>1</v>
      </c>
      <c r="F202" s="162">
        <f>IF(ISBLANK(Table5[[#This Row],[Meeting Date]]),"",Table5[[#This Row],[Meeting Date]]-WEEKDAY(Table5[[#This Row],[Meeting Date]],2)+1)</f>
        <v>46104</v>
      </c>
    </row>
    <row r="203" spans="2:6" x14ac:dyDescent="0.3">
      <c r="B203" t="s">
        <v>220</v>
      </c>
      <c r="C203" s="162">
        <v>46111</v>
      </c>
      <c r="D203" t="s">
        <v>214</v>
      </c>
      <c r="E203">
        <v>1</v>
      </c>
      <c r="F203" s="162">
        <f>IF(ISBLANK(Table5[[#This Row],[Meeting Date]]),"",Table5[[#This Row],[Meeting Date]]-WEEKDAY(Table5[[#This Row],[Meeting Date]],2)+1)</f>
        <v>46111</v>
      </c>
    </row>
    <row r="204" spans="2:6" x14ac:dyDescent="0.3">
      <c r="B204" t="s">
        <v>220</v>
      </c>
      <c r="C204" s="162">
        <v>46112</v>
      </c>
      <c r="D204" t="s">
        <v>214</v>
      </c>
      <c r="E204">
        <v>1</v>
      </c>
      <c r="F204" s="162">
        <f>IF(ISBLANK(Table5[[#This Row],[Meeting Date]]),"",Table5[[#This Row],[Meeting Date]]-WEEKDAY(Table5[[#This Row],[Meeting Date]],2)+1)</f>
        <v>46111</v>
      </c>
    </row>
    <row r="205" spans="2:6" x14ac:dyDescent="0.3">
      <c r="B205" t="s">
        <v>223</v>
      </c>
      <c r="C205" s="162">
        <v>46114</v>
      </c>
      <c r="D205" t="s">
        <v>214</v>
      </c>
      <c r="E205">
        <v>1</v>
      </c>
      <c r="F205" s="162">
        <f>IF(ISBLANK(Table5[[#This Row],[Meeting Date]]),"",Table5[[#This Row],[Meeting Date]]-WEEKDAY(Table5[[#This Row],[Meeting Date]],2)+1)</f>
        <v>46111</v>
      </c>
    </row>
    <row r="206" spans="2:6" x14ac:dyDescent="0.3">
      <c r="B206" t="s">
        <v>220</v>
      </c>
      <c r="C206" s="162">
        <v>46115</v>
      </c>
      <c r="D206" t="s">
        <v>214</v>
      </c>
      <c r="E206">
        <v>1</v>
      </c>
      <c r="F206" s="162">
        <f>IF(ISBLANK(Table5[[#This Row],[Meeting Date]]),"",Table5[[#This Row],[Meeting Date]]-WEEKDAY(Table5[[#This Row],[Meeting Date]],2)+1)</f>
        <v>46111</v>
      </c>
    </row>
    <row r="207" spans="2:6" x14ac:dyDescent="0.3">
      <c r="B207" t="s">
        <v>220</v>
      </c>
      <c r="C207" s="162">
        <v>46115</v>
      </c>
      <c r="D207" t="s">
        <v>214</v>
      </c>
      <c r="E207">
        <v>1</v>
      </c>
      <c r="F207" s="162">
        <f>IF(ISBLANK(Table5[[#This Row],[Meeting Date]]),"",Table5[[#This Row],[Meeting Date]]-WEEKDAY(Table5[[#This Row],[Meeting Date]],2)+1)</f>
        <v>46111</v>
      </c>
    </row>
    <row r="208" spans="2:6" x14ac:dyDescent="0.3">
      <c r="B208" t="s">
        <v>221</v>
      </c>
      <c r="C208" s="162">
        <v>46115</v>
      </c>
      <c r="D208" t="s">
        <v>214</v>
      </c>
      <c r="E208">
        <v>1</v>
      </c>
      <c r="F208" s="162">
        <f>IF(ISBLANK(Table5[[#This Row],[Meeting Date]]),"",Table5[[#This Row],[Meeting Date]]-WEEKDAY(Table5[[#This Row],[Meeting Date]],2)+1)</f>
        <v>46111</v>
      </c>
    </row>
    <row r="209" spans="2:6" x14ac:dyDescent="0.3">
      <c r="B209" t="s">
        <v>220</v>
      </c>
      <c r="C209" s="162">
        <v>46115</v>
      </c>
      <c r="D209" t="s">
        <v>214</v>
      </c>
      <c r="E209">
        <v>1</v>
      </c>
      <c r="F209" s="162">
        <f>IF(ISBLANK(Table5[[#This Row],[Meeting Date]]),"",Table5[[#This Row],[Meeting Date]]-WEEKDAY(Table5[[#This Row],[Meeting Date]],2)+1)</f>
        <v>46111</v>
      </c>
    </row>
    <row r="210" spans="2:6" x14ac:dyDescent="0.3">
      <c r="B210" t="s">
        <v>225</v>
      </c>
      <c r="C210" s="162">
        <v>46120</v>
      </c>
      <c r="D210" t="s">
        <v>214</v>
      </c>
      <c r="E210">
        <v>1</v>
      </c>
      <c r="F210" s="162">
        <f>IF(ISBLANK(Table5[[#This Row],[Meeting Date]]),"",Table5[[#This Row],[Meeting Date]]-WEEKDAY(Table5[[#This Row],[Meeting Date]],2)+1)</f>
        <v>46118</v>
      </c>
    </row>
    <row r="211" spans="2:6" x14ac:dyDescent="0.3">
      <c r="B211" t="s">
        <v>220</v>
      </c>
      <c r="C211" s="162">
        <v>46120</v>
      </c>
      <c r="D211" t="s">
        <v>214</v>
      </c>
      <c r="E211">
        <v>1</v>
      </c>
      <c r="F211" s="162">
        <f>IF(ISBLANK(Table5[[#This Row],[Meeting Date]]),"",Table5[[#This Row],[Meeting Date]]-WEEKDAY(Table5[[#This Row],[Meeting Date]],2)+1)</f>
        <v>46118</v>
      </c>
    </row>
    <row r="212" spans="2:6" x14ac:dyDescent="0.3">
      <c r="B212" t="s">
        <v>220</v>
      </c>
      <c r="C212" s="162">
        <v>46122</v>
      </c>
      <c r="D212" t="s">
        <v>214</v>
      </c>
      <c r="E212">
        <v>1</v>
      </c>
      <c r="F212" s="162">
        <f>IF(ISBLANK(Table5[[#This Row],[Meeting Date]]),"",Table5[[#This Row],[Meeting Date]]-WEEKDAY(Table5[[#This Row],[Meeting Date]],2)+1)</f>
        <v>46118</v>
      </c>
    </row>
    <row r="213" spans="2:6" x14ac:dyDescent="0.3">
      <c r="B213" t="s">
        <v>228</v>
      </c>
      <c r="C213" s="162">
        <v>46076</v>
      </c>
      <c r="D213" t="s">
        <v>229</v>
      </c>
      <c r="E213">
        <v>2</v>
      </c>
      <c r="F213" s="162">
        <f>IF(ISBLANK(Table5[[#This Row],[Meeting Date]]),"",Table5[[#This Row],[Meeting Date]]-WEEKDAY(Table5[[#This Row],[Meeting Date]],2)+1)</f>
        <v>46076</v>
      </c>
    </row>
    <row r="214" spans="2:6" x14ac:dyDescent="0.3">
      <c r="B214" t="s">
        <v>230</v>
      </c>
      <c r="C214" s="162">
        <v>46109</v>
      </c>
      <c r="D214" t="s">
        <v>229</v>
      </c>
      <c r="E214">
        <v>2</v>
      </c>
      <c r="F214" s="162">
        <f>IF(ISBLANK(Table5[[#This Row],[Meeting Date]]),"",Table5[[#This Row],[Meeting Date]]-WEEKDAY(Table5[[#This Row],[Meeting Date]],2)+1)</f>
        <v>46104</v>
      </c>
    </row>
    <row r="215" spans="2:6" x14ac:dyDescent="0.3">
      <c r="B215" t="s">
        <v>230</v>
      </c>
      <c r="C215" s="162">
        <v>46114</v>
      </c>
      <c r="D215" t="s">
        <v>229</v>
      </c>
      <c r="E215">
        <v>2</v>
      </c>
      <c r="F215" s="162">
        <f>IF(ISBLANK(Table5[[#This Row],[Meeting Date]]),"",Table5[[#This Row],[Meeting Date]]-WEEKDAY(Table5[[#This Row],[Meeting Date]],2)+1)</f>
        <v>46111</v>
      </c>
    </row>
    <row r="216" spans="2:6" x14ac:dyDescent="0.3">
      <c r="B216" t="s">
        <v>230</v>
      </c>
      <c r="C216" s="162">
        <v>46094</v>
      </c>
      <c r="D216" t="s">
        <v>229</v>
      </c>
      <c r="E216">
        <v>2</v>
      </c>
      <c r="F216" s="162">
        <f>IF(ISBLANK(Table5[[#This Row],[Meeting Date]]),"",Table5[[#This Row],[Meeting Date]]-WEEKDAY(Table5[[#This Row],[Meeting Date]],2)+1)</f>
        <v>46090</v>
      </c>
    </row>
    <row r="217" spans="2:6" x14ac:dyDescent="0.3">
      <c r="B217" t="s">
        <v>231</v>
      </c>
      <c r="C217" s="162">
        <v>46095</v>
      </c>
      <c r="D217" t="s">
        <v>229</v>
      </c>
      <c r="E217">
        <v>2</v>
      </c>
      <c r="F217" s="162">
        <f>IF(ISBLANK(Table5[[#This Row],[Meeting Date]]),"",Table5[[#This Row],[Meeting Date]]-WEEKDAY(Table5[[#This Row],[Meeting Date]],2)+1)</f>
        <v>46090</v>
      </c>
    </row>
    <row r="218" spans="2:6" x14ac:dyDescent="0.3">
      <c r="B218" t="s">
        <v>231</v>
      </c>
      <c r="C218" s="162">
        <v>46095</v>
      </c>
      <c r="D218" t="s">
        <v>229</v>
      </c>
      <c r="E218">
        <v>2</v>
      </c>
      <c r="F218" s="162">
        <f>IF(ISBLANK(Table5[[#This Row],[Meeting Date]]),"",Table5[[#This Row],[Meeting Date]]-WEEKDAY(Table5[[#This Row],[Meeting Date]],2)+1)</f>
        <v>46090</v>
      </c>
    </row>
    <row r="219" spans="2:6" x14ac:dyDescent="0.3">
      <c r="B219" t="s">
        <v>231</v>
      </c>
      <c r="C219" s="162">
        <v>46097</v>
      </c>
      <c r="D219" t="s">
        <v>229</v>
      </c>
      <c r="E219">
        <v>2</v>
      </c>
      <c r="F219" s="162">
        <f>IF(ISBLANK(Table5[[#This Row],[Meeting Date]]),"",Table5[[#This Row],[Meeting Date]]-WEEKDAY(Table5[[#This Row],[Meeting Date]],2)+1)</f>
        <v>46097</v>
      </c>
    </row>
    <row r="220" spans="2:6" x14ac:dyDescent="0.3">
      <c r="B220" t="s">
        <v>231</v>
      </c>
      <c r="C220" s="162">
        <v>46116</v>
      </c>
      <c r="D220" t="s">
        <v>229</v>
      </c>
      <c r="E220">
        <v>2</v>
      </c>
      <c r="F220" s="162">
        <f>IF(ISBLANK(Table5[[#This Row],[Meeting Date]]),"",Table5[[#This Row],[Meeting Date]]-WEEKDAY(Table5[[#This Row],[Meeting Date]],2)+1)</f>
        <v>46111</v>
      </c>
    </row>
    <row r="221" spans="2:6" x14ac:dyDescent="0.3">
      <c r="B221" t="s">
        <v>217</v>
      </c>
      <c r="C221" s="162">
        <v>46113</v>
      </c>
      <c r="D221" t="s">
        <v>229</v>
      </c>
      <c r="E221">
        <v>2</v>
      </c>
      <c r="F221" s="162">
        <f>IF(ISBLANK(Table5[[#This Row],[Meeting Date]]),"",Table5[[#This Row],[Meeting Date]]-WEEKDAY(Table5[[#This Row],[Meeting Date]],2)+1)</f>
        <v>46111</v>
      </c>
    </row>
    <row r="222" spans="2:6" x14ac:dyDescent="0.3">
      <c r="B222" t="s">
        <v>217</v>
      </c>
      <c r="C222" s="162">
        <v>46114</v>
      </c>
      <c r="D222" t="s">
        <v>229</v>
      </c>
      <c r="E222">
        <v>2</v>
      </c>
      <c r="F222" s="162">
        <f>IF(ISBLANK(Table5[[#This Row],[Meeting Date]]),"",Table5[[#This Row],[Meeting Date]]-WEEKDAY(Table5[[#This Row],[Meeting Date]],2)+1)</f>
        <v>46111</v>
      </c>
    </row>
    <row r="223" spans="2:6" x14ac:dyDescent="0.3">
      <c r="B223" t="s">
        <v>217</v>
      </c>
      <c r="C223" s="162">
        <v>46126</v>
      </c>
      <c r="D223" t="s">
        <v>229</v>
      </c>
      <c r="E223">
        <v>2</v>
      </c>
      <c r="F223" s="162">
        <f>IF(ISBLANK(Table5[[#This Row],[Meeting Date]]),"",Table5[[#This Row],[Meeting Date]]-WEEKDAY(Table5[[#This Row],[Meeting Date]],2)+1)</f>
        <v>46125</v>
      </c>
    </row>
    <row r="224" spans="2:6" x14ac:dyDescent="0.3">
      <c r="B224" t="s">
        <v>217</v>
      </c>
      <c r="C224" s="162">
        <v>46127</v>
      </c>
      <c r="D224" t="s">
        <v>229</v>
      </c>
      <c r="E224">
        <v>2</v>
      </c>
      <c r="F224" s="162">
        <f>IF(ISBLANK(Table5[[#This Row],[Meeting Date]]),"",Table5[[#This Row],[Meeting Date]]-WEEKDAY(Table5[[#This Row],[Meeting Date]],2)+1)</f>
        <v>46125</v>
      </c>
    </row>
    <row r="225" spans="2:6" x14ac:dyDescent="0.3">
      <c r="B225" t="s">
        <v>224</v>
      </c>
      <c r="C225" s="162">
        <v>46073</v>
      </c>
      <c r="D225" t="s">
        <v>229</v>
      </c>
      <c r="E225">
        <v>2</v>
      </c>
      <c r="F225" s="162">
        <f>IF(ISBLANK(Table5[[#This Row],[Meeting Date]]),"",Table5[[#This Row],[Meeting Date]]-WEEKDAY(Table5[[#This Row],[Meeting Date]],2)+1)</f>
        <v>46069</v>
      </c>
    </row>
    <row r="226" spans="2:6" x14ac:dyDescent="0.3">
      <c r="B226" t="s">
        <v>216</v>
      </c>
      <c r="C226" s="162">
        <v>46070</v>
      </c>
      <c r="D226" t="s">
        <v>229</v>
      </c>
      <c r="E226">
        <v>2</v>
      </c>
      <c r="F226" s="162">
        <f>IF(ISBLANK(Table5[[#This Row],[Meeting Date]]),"",Table5[[#This Row],[Meeting Date]]-WEEKDAY(Table5[[#This Row],[Meeting Date]],2)+1)</f>
        <v>46069</v>
      </c>
    </row>
    <row r="227" spans="2:6" x14ac:dyDescent="0.3">
      <c r="B227" t="s">
        <v>216</v>
      </c>
      <c r="C227" s="162">
        <v>46073</v>
      </c>
      <c r="D227" t="s">
        <v>229</v>
      </c>
      <c r="E227">
        <v>2</v>
      </c>
      <c r="F227" s="162">
        <f>IF(ISBLANK(Table5[[#This Row],[Meeting Date]]),"",Table5[[#This Row],[Meeting Date]]-WEEKDAY(Table5[[#This Row],[Meeting Date]],2)+1)</f>
        <v>46069</v>
      </c>
    </row>
    <row r="228" spans="2:6" x14ac:dyDescent="0.3">
      <c r="B228" t="s">
        <v>216</v>
      </c>
      <c r="C228" s="162">
        <v>46093</v>
      </c>
      <c r="D228" t="s">
        <v>229</v>
      </c>
      <c r="E228">
        <v>2</v>
      </c>
      <c r="F228" s="162">
        <f>IF(ISBLANK(Table5[[#This Row],[Meeting Date]]),"",Table5[[#This Row],[Meeting Date]]-WEEKDAY(Table5[[#This Row],[Meeting Date]],2)+1)</f>
        <v>46090</v>
      </c>
    </row>
    <row r="229" spans="2:6" x14ac:dyDescent="0.3">
      <c r="B229" t="s">
        <v>216</v>
      </c>
      <c r="C229" s="162">
        <v>46113</v>
      </c>
      <c r="D229" t="s">
        <v>229</v>
      </c>
      <c r="E229">
        <v>2</v>
      </c>
      <c r="F229" s="162">
        <f>IF(ISBLANK(Table5[[#This Row],[Meeting Date]]),"",Table5[[#This Row],[Meeting Date]]-WEEKDAY(Table5[[#This Row],[Meeting Date]],2)+1)</f>
        <v>46111</v>
      </c>
    </row>
    <row r="230" spans="2:6" x14ac:dyDescent="0.3">
      <c r="B230" t="s">
        <v>216</v>
      </c>
      <c r="C230" s="162">
        <v>46114</v>
      </c>
      <c r="D230" t="s">
        <v>229</v>
      </c>
      <c r="E230">
        <v>2</v>
      </c>
      <c r="F230" s="162">
        <f>IF(ISBLANK(Table5[[#This Row],[Meeting Date]]),"",Table5[[#This Row],[Meeting Date]]-WEEKDAY(Table5[[#This Row],[Meeting Date]],2)+1)</f>
        <v>46111</v>
      </c>
    </row>
    <row r="231" spans="2:6" x14ac:dyDescent="0.3">
      <c r="B231" t="s">
        <v>232</v>
      </c>
      <c r="C231" s="162">
        <v>46129</v>
      </c>
      <c r="D231" t="s">
        <v>229</v>
      </c>
      <c r="E231">
        <v>2</v>
      </c>
      <c r="F231" s="162">
        <f>IF(ISBLANK(Table5[[#This Row],[Meeting Date]]),"",Table5[[#This Row],[Meeting Date]]-WEEKDAY(Table5[[#This Row],[Meeting Date]],2)+1)</f>
        <v>46125</v>
      </c>
    </row>
    <row r="232" spans="2:6" x14ac:dyDescent="0.3">
      <c r="B232" t="s">
        <v>14</v>
      </c>
      <c r="C232" s="162">
        <v>46066</v>
      </c>
      <c r="D232" t="s">
        <v>229</v>
      </c>
      <c r="E232">
        <v>2</v>
      </c>
      <c r="F232" s="162">
        <f>IF(ISBLANK(Table5[[#This Row],[Meeting Date]]),"",Table5[[#This Row],[Meeting Date]]-WEEKDAY(Table5[[#This Row],[Meeting Date]],2)+1)</f>
        <v>46062</v>
      </c>
    </row>
    <row r="233" spans="2:6" x14ac:dyDescent="0.3">
      <c r="B233" t="s">
        <v>14</v>
      </c>
      <c r="C233" s="162">
        <v>46071</v>
      </c>
      <c r="D233" t="s">
        <v>229</v>
      </c>
      <c r="E233">
        <v>2</v>
      </c>
      <c r="F233" s="162">
        <f>IF(ISBLANK(Table5[[#This Row],[Meeting Date]]),"",Table5[[#This Row],[Meeting Date]]-WEEKDAY(Table5[[#This Row],[Meeting Date]],2)+1)</f>
        <v>46069</v>
      </c>
    </row>
    <row r="234" spans="2:6" x14ac:dyDescent="0.3">
      <c r="B234" t="s">
        <v>14</v>
      </c>
      <c r="C234" s="162">
        <v>46071</v>
      </c>
      <c r="D234" t="s">
        <v>229</v>
      </c>
      <c r="E234">
        <v>2</v>
      </c>
      <c r="F234" s="162">
        <f>IF(ISBLANK(Table5[[#This Row],[Meeting Date]]),"",Table5[[#This Row],[Meeting Date]]-WEEKDAY(Table5[[#This Row],[Meeting Date]],2)+1)</f>
        <v>46069</v>
      </c>
    </row>
    <row r="235" spans="2:6" x14ac:dyDescent="0.3">
      <c r="B235" t="s">
        <v>14</v>
      </c>
      <c r="C235" s="162">
        <v>46072</v>
      </c>
      <c r="D235" t="s">
        <v>229</v>
      </c>
      <c r="E235">
        <v>2</v>
      </c>
      <c r="F235" s="162">
        <f>IF(ISBLANK(Table5[[#This Row],[Meeting Date]]),"",Table5[[#This Row],[Meeting Date]]-WEEKDAY(Table5[[#This Row],[Meeting Date]],2)+1)</f>
        <v>46069</v>
      </c>
    </row>
    <row r="236" spans="2:6" x14ac:dyDescent="0.3">
      <c r="B236" t="s">
        <v>14</v>
      </c>
      <c r="C236" s="162">
        <v>46073</v>
      </c>
      <c r="D236" t="s">
        <v>229</v>
      </c>
      <c r="E236">
        <v>2</v>
      </c>
      <c r="F236" s="162">
        <f>IF(ISBLANK(Table5[[#This Row],[Meeting Date]]),"",Table5[[#This Row],[Meeting Date]]-WEEKDAY(Table5[[#This Row],[Meeting Date]],2)+1)</f>
        <v>46069</v>
      </c>
    </row>
    <row r="237" spans="2:6" x14ac:dyDescent="0.3">
      <c r="B237" t="s">
        <v>14</v>
      </c>
      <c r="C237" s="162">
        <v>46073</v>
      </c>
      <c r="D237" t="s">
        <v>229</v>
      </c>
      <c r="E237">
        <v>2</v>
      </c>
      <c r="F237" s="162">
        <f>IF(ISBLANK(Table5[[#This Row],[Meeting Date]]),"",Table5[[#This Row],[Meeting Date]]-WEEKDAY(Table5[[#This Row],[Meeting Date]],2)+1)</f>
        <v>46069</v>
      </c>
    </row>
    <row r="238" spans="2:6" x14ac:dyDescent="0.3">
      <c r="B238" t="s">
        <v>14</v>
      </c>
      <c r="C238" s="162">
        <v>46111</v>
      </c>
      <c r="D238" t="s">
        <v>229</v>
      </c>
      <c r="E238">
        <v>2</v>
      </c>
      <c r="F238" s="162">
        <f>IF(ISBLANK(Table5[[#This Row],[Meeting Date]]),"",Table5[[#This Row],[Meeting Date]]-WEEKDAY(Table5[[#This Row],[Meeting Date]],2)+1)</f>
        <v>46111</v>
      </c>
    </row>
    <row r="239" spans="2:6" x14ac:dyDescent="0.3">
      <c r="B239" t="s">
        <v>233</v>
      </c>
      <c r="C239" s="162">
        <v>46071</v>
      </c>
      <c r="D239" t="s">
        <v>229</v>
      </c>
      <c r="E239">
        <v>2</v>
      </c>
      <c r="F239" s="162">
        <f>IF(ISBLANK(Table5[[#This Row],[Meeting Date]]),"",Table5[[#This Row],[Meeting Date]]-WEEKDAY(Table5[[#This Row],[Meeting Date]],2)+1)</f>
        <v>46069</v>
      </c>
    </row>
    <row r="240" spans="2:6" x14ac:dyDescent="0.3">
      <c r="B240" t="s">
        <v>233</v>
      </c>
      <c r="C240" s="162">
        <v>46076</v>
      </c>
      <c r="D240" t="s">
        <v>229</v>
      </c>
      <c r="E240">
        <v>2</v>
      </c>
      <c r="F240" s="162">
        <f>IF(ISBLANK(Table5[[#This Row],[Meeting Date]]),"",Table5[[#This Row],[Meeting Date]]-WEEKDAY(Table5[[#This Row],[Meeting Date]],2)+1)</f>
        <v>46076</v>
      </c>
    </row>
    <row r="241" spans="2:6" x14ac:dyDescent="0.3">
      <c r="B241" t="s">
        <v>233</v>
      </c>
      <c r="C241" s="162">
        <v>46088</v>
      </c>
      <c r="D241" t="s">
        <v>229</v>
      </c>
      <c r="E241">
        <v>2</v>
      </c>
      <c r="F241" s="162">
        <f>IF(ISBLANK(Table5[[#This Row],[Meeting Date]]),"",Table5[[#This Row],[Meeting Date]]-WEEKDAY(Table5[[#This Row],[Meeting Date]],2)+1)</f>
        <v>46083</v>
      </c>
    </row>
    <row r="242" spans="2:6" x14ac:dyDescent="0.3">
      <c r="B242" t="s">
        <v>233</v>
      </c>
      <c r="C242" s="162">
        <v>46112</v>
      </c>
      <c r="D242" t="s">
        <v>229</v>
      </c>
      <c r="E242">
        <v>2</v>
      </c>
      <c r="F242" s="162">
        <f>IF(ISBLANK(Table5[[#This Row],[Meeting Date]]),"",Table5[[#This Row],[Meeting Date]]-WEEKDAY(Table5[[#This Row],[Meeting Date]],2)+1)</f>
        <v>46111</v>
      </c>
    </row>
    <row r="243" spans="2:6" x14ac:dyDescent="0.3">
      <c r="B243" t="s">
        <v>233</v>
      </c>
      <c r="C243" s="162">
        <v>46113</v>
      </c>
      <c r="D243" t="s">
        <v>229</v>
      </c>
      <c r="E243">
        <v>2</v>
      </c>
      <c r="F243" s="162">
        <f>IF(ISBLANK(Table5[[#This Row],[Meeting Date]]),"",Table5[[#This Row],[Meeting Date]]-WEEKDAY(Table5[[#This Row],[Meeting Date]],2)+1)</f>
        <v>46111</v>
      </c>
    </row>
    <row r="244" spans="2:6" x14ac:dyDescent="0.3">
      <c r="B244" t="s">
        <v>233</v>
      </c>
      <c r="C244" s="162">
        <v>46121</v>
      </c>
      <c r="D244" t="s">
        <v>229</v>
      </c>
      <c r="E244">
        <v>2</v>
      </c>
      <c r="F244" s="162">
        <f>IF(ISBLANK(Table5[[#This Row],[Meeting Date]]),"",Table5[[#This Row],[Meeting Date]]-WEEKDAY(Table5[[#This Row],[Meeting Date]],2)+1)</f>
        <v>46118</v>
      </c>
    </row>
    <row r="245" spans="2:6" x14ac:dyDescent="0.3">
      <c r="B245" t="s">
        <v>234</v>
      </c>
      <c r="C245" s="162">
        <v>46100</v>
      </c>
      <c r="D245" t="s">
        <v>229</v>
      </c>
      <c r="E245">
        <v>2</v>
      </c>
      <c r="F245" s="162">
        <f>IF(ISBLANK(Table5[[#This Row],[Meeting Date]]),"",Table5[[#This Row],[Meeting Date]]-WEEKDAY(Table5[[#This Row],[Meeting Date]],2)+1)</f>
        <v>46097</v>
      </c>
    </row>
    <row r="246" spans="2:6" x14ac:dyDescent="0.3">
      <c r="B246" t="s">
        <v>221</v>
      </c>
      <c r="C246" s="162">
        <v>46107</v>
      </c>
      <c r="D246" t="s">
        <v>229</v>
      </c>
      <c r="E246">
        <v>2</v>
      </c>
      <c r="F246" s="162">
        <f>IF(ISBLANK(Table5[[#This Row],[Meeting Date]]),"",Table5[[#This Row],[Meeting Date]]-WEEKDAY(Table5[[#This Row],[Meeting Date]],2)+1)</f>
        <v>46104</v>
      </c>
    </row>
    <row r="247" spans="2:6" x14ac:dyDescent="0.3">
      <c r="B247" t="s">
        <v>235</v>
      </c>
      <c r="C247" s="162">
        <v>46070</v>
      </c>
      <c r="D247" t="s">
        <v>229</v>
      </c>
      <c r="E247">
        <v>2</v>
      </c>
      <c r="F247" s="162">
        <f>IF(ISBLANK(Table5[[#This Row],[Meeting Date]]),"",Table5[[#This Row],[Meeting Date]]-WEEKDAY(Table5[[#This Row],[Meeting Date]],2)+1)</f>
        <v>46069</v>
      </c>
    </row>
    <row r="248" spans="2:6" x14ac:dyDescent="0.3">
      <c r="B248" t="s">
        <v>235</v>
      </c>
      <c r="C248" s="162">
        <v>46076</v>
      </c>
      <c r="D248" t="s">
        <v>229</v>
      </c>
      <c r="E248">
        <v>2</v>
      </c>
      <c r="F248" s="162">
        <f>IF(ISBLANK(Table5[[#This Row],[Meeting Date]]),"",Table5[[#This Row],[Meeting Date]]-WEEKDAY(Table5[[#This Row],[Meeting Date]],2)+1)</f>
        <v>46076</v>
      </c>
    </row>
    <row r="249" spans="2:6" x14ac:dyDescent="0.3">
      <c r="B249" t="s">
        <v>235</v>
      </c>
      <c r="C249" s="162">
        <v>46076</v>
      </c>
      <c r="D249" t="s">
        <v>229</v>
      </c>
      <c r="E249">
        <v>2</v>
      </c>
      <c r="F249" s="162">
        <f>IF(ISBLANK(Table5[[#This Row],[Meeting Date]]),"",Table5[[#This Row],[Meeting Date]]-WEEKDAY(Table5[[#This Row],[Meeting Date]],2)+1)</f>
        <v>46076</v>
      </c>
    </row>
    <row r="250" spans="2:6" x14ac:dyDescent="0.3">
      <c r="B250" t="s">
        <v>235</v>
      </c>
      <c r="C250" s="162">
        <v>46080</v>
      </c>
      <c r="D250" t="s">
        <v>229</v>
      </c>
      <c r="E250">
        <v>2</v>
      </c>
      <c r="F250" s="162">
        <f>IF(ISBLANK(Table5[[#This Row],[Meeting Date]]),"",Table5[[#This Row],[Meeting Date]]-WEEKDAY(Table5[[#This Row],[Meeting Date]],2)+1)</f>
        <v>46076</v>
      </c>
    </row>
    <row r="251" spans="2:6" x14ac:dyDescent="0.3">
      <c r="B251" t="s">
        <v>235</v>
      </c>
      <c r="C251" s="162">
        <v>46083</v>
      </c>
      <c r="D251" t="s">
        <v>229</v>
      </c>
      <c r="E251">
        <v>2</v>
      </c>
      <c r="F251" s="162">
        <f>IF(ISBLANK(Table5[[#This Row],[Meeting Date]]),"",Table5[[#This Row],[Meeting Date]]-WEEKDAY(Table5[[#This Row],[Meeting Date]],2)+1)</f>
        <v>46083</v>
      </c>
    </row>
    <row r="252" spans="2:6" x14ac:dyDescent="0.3">
      <c r="B252" t="s">
        <v>235</v>
      </c>
      <c r="C252" s="162">
        <v>46092</v>
      </c>
      <c r="D252" t="s">
        <v>229</v>
      </c>
      <c r="E252">
        <v>2</v>
      </c>
      <c r="F252" s="162">
        <f>IF(ISBLANK(Table5[[#This Row],[Meeting Date]]),"",Table5[[#This Row],[Meeting Date]]-WEEKDAY(Table5[[#This Row],[Meeting Date]],2)+1)</f>
        <v>46090</v>
      </c>
    </row>
    <row r="253" spans="2:6" x14ac:dyDescent="0.3">
      <c r="B253" t="s">
        <v>235</v>
      </c>
      <c r="C253" s="162">
        <v>46094</v>
      </c>
      <c r="D253" t="s">
        <v>229</v>
      </c>
      <c r="E253">
        <v>2</v>
      </c>
      <c r="F253" s="162">
        <f>IF(ISBLANK(Table5[[#This Row],[Meeting Date]]),"",Table5[[#This Row],[Meeting Date]]-WEEKDAY(Table5[[#This Row],[Meeting Date]],2)+1)</f>
        <v>46090</v>
      </c>
    </row>
    <row r="254" spans="2:6" x14ac:dyDescent="0.3">
      <c r="B254" t="s">
        <v>235</v>
      </c>
      <c r="C254" s="162">
        <v>46099</v>
      </c>
      <c r="D254" t="s">
        <v>229</v>
      </c>
      <c r="E254">
        <v>2</v>
      </c>
      <c r="F254" s="162">
        <f>IF(ISBLANK(Table5[[#This Row],[Meeting Date]]),"",Table5[[#This Row],[Meeting Date]]-WEEKDAY(Table5[[#This Row],[Meeting Date]],2)+1)</f>
        <v>46097</v>
      </c>
    </row>
    <row r="255" spans="2:6" x14ac:dyDescent="0.3">
      <c r="B255" t="s">
        <v>235</v>
      </c>
      <c r="C255" s="162">
        <v>46105</v>
      </c>
      <c r="D255" t="s">
        <v>229</v>
      </c>
      <c r="E255">
        <v>2</v>
      </c>
      <c r="F255" s="162">
        <f>IF(ISBLANK(Table5[[#This Row],[Meeting Date]]),"",Table5[[#This Row],[Meeting Date]]-WEEKDAY(Table5[[#This Row],[Meeting Date]],2)+1)</f>
        <v>46104</v>
      </c>
    </row>
    <row r="256" spans="2:6" x14ac:dyDescent="0.3">
      <c r="B256" t="s">
        <v>235</v>
      </c>
      <c r="C256" s="162">
        <v>46111</v>
      </c>
      <c r="D256" t="s">
        <v>229</v>
      </c>
      <c r="E256">
        <v>2</v>
      </c>
      <c r="F256" s="162">
        <f>IF(ISBLANK(Table5[[#This Row],[Meeting Date]]),"",Table5[[#This Row],[Meeting Date]]-WEEKDAY(Table5[[#This Row],[Meeting Date]],2)+1)</f>
        <v>46111</v>
      </c>
    </row>
    <row r="257" spans="2:6" x14ac:dyDescent="0.3">
      <c r="B257" t="s">
        <v>235</v>
      </c>
      <c r="C257" s="162">
        <v>46112</v>
      </c>
      <c r="D257" t="s">
        <v>229</v>
      </c>
      <c r="E257">
        <v>2</v>
      </c>
      <c r="F257" s="162">
        <f>IF(ISBLANK(Table5[[#This Row],[Meeting Date]]),"",Table5[[#This Row],[Meeting Date]]-WEEKDAY(Table5[[#This Row],[Meeting Date]],2)+1)</f>
        <v>46111</v>
      </c>
    </row>
    <row r="258" spans="2:6" x14ac:dyDescent="0.3">
      <c r="B258" t="s">
        <v>235</v>
      </c>
      <c r="C258" s="162">
        <v>46120</v>
      </c>
      <c r="D258" t="s">
        <v>229</v>
      </c>
      <c r="E258">
        <v>2</v>
      </c>
      <c r="F258" s="162">
        <f>IF(ISBLANK(Table5[[#This Row],[Meeting Date]]),"",Table5[[#This Row],[Meeting Date]]-WEEKDAY(Table5[[#This Row],[Meeting Date]],2)+1)</f>
        <v>46118</v>
      </c>
    </row>
    <row r="259" spans="2:6" x14ac:dyDescent="0.3">
      <c r="B259" t="s">
        <v>235</v>
      </c>
      <c r="C259" s="162">
        <v>46122</v>
      </c>
      <c r="D259" t="s">
        <v>229</v>
      </c>
      <c r="E259">
        <v>2</v>
      </c>
      <c r="F259" s="162">
        <f>IF(ISBLANK(Table5[[#This Row],[Meeting Date]]),"",Table5[[#This Row],[Meeting Date]]-WEEKDAY(Table5[[#This Row],[Meeting Date]],2)+1)</f>
        <v>46118</v>
      </c>
    </row>
    <row r="260" spans="2:6" x14ac:dyDescent="0.3">
      <c r="B260" t="s">
        <v>235</v>
      </c>
      <c r="C260" s="162">
        <v>46132</v>
      </c>
      <c r="D260" t="s">
        <v>229</v>
      </c>
      <c r="E260">
        <v>2</v>
      </c>
      <c r="F260" s="162">
        <f>IF(ISBLANK(Table5[[#This Row],[Meeting Date]]),"",Table5[[#This Row],[Meeting Date]]-WEEKDAY(Table5[[#This Row],[Meeting Date]],2)+1)</f>
        <v>46132</v>
      </c>
    </row>
    <row r="261" spans="2:6" x14ac:dyDescent="0.3">
      <c r="B261" t="s">
        <v>235</v>
      </c>
      <c r="C261" s="162">
        <v>46133</v>
      </c>
      <c r="D261" t="s">
        <v>229</v>
      </c>
      <c r="E261">
        <v>2</v>
      </c>
      <c r="F261" s="162">
        <f>IF(ISBLANK(Table5[[#This Row],[Meeting Date]]),"",Table5[[#This Row],[Meeting Date]]-WEEKDAY(Table5[[#This Row],[Meeting Date]],2)+1)</f>
        <v>46132</v>
      </c>
    </row>
    <row r="262" spans="2:6" x14ac:dyDescent="0.3">
      <c r="B262" t="s">
        <v>235</v>
      </c>
      <c r="C262" s="162">
        <v>46136</v>
      </c>
      <c r="D262" t="s">
        <v>229</v>
      </c>
      <c r="E262">
        <v>2</v>
      </c>
      <c r="F262" s="162">
        <f>IF(ISBLANK(Table5[[#This Row],[Meeting Date]]),"",Table5[[#This Row],[Meeting Date]]-WEEKDAY(Table5[[#This Row],[Meeting Date]],2)+1)</f>
        <v>46132</v>
      </c>
    </row>
    <row r="263" spans="2:6" x14ac:dyDescent="0.3">
      <c r="B263" t="s">
        <v>235</v>
      </c>
      <c r="C263" s="162">
        <v>46118</v>
      </c>
      <c r="D263" t="s">
        <v>229</v>
      </c>
      <c r="E263">
        <v>2</v>
      </c>
      <c r="F263" s="162">
        <f>IF(ISBLANK(Table5[[#This Row],[Meeting Date]]),"",Table5[[#This Row],[Meeting Date]]-WEEKDAY(Table5[[#This Row],[Meeting Date]],2)+1)</f>
        <v>46118</v>
      </c>
    </row>
    <row r="264" spans="2:6" x14ac:dyDescent="0.3">
      <c r="B264" t="s">
        <v>235</v>
      </c>
      <c r="C264" s="162">
        <v>46122</v>
      </c>
      <c r="D264" t="s">
        <v>229</v>
      </c>
      <c r="E264">
        <v>2</v>
      </c>
      <c r="F264" s="162">
        <f>IF(ISBLANK(Table5[[#This Row],[Meeting Date]]),"",Table5[[#This Row],[Meeting Date]]-WEEKDAY(Table5[[#This Row],[Meeting Date]],2)+1)</f>
        <v>46118</v>
      </c>
    </row>
    <row r="265" spans="2:6" x14ac:dyDescent="0.3">
      <c r="B265" t="s">
        <v>235</v>
      </c>
      <c r="C265" s="162">
        <v>46127</v>
      </c>
      <c r="D265" t="s">
        <v>229</v>
      </c>
      <c r="E265">
        <v>2</v>
      </c>
      <c r="F265" s="162">
        <f>IF(ISBLANK(Table5[[#This Row],[Meeting Date]]),"",Table5[[#This Row],[Meeting Date]]-WEEKDAY(Table5[[#This Row],[Meeting Date]],2)+1)</f>
        <v>46125</v>
      </c>
    </row>
    <row r="266" spans="2:6" x14ac:dyDescent="0.3">
      <c r="B266" t="s">
        <v>235</v>
      </c>
      <c r="C266" s="162">
        <v>46125</v>
      </c>
      <c r="D266" t="s">
        <v>229</v>
      </c>
      <c r="E266">
        <v>2</v>
      </c>
      <c r="F266" s="162">
        <f>IF(ISBLANK(Table5[[#This Row],[Meeting Date]]),"",Table5[[#This Row],[Meeting Date]]-WEEKDAY(Table5[[#This Row],[Meeting Date]],2)+1)</f>
        <v>46125</v>
      </c>
    </row>
    <row r="267" spans="2:6" x14ac:dyDescent="0.3">
      <c r="B267" t="s">
        <v>218</v>
      </c>
      <c r="C267" s="162">
        <v>46101</v>
      </c>
      <c r="D267" t="s">
        <v>229</v>
      </c>
      <c r="E267">
        <v>2</v>
      </c>
      <c r="F267" s="162">
        <f>IF(ISBLANK(Table5[[#This Row],[Meeting Date]]),"",Table5[[#This Row],[Meeting Date]]-WEEKDAY(Table5[[#This Row],[Meeting Date]],2)+1)</f>
        <v>46097</v>
      </c>
    </row>
    <row r="268" spans="2:6" x14ac:dyDescent="0.3">
      <c r="B268" t="s">
        <v>218</v>
      </c>
      <c r="C268" s="162">
        <v>46114</v>
      </c>
      <c r="D268" t="s">
        <v>229</v>
      </c>
      <c r="E268">
        <v>2</v>
      </c>
      <c r="F268" s="162">
        <f>IF(ISBLANK(Table5[[#This Row],[Meeting Date]]),"",Table5[[#This Row],[Meeting Date]]-WEEKDAY(Table5[[#This Row],[Meeting Date]],2)+1)</f>
        <v>46111</v>
      </c>
    </row>
    <row r="269" spans="2:6" x14ac:dyDescent="0.3">
      <c r="B269" t="s">
        <v>218</v>
      </c>
      <c r="C269" s="162">
        <v>46112</v>
      </c>
      <c r="D269" t="s">
        <v>229</v>
      </c>
      <c r="E269">
        <v>2</v>
      </c>
      <c r="F269" s="162">
        <f>IF(ISBLANK(Table5[[#This Row],[Meeting Date]]),"",Table5[[#This Row],[Meeting Date]]-WEEKDAY(Table5[[#This Row],[Meeting Date]],2)+1)</f>
        <v>46111</v>
      </c>
    </row>
    <row r="270" spans="2:6" x14ac:dyDescent="0.3">
      <c r="B270" t="s">
        <v>218</v>
      </c>
      <c r="C270" s="162">
        <v>46112</v>
      </c>
      <c r="D270" t="s">
        <v>229</v>
      </c>
      <c r="E270">
        <v>2</v>
      </c>
      <c r="F270" s="162">
        <f>IF(ISBLANK(Table5[[#This Row],[Meeting Date]]),"",Table5[[#This Row],[Meeting Date]]-WEEKDAY(Table5[[#This Row],[Meeting Date]],2)+1)</f>
        <v>46111</v>
      </c>
    </row>
    <row r="271" spans="2:6" x14ac:dyDescent="0.3">
      <c r="B271" t="s">
        <v>218</v>
      </c>
      <c r="C271" s="162">
        <v>46123</v>
      </c>
      <c r="D271" t="s">
        <v>229</v>
      </c>
      <c r="E271">
        <v>2</v>
      </c>
      <c r="F271" s="162">
        <f>IF(ISBLANK(Table5[[#This Row],[Meeting Date]]),"",Table5[[#This Row],[Meeting Date]]-WEEKDAY(Table5[[#This Row],[Meeting Date]],2)+1)</f>
        <v>46118</v>
      </c>
    </row>
    <row r="272" spans="2:6" x14ac:dyDescent="0.3">
      <c r="B272" t="s">
        <v>236</v>
      </c>
      <c r="C272" s="162">
        <v>46122</v>
      </c>
      <c r="D272" t="s">
        <v>50</v>
      </c>
      <c r="E272">
        <v>2</v>
      </c>
      <c r="F272" s="162">
        <f>IF(ISBLANK(Table5[[#This Row],[Meeting Date]]),"",Table5[[#This Row],[Meeting Date]]-WEEKDAY(Table5[[#This Row],[Meeting Date]],2)+1)</f>
        <v>46118</v>
      </c>
    </row>
    <row r="273" spans="2:6" x14ac:dyDescent="0.3">
      <c r="B273" t="s">
        <v>216</v>
      </c>
      <c r="C273" s="162">
        <v>46105</v>
      </c>
      <c r="D273" t="s">
        <v>50</v>
      </c>
      <c r="E273">
        <v>2</v>
      </c>
      <c r="F273" s="162">
        <f>IF(ISBLANK(Table5[[#This Row],[Meeting Date]]),"",Table5[[#This Row],[Meeting Date]]-WEEKDAY(Table5[[#This Row],[Meeting Date]],2)+1)</f>
        <v>46104</v>
      </c>
    </row>
    <row r="274" spans="2:6" x14ac:dyDescent="0.3">
      <c r="B274" t="s">
        <v>14</v>
      </c>
      <c r="C274" s="162">
        <v>46072</v>
      </c>
      <c r="D274" t="s">
        <v>50</v>
      </c>
      <c r="E274">
        <v>2</v>
      </c>
      <c r="F274" s="162">
        <f>IF(ISBLANK(Table5[[#This Row],[Meeting Date]]),"",Table5[[#This Row],[Meeting Date]]-WEEKDAY(Table5[[#This Row],[Meeting Date]],2)+1)</f>
        <v>46069</v>
      </c>
    </row>
    <row r="275" spans="2:6" x14ac:dyDescent="0.3">
      <c r="B275" t="s">
        <v>14</v>
      </c>
      <c r="C275" s="162">
        <v>46073</v>
      </c>
      <c r="D275" t="s">
        <v>50</v>
      </c>
      <c r="E275">
        <v>2</v>
      </c>
      <c r="F275" s="162">
        <f>IF(ISBLANK(Table5[[#This Row],[Meeting Date]]),"",Table5[[#This Row],[Meeting Date]]-WEEKDAY(Table5[[#This Row],[Meeting Date]],2)+1)</f>
        <v>46069</v>
      </c>
    </row>
    <row r="276" spans="2:6" x14ac:dyDescent="0.3">
      <c r="B276" t="s">
        <v>14</v>
      </c>
      <c r="C276" s="162">
        <v>46078</v>
      </c>
      <c r="D276" t="s">
        <v>50</v>
      </c>
      <c r="E276">
        <v>2</v>
      </c>
      <c r="F276" s="162">
        <f>IF(ISBLANK(Table5[[#This Row],[Meeting Date]]),"",Table5[[#This Row],[Meeting Date]]-WEEKDAY(Table5[[#This Row],[Meeting Date]],2)+1)</f>
        <v>46076</v>
      </c>
    </row>
    <row r="277" spans="2:6" x14ac:dyDescent="0.3">
      <c r="B277" t="s">
        <v>14</v>
      </c>
      <c r="C277" s="162">
        <v>46093</v>
      </c>
      <c r="D277" t="s">
        <v>50</v>
      </c>
      <c r="E277">
        <v>2</v>
      </c>
      <c r="F277" s="162">
        <f>IF(ISBLANK(Table5[[#This Row],[Meeting Date]]),"",Table5[[#This Row],[Meeting Date]]-WEEKDAY(Table5[[#This Row],[Meeting Date]],2)+1)</f>
        <v>46090</v>
      </c>
    </row>
    <row r="278" spans="2:6" x14ac:dyDescent="0.3">
      <c r="B278" t="s">
        <v>14</v>
      </c>
      <c r="C278" s="162">
        <v>46093</v>
      </c>
      <c r="D278" t="s">
        <v>50</v>
      </c>
      <c r="E278">
        <v>2</v>
      </c>
      <c r="F278" s="162">
        <f>IF(ISBLANK(Table5[[#This Row],[Meeting Date]]),"",Table5[[#This Row],[Meeting Date]]-WEEKDAY(Table5[[#This Row],[Meeting Date]],2)+1)</f>
        <v>46090</v>
      </c>
    </row>
    <row r="279" spans="2:6" x14ac:dyDescent="0.3">
      <c r="B279" t="s">
        <v>233</v>
      </c>
      <c r="C279" s="162">
        <v>46119</v>
      </c>
      <c r="D279" t="s">
        <v>50</v>
      </c>
      <c r="E279">
        <v>2</v>
      </c>
      <c r="F279" s="162">
        <f>IF(ISBLANK(Table5[[#This Row],[Meeting Date]]),"",Table5[[#This Row],[Meeting Date]]-WEEKDAY(Table5[[#This Row],[Meeting Date]],2)+1)</f>
        <v>46118</v>
      </c>
    </row>
    <row r="280" spans="2:6" x14ac:dyDescent="0.3">
      <c r="B280" t="s">
        <v>233</v>
      </c>
      <c r="C280" s="162">
        <v>46122</v>
      </c>
      <c r="D280" t="s">
        <v>50</v>
      </c>
      <c r="E280">
        <v>2</v>
      </c>
      <c r="F280" s="162">
        <f>IF(ISBLANK(Table5[[#This Row],[Meeting Date]]),"",Table5[[#This Row],[Meeting Date]]-WEEKDAY(Table5[[#This Row],[Meeting Date]],2)+1)</f>
        <v>46118</v>
      </c>
    </row>
    <row r="281" spans="2:6" x14ac:dyDescent="0.3">
      <c r="B281" t="s">
        <v>235</v>
      </c>
      <c r="C281" s="162">
        <v>46069</v>
      </c>
      <c r="D281" t="s">
        <v>50</v>
      </c>
      <c r="E281">
        <v>2</v>
      </c>
      <c r="F281" s="162">
        <f>IF(ISBLANK(Table5[[#This Row],[Meeting Date]]),"",Table5[[#This Row],[Meeting Date]]-WEEKDAY(Table5[[#This Row],[Meeting Date]],2)+1)</f>
        <v>46069</v>
      </c>
    </row>
    <row r="282" spans="2:6" x14ac:dyDescent="0.3">
      <c r="B282" t="s">
        <v>235</v>
      </c>
      <c r="C282" s="162">
        <v>46069</v>
      </c>
      <c r="D282" t="s">
        <v>50</v>
      </c>
      <c r="E282">
        <v>2</v>
      </c>
      <c r="F282" s="162">
        <f>IF(ISBLANK(Table5[[#This Row],[Meeting Date]]),"",Table5[[#This Row],[Meeting Date]]-WEEKDAY(Table5[[#This Row],[Meeting Date]],2)+1)</f>
        <v>46069</v>
      </c>
    </row>
    <row r="283" spans="2:6" x14ac:dyDescent="0.3">
      <c r="B283" t="s">
        <v>235</v>
      </c>
      <c r="C283" s="162">
        <v>46071</v>
      </c>
      <c r="D283" t="s">
        <v>50</v>
      </c>
      <c r="E283">
        <v>2</v>
      </c>
      <c r="F283" s="162">
        <f>IF(ISBLANK(Table5[[#This Row],[Meeting Date]]),"",Table5[[#This Row],[Meeting Date]]-WEEKDAY(Table5[[#This Row],[Meeting Date]],2)+1)</f>
        <v>46069</v>
      </c>
    </row>
    <row r="284" spans="2:6" x14ac:dyDescent="0.3">
      <c r="B284" t="s">
        <v>235</v>
      </c>
      <c r="C284" s="162">
        <v>46083</v>
      </c>
      <c r="D284" t="s">
        <v>50</v>
      </c>
      <c r="E284">
        <v>2</v>
      </c>
      <c r="F284" s="162">
        <f>IF(ISBLANK(Table5[[#This Row],[Meeting Date]]),"",Table5[[#This Row],[Meeting Date]]-WEEKDAY(Table5[[#This Row],[Meeting Date]],2)+1)</f>
        <v>46083</v>
      </c>
    </row>
    <row r="285" spans="2:6" x14ac:dyDescent="0.3">
      <c r="B285" t="s">
        <v>235</v>
      </c>
      <c r="C285" s="162">
        <v>46078</v>
      </c>
      <c r="D285" t="s">
        <v>50</v>
      </c>
      <c r="E285">
        <v>2</v>
      </c>
      <c r="F285" s="162">
        <f>IF(ISBLANK(Table5[[#This Row],[Meeting Date]]),"",Table5[[#This Row],[Meeting Date]]-WEEKDAY(Table5[[#This Row],[Meeting Date]],2)+1)</f>
        <v>46076</v>
      </c>
    </row>
    <row r="286" spans="2:6" x14ac:dyDescent="0.3">
      <c r="B286" t="s">
        <v>235</v>
      </c>
      <c r="C286" s="162">
        <v>46098</v>
      </c>
      <c r="D286" t="s">
        <v>50</v>
      </c>
      <c r="E286">
        <v>2</v>
      </c>
      <c r="F286" s="162">
        <f>IF(ISBLANK(Table5[[#This Row],[Meeting Date]]),"",Table5[[#This Row],[Meeting Date]]-WEEKDAY(Table5[[#This Row],[Meeting Date]],2)+1)</f>
        <v>46097</v>
      </c>
    </row>
    <row r="287" spans="2:6" x14ac:dyDescent="0.3">
      <c r="B287" t="s">
        <v>235</v>
      </c>
      <c r="C287" s="162">
        <v>46098</v>
      </c>
      <c r="D287" t="s">
        <v>50</v>
      </c>
      <c r="E287">
        <v>2</v>
      </c>
      <c r="F287" s="162">
        <f>IF(ISBLANK(Table5[[#This Row],[Meeting Date]]),"",Table5[[#This Row],[Meeting Date]]-WEEKDAY(Table5[[#This Row],[Meeting Date]],2)+1)</f>
        <v>46097</v>
      </c>
    </row>
    <row r="288" spans="2:6" x14ac:dyDescent="0.3">
      <c r="B288" t="s">
        <v>235</v>
      </c>
      <c r="C288" s="162">
        <v>46101</v>
      </c>
      <c r="D288" t="s">
        <v>50</v>
      </c>
      <c r="E288">
        <v>2</v>
      </c>
      <c r="F288" s="162">
        <f>IF(ISBLANK(Table5[[#This Row],[Meeting Date]]),"",Table5[[#This Row],[Meeting Date]]-WEEKDAY(Table5[[#This Row],[Meeting Date]],2)+1)</f>
        <v>46097</v>
      </c>
    </row>
    <row r="289" spans="2:6" x14ac:dyDescent="0.3">
      <c r="B289" t="s">
        <v>235</v>
      </c>
      <c r="C289" s="162">
        <v>46105</v>
      </c>
      <c r="D289" t="s">
        <v>50</v>
      </c>
      <c r="E289">
        <v>2</v>
      </c>
      <c r="F289" s="162">
        <f>IF(ISBLANK(Table5[[#This Row],[Meeting Date]]),"",Table5[[#This Row],[Meeting Date]]-WEEKDAY(Table5[[#This Row],[Meeting Date]],2)+1)</f>
        <v>46104</v>
      </c>
    </row>
    <row r="290" spans="2:6" x14ac:dyDescent="0.3">
      <c r="B290" t="s">
        <v>235</v>
      </c>
      <c r="C290" s="162">
        <v>46106</v>
      </c>
      <c r="D290" t="s">
        <v>50</v>
      </c>
      <c r="E290">
        <v>2</v>
      </c>
      <c r="F290" s="162">
        <f>IF(ISBLANK(Table5[[#This Row],[Meeting Date]]),"",Table5[[#This Row],[Meeting Date]]-WEEKDAY(Table5[[#This Row],[Meeting Date]],2)+1)</f>
        <v>46104</v>
      </c>
    </row>
    <row r="291" spans="2:6" x14ac:dyDescent="0.3">
      <c r="B291" t="s">
        <v>235</v>
      </c>
      <c r="C291" s="162">
        <v>46106</v>
      </c>
      <c r="D291" t="s">
        <v>50</v>
      </c>
      <c r="E291">
        <v>2</v>
      </c>
      <c r="F291" s="162">
        <f>IF(ISBLANK(Table5[[#This Row],[Meeting Date]]),"",Table5[[#This Row],[Meeting Date]]-WEEKDAY(Table5[[#This Row],[Meeting Date]],2)+1)</f>
        <v>46104</v>
      </c>
    </row>
    <row r="292" spans="2:6" x14ac:dyDescent="0.3">
      <c r="B292" t="s">
        <v>235</v>
      </c>
      <c r="C292" s="162">
        <v>46108</v>
      </c>
      <c r="D292" t="s">
        <v>50</v>
      </c>
      <c r="E292">
        <v>2</v>
      </c>
      <c r="F292" s="162">
        <f>IF(ISBLANK(Table5[[#This Row],[Meeting Date]]),"",Table5[[#This Row],[Meeting Date]]-WEEKDAY(Table5[[#This Row],[Meeting Date]],2)+1)</f>
        <v>46104</v>
      </c>
    </row>
    <row r="293" spans="2:6" x14ac:dyDescent="0.3">
      <c r="B293" t="s">
        <v>235</v>
      </c>
      <c r="C293" s="162">
        <v>46112</v>
      </c>
      <c r="D293" t="s">
        <v>50</v>
      </c>
      <c r="E293">
        <v>2</v>
      </c>
      <c r="F293" s="162">
        <f>IF(ISBLANK(Table5[[#This Row],[Meeting Date]]),"",Table5[[#This Row],[Meeting Date]]-WEEKDAY(Table5[[#This Row],[Meeting Date]],2)+1)</f>
        <v>46111</v>
      </c>
    </row>
    <row r="294" spans="2:6" x14ac:dyDescent="0.3">
      <c r="B294" t="s">
        <v>235</v>
      </c>
      <c r="C294" s="162">
        <v>46125</v>
      </c>
      <c r="D294" t="s">
        <v>50</v>
      </c>
      <c r="E294">
        <v>2</v>
      </c>
      <c r="F294" s="162">
        <f>IF(ISBLANK(Table5[[#This Row],[Meeting Date]]),"",Table5[[#This Row],[Meeting Date]]-WEEKDAY(Table5[[#This Row],[Meeting Date]],2)+1)</f>
        <v>46125</v>
      </c>
    </row>
    <row r="295" spans="2:6" x14ac:dyDescent="0.3">
      <c r="B295" t="s">
        <v>235</v>
      </c>
      <c r="C295" s="162">
        <v>46126</v>
      </c>
      <c r="D295" t="s">
        <v>50</v>
      </c>
      <c r="E295">
        <v>2</v>
      </c>
      <c r="F295" s="162">
        <f>IF(ISBLANK(Table5[[#This Row],[Meeting Date]]),"",Table5[[#This Row],[Meeting Date]]-WEEKDAY(Table5[[#This Row],[Meeting Date]],2)+1)</f>
        <v>46125</v>
      </c>
    </row>
    <row r="296" spans="2:6" x14ac:dyDescent="0.3">
      <c r="B296" t="s">
        <v>235</v>
      </c>
      <c r="C296" s="162">
        <v>46119</v>
      </c>
      <c r="D296" t="s">
        <v>50</v>
      </c>
      <c r="E296">
        <v>2</v>
      </c>
      <c r="F296" s="162">
        <f>IF(ISBLANK(Table5[[#This Row],[Meeting Date]]),"",Table5[[#This Row],[Meeting Date]]-WEEKDAY(Table5[[#This Row],[Meeting Date]],2)+1)</f>
        <v>46118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6671B-1AA8-4D9C-BDC1-D88AA72784CF}">
  <dimension ref="A1:P179"/>
  <sheetViews>
    <sheetView workbookViewId="0">
      <pane xSplit="1" ySplit="1" topLeftCell="B24" activePane="bottomRight" state="frozen"/>
      <selection pane="topRight" activeCell="B1" sqref="B1"/>
      <selection pane="bottomLeft" activeCell="A2" sqref="A2"/>
      <selection pane="bottomRight" activeCell="F188" sqref="F188"/>
    </sheetView>
  </sheetViews>
  <sheetFormatPr defaultColWidth="8.88671875" defaultRowHeight="14.4" x14ac:dyDescent="0.3"/>
  <cols>
    <col min="1" max="1" width="33.33203125" style="13" customWidth="1"/>
    <col min="2" max="2" width="18.88671875" style="11" customWidth="1"/>
    <col min="3" max="3" width="17.109375" style="11" customWidth="1"/>
    <col min="4" max="4" width="16.6640625" bestFit="1" customWidth="1"/>
    <col min="5" max="6" width="21.33203125" customWidth="1"/>
    <col min="7" max="7" width="44.6640625" style="7" customWidth="1"/>
    <col min="8" max="8" width="58.5546875" style="7" customWidth="1"/>
    <col min="9" max="10" width="21.33203125" style="13" customWidth="1"/>
    <col min="11" max="11" width="34.88671875" style="13" customWidth="1"/>
    <col min="12" max="12" width="21.33203125" style="11" customWidth="1"/>
    <col min="13" max="13" width="20.88671875" style="11" customWidth="1"/>
    <col min="14" max="14" width="23.44140625" style="7" customWidth="1"/>
    <col min="15" max="15" width="16.88671875" bestFit="1" customWidth="1"/>
    <col min="16" max="16" width="17.6640625" bestFit="1" customWidth="1"/>
  </cols>
  <sheetData>
    <row r="1" spans="1:16" ht="36.6" customHeight="1" x14ac:dyDescent="0.3">
      <c r="A1" s="106" t="s">
        <v>237</v>
      </c>
      <c r="B1" s="106" t="s">
        <v>238</v>
      </c>
      <c r="C1" s="395" t="s">
        <v>1</v>
      </c>
      <c r="D1" s="106" t="s">
        <v>239</v>
      </c>
      <c r="E1" s="106" t="s">
        <v>240</v>
      </c>
      <c r="F1" s="106" t="s">
        <v>241</v>
      </c>
      <c r="G1" s="16" t="s">
        <v>242</v>
      </c>
      <c r="H1" s="16" t="s">
        <v>243</v>
      </c>
      <c r="I1" s="82" t="s">
        <v>244</v>
      </c>
      <c r="J1" s="82" t="s">
        <v>245</v>
      </c>
      <c r="K1" s="16" t="s">
        <v>246</v>
      </c>
      <c r="L1" s="395" t="s">
        <v>247</v>
      </c>
      <c r="M1" s="395" t="s">
        <v>248</v>
      </c>
      <c r="N1" s="16" t="s">
        <v>249</v>
      </c>
      <c r="O1" s="15" t="s">
        <v>250</v>
      </c>
      <c r="P1" s="15" t="s">
        <v>251</v>
      </c>
    </row>
    <row r="2" spans="1:16" ht="20.399999999999999" hidden="1" customHeight="1" x14ac:dyDescent="0.3">
      <c r="A2" s="84" t="s">
        <v>102</v>
      </c>
      <c r="B2" s="83" t="s">
        <v>252</v>
      </c>
      <c r="C2" s="410">
        <v>45839</v>
      </c>
      <c r="D2" s="107" t="s">
        <v>253</v>
      </c>
      <c r="E2" s="107" t="s">
        <v>254</v>
      </c>
      <c r="F2" s="108" t="s">
        <v>255</v>
      </c>
      <c r="G2" s="292" t="s">
        <v>256</v>
      </c>
      <c r="H2" s="367" t="s">
        <v>257</v>
      </c>
      <c r="I2" s="107" t="s">
        <v>255</v>
      </c>
      <c r="J2" s="176" t="s">
        <v>258</v>
      </c>
      <c r="K2" s="22" t="s">
        <v>259</v>
      </c>
      <c r="L2" s="295" t="s">
        <v>260</v>
      </c>
      <c r="M2" s="295" t="s">
        <v>261</v>
      </c>
      <c r="N2" s="367" t="s">
        <v>262</v>
      </c>
      <c r="O2" s="220" t="s">
        <v>263</v>
      </c>
      <c r="P2" s="273">
        <v>46090</v>
      </c>
    </row>
    <row r="3" spans="1:16" ht="20.399999999999999" hidden="1" customHeight="1" x14ac:dyDescent="0.3">
      <c r="A3" s="86" t="s">
        <v>264</v>
      </c>
      <c r="B3" s="83" t="s">
        <v>252</v>
      </c>
      <c r="C3" s="410">
        <v>45992</v>
      </c>
      <c r="D3" s="109" t="s">
        <v>253</v>
      </c>
      <c r="E3" s="107" t="s">
        <v>254</v>
      </c>
      <c r="F3" s="107"/>
      <c r="G3" s="33" t="s">
        <v>265</v>
      </c>
      <c r="H3" s="173" t="s">
        <v>266</v>
      </c>
      <c r="I3" s="177" t="s">
        <v>267</v>
      </c>
      <c r="J3" s="109" t="s">
        <v>268</v>
      </c>
      <c r="K3" s="17"/>
      <c r="L3" s="34" t="s">
        <v>269</v>
      </c>
      <c r="M3" s="399" t="s">
        <v>270</v>
      </c>
      <c r="N3" s="402" t="s">
        <v>271</v>
      </c>
      <c r="O3" s="17" t="s">
        <v>263</v>
      </c>
      <c r="P3" s="274">
        <v>46090</v>
      </c>
    </row>
    <row r="4" spans="1:16" ht="20.399999999999999" hidden="1" customHeight="1" x14ac:dyDescent="0.3">
      <c r="A4" s="83" t="s">
        <v>133</v>
      </c>
      <c r="B4" s="83" t="s">
        <v>252</v>
      </c>
      <c r="C4" s="410">
        <v>45931</v>
      </c>
      <c r="D4" s="107" t="s">
        <v>272</v>
      </c>
      <c r="E4" s="107" t="s">
        <v>273</v>
      </c>
      <c r="F4" s="107"/>
      <c r="G4" s="293" t="s">
        <v>274</v>
      </c>
      <c r="H4" s="141" t="s">
        <v>275</v>
      </c>
      <c r="I4" s="178" t="s">
        <v>276</v>
      </c>
      <c r="J4" s="178" t="s">
        <v>277</v>
      </c>
      <c r="K4" s="23" t="s">
        <v>278</v>
      </c>
      <c r="L4" s="295"/>
      <c r="M4" s="295"/>
      <c r="N4" s="367"/>
      <c r="O4" s="17" t="s">
        <v>263</v>
      </c>
      <c r="P4" s="274">
        <v>46090</v>
      </c>
    </row>
    <row r="5" spans="1:16" ht="20.399999999999999" hidden="1" customHeight="1" x14ac:dyDescent="0.3">
      <c r="A5" s="83" t="s">
        <v>81</v>
      </c>
      <c r="B5" s="83" t="s">
        <v>252</v>
      </c>
      <c r="C5" s="410">
        <v>45901</v>
      </c>
      <c r="D5" s="107" t="s">
        <v>253</v>
      </c>
      <c r="E5" s="107" t="s">
        <v>254</v>
      </c>
      <c r="F5" s="108"/>
      <c r="G5" s="293" t="s">
        <v>279</v>
      </c>
      <c r="H5" s="367" t="s">
        <v>280</v>
      </c>
      <c r="I5" s="107" t="s">
        <v>281</v>
      </c>
      <c r="J5" s="107" t="s">
        <v>282</v>
      </c>
      <c r="K5" s="23" t="s">
        <v>283</v>
      </c>
      <c r="L5" s="295" t="s">
        <v>284</v>
      </c>
      <c r="M5" s="295" t="s">
        <v>285</v>
      </c>
      <c r="N5" s="367">
        <v>9881472945</v>
      </c>
      <c r="O5" s="17" t="s">
        <v>263</v>
      </c>
      <c r="P5" s="274">
        <v>46090</v>
      </c>
    </row>
    <row r="6" spans="1:16" ht="20.399999999999999" hidden="1" customHeight="1" x14ac:dyDescent="0.3">
      <c r="A6" s="83" t="s">
        <v>286</v>
      </c>
      <c r="B6" s="83" t="s">
        <v>252</v>
      </c>
      <c r="C6" s="410">
        <v>45931</v>
      </c>
      <c r="D6" s="107" t="s">
        <v>287</v>
      </c>
      <c r="E6" s="107" t="s">
        <v>254</v>
      </c>
      <c r="F6" s="107"/>
      <c r="G6" s="293" t="s">
        <v>288</v>
      </c>
      <c r="H6" s="141" t="s">
        <v>289</v>
      </c>
      <c r="I6" s="178" t="s">
        <v>290</v>
      </c>
      <c r="J6" s="178" t="s">
        <v>291</v>
      </c>
      <c r="K6" s="23" t="s">
        <v>292</v>
      </c>
      <c r="L6" s="295"/>
      <c r="M6" s="295"/>
      <c r="N6" s="367"/>
      <c r="O6" s="17" t="s">
        <v>263</v>
      </c>
      <c r="P6" s="274">
        <v>46090</v>
      </c>
    </row>
    <row r="7" spans="1:16" ht="20.399999999999999" hidden="1" customHeight="1" x14ac:dyDescent="0.3">
      <c r="A7" s="83" t="s">
        <v>103</v>
      </c>
      <c r="B7" s="83" t="s">
        <v>252</v>
      </c>
      <c r="C7" s="410">
        <v>45809</v>
      </c>
      <c r="D7" s="107" t="s">
        <v>272</v>
      </c>
      <c r="E7" s="107" t="s">
        <v>273</v>
      </c>
      <c r="F7" s="107" t="s">
        <v>293</v>
      </c>
      <c r="G7" s="294" t="s">
        <v>294</v>
      </c>
      <c r="H7" s="368" t="s">
        <v>295</v>
      </c>
      <c r="I7" s="179" t="s">
        <v>293</v>
      </c>
      <c r="J7" s="179" t="s">
        <v>258</v>
      </c>
      <c r="K7" s="18" t="s">
        <v>296</v>
      </c>
      <c r="L7" s="295" t="s">
        <v>297</v>
      </c>
      <c r="M7" s="295" t="s">
        <v>298</v>
      </c>
      <c r="N7" s="367" t="s">
        <v>299</v>
      </c>
      <c r="O7" s="17" t="s">
        <v>300</v>
      </c>
      <c r="P7" s="274">
        <v>46090</v>
      </c>
    </row>
    <row r="8" spans="1:16" ht="20.399999999999999" hidden="1" customHeight="1" x14ac:dyDescent="0.3">
      <c r="A8" s="83" t="s">
        <v>301</v>
      </c>
      <c r="B8" s="83" t="s">
        <v>252</v>
      </c>
      <c r="C8" s="410">
        <v>45962</v>
      </c>
      <c r="D8" s="30" t="s">
        <v>302</v>
      </c>
      <c r="E8" s="107" t="s">
        <v>303</v>
      </c>
      <c r="F8" s="107"/>
      <c r="G8" s="33" t="s">
        <v>304</v>
      </c>
      <c r="H8" s="371" t="s">
        <v>305</v>
      </c>
      <c r="I8" s="30" t="s">
        <v>306</v>
      </c>
      <c r="J8" s="30" t="s">
        <v>291</v>
      </c>
      <c r="K8" s="17"/>
      <c r="L8" s="295"/>
      <c r="M8" s="295"/>
      <c r="N8" s="367"/>
      <c r="O8" s="17" t="s">
        <v>263</v>
      </c>
      <c r="P8" s="273">
        <v>46087</v>
      </c>
    </row>
    <row r="9" spans="1:16" ht="20.399999999999999" hidden="1" customHeight="1" x14ac:dyDescent="0.3">
      <c r="A9" s="86" t="s">
        <v>307</v>
      </c>
      <c r="B9" s="83" t="s">
        <v>252</v>
      </c>
      <c r="C9" s="410">
        <v>45992</v>
      </c>
      <c r="D9" s="109" t="s">
        <v>272</v>
      </c>
      <c r="E9" s="107" t="s">
        <v>273</v>
      </c>
      <c r="F9" s="107"/>
      <c r="G9" s="33" t="s">
        <v>308</v>
      </c>
      <c r="H9" s="173" t="s">
        <v>309</v>
      </c>
      <c r="I9" s="182" t="s">
        <v>310</v>
      </c>
      <c r="J9" s="182" t="s">
        <v>291</v>
      </c>
      <c r="K9" s="17"/>
      <c r="L9" s="295" t="s">
        <v>311</v>
      </c>
      <c r="M9" s="399" t="s">
        <v>312</v>
      </c>
      <c r="N9" s="403" t="s">
        <v>313</v>
      </c>
      <c r="O9" s="17" t="s">
        <v>263</v>
      </c>
      <c r="P9" s="274">
        <v>46090</v>
      </c>
    </row>
    <row r="10" spans="1:16" ht="20.399999999999999" hidden="1" customHeight="1" x14ac:dyDescent="0.3">
      <c r="A10" s="86" t="s">
        <v>314</v>
      </c>
      <c r="B10" s="83" t="s">
        <v>252</v>
      </c>
      <c r="C10" s="411">
        <v>45992</v>
      </c>
      <c r="D10" s="142" t="s">
        <v>272</v>
      </c>
      <c r="E10" s="107" t="s">
        <v>273</v>
      </c>
      <c r="F10" s="83"/>
      <c r="G10" s="143" t="s">
        <v>315</v>
      </c>
      <c r="H10" s="173" t="s">
        <v>316</v>
      </c>
      <c r="I10" s="142" t="s">
        <v>317</v>
      </c>
      <c r="J10" s="142" t="s">
        <v>291</v>
      </c>
      <c r="K10" s="17"/>
      <c r="L10" s="295" t="s">
        <v>318</v>
      </c>
      <c r="M10" s="400" t="s">
        <v>319</v>
      </c>
      <c r="N10" s="404" t="s">
        <v>320</v>
      </c>
      <c r="O10" s="17" t="s">
        <v>263</v>
      </c>
      <c r="P10" s="274">
        <v>46090</v>
      </c>
    </row>
    <row r="11" spans="1:16" ht="20.399999999999999" hidden="1" customHeight="1" x14ac:dyDescent="0.3">
      <c r="A11" s="83" t="s">
        <v>321</v>
      </c>
      <c r="B11" s="85" t="s">
        <v>252</v>
      </c>
      <c r="C11" s="410">
        <v>45992</v>
      </c>
      <c r="D11" s="107" t="s">
        <v>302</v>
      </c>
      <c r="E11" s="107" t="s">
        <v>303</v>
      </c>
      <c r="F11" s="113"/>
      <c r="G11" s="295"/>
      <c r="H11" s="367"/>
      <c r="I11" s="107"/>
      <c r="J11" s="107"/>
      <c r="K11" s="17"/>
      <c r="L11" s="295"/>
      <c r="M11" s="295"/>
      <c r="N11" s="367"/>
      <c r="O11" s="17" t="s">
        <v>263</v>
      </c>
      <c r="P11" s="274">
        <v>46087</v>
      </c>
    </row>
    <row r="12" spans="1:16" ht="20.399999999999999" hidden="1" customHeight="1" x14ac:dyDescent="0.3">
      <c r="A12" s="83" t="s">
        <v>138</v>
      </c>
      <c r="B12" s="83" t="s">
        <v>252</v>
      </c>
      <c r="C12" s="410">
        <v>45839</v>
      </c>
      <c r="D12" s="107" t="s">
        <v>302</v>
      </c>
      <c r="E12" s="107" t="s">
        <v>303</v>
      </c>
      <c r="F12" s="113" t="s">
        <v>322</v>
      </c>
      <c r="G12" s="293" t="s">
        <v>323</v>
      </c>
      <c r="H12" s="367" t="s">
        <v>324</v>
      </c>
      <c r="I12" s="107" t="s">
        <v>322</v>
      </c>
      <c r="J12" s="107" t="s">
        <v>325</v>
      </c>
      <c r="K12" s="17"/>
      <c r="L12" s="295" t="s">
        <v>326</v>
      </c>
      <c r="M12" s="295" t="s">
        <v>327</v>
      </c>
      <c r="N12" s="367" t="s">
        <v>328</v>
      </c>
      <c r="O12" s="17" t="s">
        <v>263</v>
      </c>
      <c r="P12" s="274">
        <v>46087</v>
      </c>
    </row>
    <row r="13" spans="1:16" ht="20.399999999999999" hidden="1" customHeight="1" x14ac:dyDescent="0.3">
      <c r="A13" s="86" t="s">
        <v>329</v>
      </c>
      <c r="B13" s="83" t="s">
        <v>252</v>
      </c>
      <c r="C13" s="410">
        <v>45992</v>
      </c>
      <c r="D13" s="109" t="s">
        <v>272</v>
      </c>
      <c r="E13" s="107" t="s">
        <v>273</v>
      </c>
      <c r="F13" s="112"/>
      <c r="G13" s="33" t="s">
        <v>330</v>
      </c>
      <c r="H13" s="374" t="s">
        <v>331</v>
      </c>
      <c r="I13" s="182"/>
      <c r="J13" s="182" t="s">
        <v>291</v>
      </c>
      <c r="K13" s="17"/>
      <c r="L13" s="295" t="s">
        <v>332</v>
      </c>
      <c r="M13" s="399" t="s">
        <v>333</v>
      </c>
      <c r="N13" s="403">
        <v>8939444456</v>
      </c>
      <c r="O13" s="17" t="s">
        <v>263</v>
      </c>
      <c r="P13" s="274">
        <v>46090</v>
      </c>
    </row>
    <row r="14" spans="1:16" ht="20.399999999999999" hidden="1" customHeight="1" x14ac:dyDescent="0.3">
      <c r="A14" s="86" t="s">
        <v>334</v>
      </c>
      <c r="B14" s="83" t="s">
        <v>252</v>
      </c>
      <c r="C14" s="410">
        <v>45992</v>
      </c>
      <c r="D14" s="109" t="s">
        <v>253</v>
      </c>
      <c r="E14" s="107" t="s">
        <v>254</v>
      </c>
      <c r="F14" s="107"/>
      <c r="G14" s="33" t="s">
        <v>335</v>
      </c>
      <c r="H14" s="173" t="s">
        <v>336</v>
      </c>
      <c r="I14" s="109" t="s">
        <v>306</v>
      </c>
      <c r="J14" s="109" t="s">
        <v>337</v>
      </c>
      <c r="K14" s="17"/>
      <c r="L14" s="295" t="s">
        <v>338</v>
      </c>
      <c r="M14" s="399" t="s">
        <v>339</v>
      </c>
      <c r="N14" s="405" t="s">
        <v>334</v>
      </c>
      <c r="O14" s="17" t="s">
        <v>263</v>
      </c>
      <c r="P14" s="274">
        <v>46090</v>
      </c>
    </row>
    <row r="15" spans="1:16" ht="20.399999999999999" hidden="1" customHeight="1" x14ac:dyDescent="0.3">
      <c r="A15" s="83" t="s">
        <v>104</v>
      </c>
      <c r="B15" s="83" t="s">
        <v>252</v>
      </c>
      <c r="C15" s="410">
        <v>45901</v>
      </c>
      <c r="D15" s="107" t="s">
        <v>272</v>
      </c>
      <c r="E15" s="107" t="s">
        <v>273</v>
      </c>
      <c r="F15" s="107"/>
      <c r="G15" s="293" t="s">
        <v>340</v>
      </c>
      <c r="H15" s="367" t="s">
        <v>341</v>
      </c>
      <c r="I15" s="180" t="s">
        <v>342</v>
      </c>
      <c r="J15" s="107" t="s">
        <v>291</v>
      </c>
      <c r="K15" s="23" t="s">
        <v>343</v>
      </c>
      <c r="L15" s="295"/>
      <c r="M15" s="295"/>
      <c r="N15" s="367"/>
      <c r="O15" s="17" t="s">
        <v>300</v>
      </c>
      <c r="P15" s="274">
        <v>46090</v>
      </c>
    </row>
    <row r="16" spans="1:16" ht="20.399999999999999" hidden="1" customHeight="1" x14ac:dyDescent="0.3">
      <c r="A16" s="83" t="s">
        <v>344</v>
      </c>
      <c r="B16" s="83" t="s">
        <v>252</v>
      </c>
      <c r="C16" s="410">
        <v>45870</v>
      </c>
      <c r="D16" s="107" t="s">
        <v>302</v>
      </c>
      <c r="E16" s="107" t="s">
        <v>303</v>
      </c>
      <c r="F16" s="107"/>
      <c r="G16" s="295" t="s">
        <v>345</v>
      </c>
      <c r="H16" s="367" t="s">
        <v>346</v>
      </c>
      <c r="I16" s="107" t="s">
        <v>347</v>
      </c>
      <c r="J16" s="107" t="s">
        <v>348</v>
      </c>
      <c r="K16" s="17"/>
      <c r="L16" s="295"/>
      <c r="M16" s="295"/>
      <c r="N16" s="367"/>
      <c r="O16" s="17" t="s">
        <v>263</v>
      </c>
      <c r="P16" s="274">
        <v>46087</v>
      </c>
    </row>
    <row r="17" spans="1:16" ht="20.399999999999999" hidden="1" customHeight="1" x14ac:dyDescent="0.3">
      <c r="A17" s="83" t="s">
        <v>127</v>
      </c>
      <c r="B17" s="83" t="s">
        <v>252</v>
      </c>
      <c r="C17" s="410">
        <v>45809</v>
      </c>
      <c r="D17" s="107" t="s">
        <v>253</v>
      </c>
      <c r="E17" s="107" t="s">
        <v>254</v>
      </c>
      <c r="F17" s="107" t="s">
        <v>349</v>
      </c>
      <c r="G17" s="294" t="s">
        <v>350</v>
      </c>
      <c r="H17" s="369" t="s">
        <v>351</v>
      </c>
      <c r="I17" s="179" t="s">
        <v>349</v>
      </c>
      <c r="J17" s="179" t="s">
        <v>258</v>
      </c>
      <c r="K17" s="18" t="s">
        <v>352</v>
      </c>
      <c r="L17" s="295" t="s">
        <v>353</v>
      </c>
      <c r="M17" s="295" t="s">
        <v>354</v>
      </c>
      <c r="N17" s="367" t="s">
        <v>355</v>
      </c>
      <c r="O17" s="17" t="s">
        <v>263</v>
      </c>
      <c r="P17" s="274">
        <v>46090</v>
      </c>
    </row>
    <row r="18" spans="1:16" ht="20.399999999999999" hidden="1" customHeight="1" x14ac:dyDescent="0.3">
      <c r="A18" s="85" t="s">
        <v>356</v>
      </c>
      <c r="B18" s="83" t="s">
        <v>252</v>
      </c>
      <c r="C18" s="410">
        <v>45992</v>
      </c>
      <c r="D18" s="109" t="s">
        <v>302</v>
      </c>
      <c r="E18" s="107" t="s">
        <v>303</v>
      </c>
      <c r="F18" s="107"/>
      <c r="G18" s="33" t="s">
        <v>357</v>
      </c>
      <c r="H18" s="173" t="s">
        <v>358</v>
      </c>
      <c r="I18" s="109" t="s">
        <v>359</v>
      </c>
      <c r="J18" s="109" t="s">
        <v>291</v>
      </c>
      <c r="K18" s="17"/>
      <c r="L18" s="295" t="s">
        <v>360</v>
      </c>
      <c r="M18" s="399" t="s">
        <v>361</v>
      </c>
      <c r="N18" s="405">
        <v>9727255660</v>
      </c>
      <c r="O18" s="17" t="s">
        <v>263</v>
      </c>
      <c r="P18" s="274">
        <v>46087</v>
      </c>
    </row>
    <row r="19" spans="1:16" ht="20.399999999999999" hidden="1" customHeight="1" x14ac:dyDescent="0.3">
      <c r="A19" s="83" t="s">
        <v>135</v>
      </c>
      <c r="B19" s="83" t="s">
        <v>252</v>
      </c>
      <c r="C19" s="410">
        <v>45962</v>
      </c>
      <c r="D19" s="30" t="s">
        <v>302</v>
      </c>
      <c r="E19" s="107" t="s">
        <v>303</v>
      </c>
      <c r="F19" s="107"/>
      <c r="G19" s="33" t="s">
        <v>362</v>
      </c>
      <c r="H19" s="371" t="s">
        <v>363</v>
      </c>
      <c r="I19" s="30" t="s">
        <v>364</v>
      </c>
      <c r="J19" s="30" t="s">
        <v>291</v>
      </c>
      <c r="K19" s="17"/>
      <c r="L19" s="295"/>
      <c r="M19" s="295"/>
      <c r="N19" s="367"/>
      <c r="O19" s="17" t="s">
        <v>263</v>
      </c>
      <c r="P19" s="274">
        <v>46087</v>
      </c>
    </row>
    <row r="20" spans="1:16" ht="20.399999999999999" hidden="1" customHeight="1" x14ac:dyDescent="0.3">
      <c r="A20" s="83" t="s">
        <v>139</v>
      </c>
      <c r="B20" s="83" t="s">
        <v>252</v>
      </c>
      <c r="C20" s="410">
        <v>45901</v>
      </c>
      <c r="D20" s="107" t="s">
        <v>253</v>
      </c>
      <c r="E20" s="107" t="s">
        <v>254</v>
      </c>
      <c r="F20" s="107"/>
      <c r="G20" s="293" t="s">
        <v>365</v>
      </c>
      <c r="H20" s="367" t="s">
        <v>366</v>
      </c>
      <c r="I20" s="107" t="s">
        <v>367</v>
      </c>
      <c r="J20" s="107" t="s">
        <v>348</v>
      </c>
      <c r="K20" s="23" t="s">
        <v>368</v>
      </c>
      <c r="L20" s="295"/>
      <c r="M20" s="295"/>
      <c r="N20" s="367"/>
      <c r="O20" s="17" t="s">
        <v>263</v>
      </c>
      <c r="P20" s="274">
        <v>46090</v>
      </c>
    </row>
    <row r="21" spans="1:16" ht="20.399999999999999" hidden="1" customHeight="1" x14ac:dyDescent="0.3">
      <c r="A21" s="83" t="s">
        <v>369</v>
      </c>
      <c r="B21" s="83" t="s">
        <v>252</v>
      </c>
      <c r="C21" s="410">
        <v>45839</v>
      </c>
      <c r="D21" s="107" t="s">
        <v>253</v>
      </c>
      <c r="E21" s="107" t="s">
        <v>254</v>
      </c>
      <c r="F21" s="107" t="s">
        <v>255</v>
      </c>
      <c r="G21" s="292" t="s">
        <v>370</v>
      </c>
      <c r="H21" s="367" t="s">
        <v>371</v>
      </c>
      <c r="I21" s="107" t="s">
        <v>255</v>
      </c>
      <c r="J21" s="176" t="s">
        <v>258</v>
      </c>
      <c r="K21" s="17"/>
      <c r="L21" s="295"/>
      <c r="M21" s="295"/>
      <c r="N21" s="367"/>
      <c r="O21" s="17" t="s">
        <v>263</v>
      </c>
      <c r="P21" s="274">
        <v>46090</v>
      </c>
    </row>
    <row r="22" spans="1:16" ht="20.399999999999999" hidden="1" customHeight="1" x14ac:dyDescent="0.3">
      <c r="A22" s="83" t="s">
        <v>142</v>
      </c>
      <c r="B22" s="83" t="s">
        <v>252</v>
      </c>
      <c r="C22" s="410">
        <v>45870</v>
      </c>
      <c r="D22" s="107" t="s">
        <v>253</v>
      </c>
      <c r="E22" s="107" t="s">
        <v>254</v>
      </c>
      <c r="F22" s="107"/>
      <c r="G22" s="295" t="s">
        <v>372</v>
      </c>
      <c r="H22" s="367" t="s">
        <v>373</v>
      </c>
      <c r="I22" s="107" t="s">
        <v>374</v>
      </c>
      <c r="J22" s="107" t="s">
        <v>348</v>
      </c>
      <c r="K22" s="17"/>
      <c r="L22" s="295"/>
      <c r="M22" s="295"/>
      <c r="N22" s="367"/>
      <c r="O22" s="17" t="s">
        <v>263</v>
      </c>
      <c r="P22" s="274">
        <v>46090</v>
      </c>
    </row>
    <row r="23" spans="1:16" ht="20.399999999999999" hidden="1" customHeight="1" x14ac:dyDescent="0.3">
      <c r="A23" s="83" t="s">
        <v>375</v>
      </c>
      <c r="B23" s="86" t="s">
        <v>252</v>
      </c>
      <c r="C23" s="410">
        <v>45992</v>
      </c>
      <c r="D23" s="107" t="s">
        <v>272</v>
      </c>
      <c r="E23" s="107" t="s">
        <v>273</v>
      </c>
      <c r="F23" s="107"/>
      <c r="G23" s="161" t="s">
        <v>376</v>
      </c>
      <c r="H23" s="367" t="s">
        <v>377</v>
      </c>
      <c r="I23" s="107"/>
      <c r="J23" s="107"/>
      <c r="K23" s="17"/>
      <c r="L23" s="295"/>
      <c r="M23" s="295"/>
      <c r="N23" s="367"/>
      <c r="O23" s="17" t="s">
        <v>263</v>
      </c>
      <c r="P23" s="274">
        <v>46090</v>
      </c>
    </row>
    <row r="24" spans="1:16" ht="20.399999999999999" customHeight="1" x14ac:dyDescent="0.3">
      <c r="A24" s="83" t="s">
        <v>146</v>
      </c>
      <c r="B24" s="83" t="s">
        <v>252</v>
      </c>
      <c r="C24" s="410">
        <v>45870</v>
      </c>
      <c r="D24" s="107" t="s">
        <v>272</v>
      </c>
      <c r="E24" s="107" t="s">
        <v>273</v>
      </c>
      <c r="F24" s="107"/>
      <c r="G24" s="295" t="s">
        <v>378</v>
      </c>
      <c r="H24" s="367" t="s">
        <v>379</v>
      </c>
      <c r="I24" s="107" t="s">
        <v>380</v>
      </c>
      <c r="J24" s="107" t="s">
        <v>291</v>
      </c>
      <c r="K24" s="21" t="s">
        <v>381</v>
      </c>
      <c r="L24" s="295" t="s">
        <v>382</v>
      </c>
      <c r="M24" s="295" t="s">
        <v>383</v>
      </c>
      <c r="N24" s="367" t="s">
        <v>384</v>
      </c>
      <c r="O24" s="17" t="s">
        <v>300</v>
      </c>
      <c r="P24" s="274">
        <v>46090</v>
      </c>
    </row>
    <row r="25" spans="1:16" ht="20.399999999999999" hidden="1" customHeight="1" x14ac:dyDescent="0.3">
      <c r="A25" s="86" t="s">
        <v>385</v>
      </c>
      <c r="B25" s="83" t="s">
        <v>252</v>
      </c>
      <c r="C25" s="410">
        <v>45992</v>
      </c>
      <c r="D25" s="109" t="s">
        <v>272</v>
      </c>
      <c r="E25" s="107" t="s">
        <v>273</v>
      </c>
      <c r="F25" s="107"/>
      <c r="G25" s="33" t="s">
        <v>386</v>
      </c>
      <c r="H25" s="173" t="s">
        <v>387</v>
      </c>
      <c r="I25" s="109" t="s">
        <v>388</v>
      </c>
      <c r="J25" s="109" t="s">
        <v>291</v>
      </c>
      <c r="K25" s="17"/>
      <c r="L25" s="34" t="s">
        <v>389</v>
      </c>
      <c r="M25" s="399" t="s">
        <v>390</v>
      </c>
      <c r="N25" s="405">
        <v>7010105019</v>
      </c>
      <c r="O25" s="17" t="s">
        <v>263</v>
      </c>
      <c r="P25" s="274">
        <v>46090</v>
      </c>
    </row>
    <row r="26" spans="1:16" ht="20.399999999999999" hidden="1" customHeight="1" x14ac:dyDescent="0.3">
      <c r="A26" s="83" t="s">
        <v>112</v>
      </c>
      <c r="B26" s="83" t="s">
        <v>252</v>
      </c>
      <c r="C26" s="410">
        <v>45870</v>
      </c>
      <c r="D26" s="107" t="s">
        <v>253</v>
      </c>
      <c r="E26" s="107" t="s">
        <v>254</v>
      </c>
      <c r="F26" s="107"/>
      <c r="G26" s="295" t="s">
        <v>391</v>
      </c>
      <c r="H26" s="367" t="s">
        <v>392</v>
      </c>
      <c r="I26" s="107" t="s">
        <v>393</v>
      </c>
      <c r="J26" s="107" t="s">
        <v>348</v>
      </c>
      <c r="K26" s="17"/>
      <c r="L26" s="295"/>
      <c r="M26" s="295"/>
      <c r="N26" s="367"/>
      <c r="O26" s="17" t="s">
        <v>263</v>
      </c>
      <c r="P26" s="274">
        <v>46090</v>
      </c>
    </row>
    <row r="27" spans="1:16" ht="20.399999999999999" hidden="1" customHeight="1" x14ac:dyDescent="0.3">
      <c r="A27" s="83" t="s">
        <v>132</v>
      </c>
      <c r="B27" s="83" t="s">
        <v>252</v>
      </c>
      <c r="C27" s="410">
        <v>45901</v>
      </c>
      <c r="D27" s="107" t="s">
        <v>272</v>
      </c>
      <c r="E27" s="107" t="s">
        <v>273</v>
      </c>
      <c r="F27" s="107"/>
      <c r="G27" s="293" t="s">
        <v>394</v>
      </c>
      <c r="H27" s="367" t="s">
        <v>395</v>
      </c>
      <c r="I27" s="107" t="s">
        <v>396</v>
      </c>
      <c r="J27" s="107" t="s">
        <v>291</v>
      </c>
      <c r="K27" s="23" t="s">
        <v>397</v>
      </c>
      <c r="L27" s="295"/>
      <c r="M27" s="295"/>
      <c r="N27" s="367"/>
      <c r="O27" s="17" t="s">
        <v>300</v>
      </c>
      <c r="P27" s="274">
        <v>46090</v>
      </c>
    </row>
    <row r="28" spans="1:16" ht="20.399999999999999" hidden="1" customHeight="1" x14ac:dyDescent="0.3">
      <c r="A28" s="83" t="s">
        <v>398</v>
      </c>
      <c r="B28" s="83" t="s">
        <v>252</v>
      </c>
      <c r="C28" s="410">
        <v>45870</v>
      </c>
      <c r="D28" s="107" t="s">
        <v>302</v>
      </c>
      <c r="E28" s="107" t="s">
        <v>303</v>
      </c>
      <c r="F28" s="107"/>
      <c r="G28" s="295" t="s">
        <v>399</v>
      </c>
      <c r="H28" s="367" t="s">
        <v>400</v>
      </c>
      <c r="I28" s="107" t="s">
        <v>401</v>
      </c>
      <c r="J28" s="107" t="s">
        <v>348</v>
      </c>
      <c r="K28" s="17" t="s">
        <v>402</v>
      </c>
      <c r="L28" s="295"/>
      <c r="M28" s="295"/>
      <c r="N28" s="367"/>
      <c r="O28" s="17" t="s">
        <v>263</v>
      </c>
      <c r="P28" s="274">
        <v>46087</v>
      </c>
    </row>
    <row r="29" spans="1:16" ht="20.399999999999999" hidden="1" customHeight="1" x14ac:dyDescent="0.3">
      <c r="A29" s="83" t="s">
        <v>403</v>
      </c>
      <c r="B29" s="83" t="s">
        <v>252</v>
      </c>
      <c r="C29" s="410">
        <v>45931</v>
      </c>
      <c r="D29" s="107" t="s">
        <v>253</v>
      </c>
      <c r="E29" s="107" t="s">
        <v>254</v>
      </c>
      <c r="F29" s="107"/>
      <c r="G29" s="293" t="s">
        <v>404</v>
      </c>
      <c r="H29" s="141" t="s">
        <v>405</v>
      </c>
      <c r="I29" s="178" t="s">
        <v>406</v>
      </c>
      <c r="J29" s="178" t="s">
        <v>282</v>
      </c>
      <c r="K29" s="23" t="s">
        <v>407</v>
      </c>
      <c r="L29" s="295"/>
      <c r="M29" s="295"/>
      <c r="N29" s="367"/>
      <c r="O29" s="17" t="s">
        <v>263</v>
      </c>
      <c r="P29" s="274">
        <v>46090</v>
      </c>
    </row>
    <row r="30" spans="1:16" ht="20.399999999999999" hidden="1" customHeight="1" x14ac:dyDescent="0.3">
      <c r="A30" s="83" t="s">
        <v>408</v>
      </c>
      <c r="B30" s="83" t="s">
        <v>252</v>
      </c>
      <c r="C30" s="410">
        <v>45870</v>
      </c>
      <c r="D30" s="107" t="s">
        <v>302</v>
      </c>
      <c r="E30" s="107" t="s">
        <v>303</v>
      </c>
      <c r="F30" s="107"/>
      <c r="G30" s="295" t="s">
        <v>409</v>
      </c>
      <c r="H30" s="367" t="s">
        <v>410</v>
      </c>
      <c r="I30" s="107" t="s">
        <v>411</v>
      </c>
      <c r="J30" s="107" t="s">
        <v>291</v>
      </c>
      <c r="K30" s="17" t="s">
        <v>412</v>
      </c>
      <c r="L30" s="295"/>
      <c r="M30" s="295"/>
      <c r="N30" s="367"/>
      <c r="O30" s="17" t="s">
        <v>263</v>
      </c>
      <c r="P30" s="274">
        <v>46087</v>
      </c>
    </row>
    <row r="31" spans="1:16" ht="20.399999999999999" hidden="1" customHeight="1" x14ac:dyDescent="0.3">
      <c r="A31" s="83" t="s">
        <v>140</v>
      </c>
      <c r="B31" s="83" t="s">
        <v>252</v>
      </c>
      <c r="C31" s="410">
        <v>45962</v>
      </c>
      <c r="D31" s="30" t="s">
        <v>302</v>
      </c>
      <c r="E31" s="107" t="s">
        <v>303</v>
      </c>
      <c r="F31" s="107"/>
      <c r="G31" s="33" t="s">
        <v>413</v>
      </c>
      <c r="H31" s="371" t="s">
        <v>414</v>
      </c>
      <c r="I31" s="30" t="s">
        <v>415</v>
      </c>
      <c r="J31" s="30" t="s">
        <v>291</v>
      </c>
      <c r="K31" s="17"/>
      <c r="L31" s="295"/>
      <c r="M31" s="295"/>
      <c r="N31" s="367"/>
      <c r="O31" s="17" t="s">
        <v>263</v>
      </c>
      <c r="P31" s="273">
        <v>46087</v>
      </c>
    </row>
    <row r="32" spans="1:16" ht="20.399999999999999" hidden="1" customHeight="1" x14ac:dyDescent="0.3">
      <c r="A32" s="83" t="s">
        <v>98</v>
      </c>
      <c r="B32" s="83" t="s">
        <v>252</v>
      </c>
      <c r="C32" s="410">
        <v>45839</v>
      </c>
      <c r="D32" s="107" t="s">
        <v>253</v>
      </c>
      <c r="E32" s="107" t="s">
        <v>254</v>
      </c>
      <c r="F32" s="107" t="s">
        <v>416</v>
      </c>
      <c r="G32" s="33" t="s">
        <v>417</v>
      </c>
      <c r="H32" s="370" t="s">
        <v>418</v>
      </c>
      <c r="I32" s="30" t="s">
        <v>416</v>
      </c>
      <c r="J32" s="30" t="s">
        <v>419</v>
      </c>
      <c r="K32" s="25" t="s">
        <v>420</v>
      </c>
      <c r="L32" s="295" t="s">
        <v>421</v>
      </c>
      <c r="M32" s="295" t="s">
        <v>422</v>
      </c>
      <c r="N32" s="367" t="s">
        <v>423</v>
      </c>
      <c r="O32" s="17" t="s">
        <v>263</v>
      </c>
      <c r="P32" s="274">
        <v>46090</v>
      </c>
    </row>
    <row r="33" spans="1:16" ht="20.399999999999999" hidden="1" customHeight="1" x14ac:dyDescent="0.3">
      <c r="A33" s="86" t="s">
        <v>424</v>
      </c>
      <c r="B33" s="83" t="s">
        <v>252</v>
      </c>
      <c r="C33" s="410">
        <v>45992</v>
      </c>
      <c r="D33" s="109" t="s">
        <v>253</v>
      </c>
      <c r="E33" s="107" t="s">
        <v>254</v>
      </c>
      <c r="F33" s="107"/>
      <c r="G33" s="33" t="s">
        <v>425</v>
      </c>
      <c r="H33" s="173" t="s">
        <v>426</v>
      </c>
      <c r="I33" s="109" t="s">
        <v>427</v>
      </c>
      <c r="J33" s="109" t="s">
        <v>348</v>
      </c>
      <c r="K33" s="17"/>
      <c r="L33" s="34" t="s">
        <v>428</v>
      </c>
      <c r="M33" s="399" t="s">
        <v>429</v>
      </c>
      <c r="N33" s="405"/>
      <c r="O33" s="17" t="s">
        <v>263</v>
      </c>
      <c r="P33" s="274">
        <v>46090</v>
      </c>
    </row>
    <row r="34" spans="1:16" ht="20.399999999999999" hidden="1" customHeight="1" x14ac:dyDescent="0.3">
      <c r="A34" s="83" t="s">
        <v>113</v>
      </c>
      <c r="B34" s="83" t="s">
        <v>252</v>
      </c>
      <c r="C34" s="410">
        <v>45870</v>
      </c>
      <c r="D34" s="107" t="s">
        <v>272</v>
      </c>
      <c r="E34" s="107" t="s">
        <v>273</v>
      </c>
      <c r="F34" s="107"/>
      <c r="G34" s="295" t="s">
        <v>430</v>
      </c>
      <c r="H34" s="367" t="s">
        <v>431</v>
      </c>
      <c r="I34" s="107" t="s">
        <v>432</v>
      </c>
      <c r="J34" s="107" t="s">
        <v>348</v>
      </c>
      <c r="K34" s="17"/>
      <c r="L34" s="295" t="s">
        <v>433</v>
      </c>
      <c r="M34" s="295" t="s">
        <v>434</v>
      </c>
      <c r="N34" s="367">
        <v>9845467896</v>
      </c>
      <c r="O34" s="17" t="s">
        <v>300</v>
      </c>
      <c r="P34" s="274">
        <v>46090</v>
      </c>
    </row>
    <row r="35" spans="1:16" ht="20.399999999999999" hidden="1" customHeight="1" x14ac:dyDescent="0.3">
      <c r="A35" s="86" t="s">
        <v>435</v>
      </c>
      <c r="B35" s="83" t="s">
        <v>252</v>
      </c>
      <c r="C35" s="410">
        <v>45992</v>
      </c>
      <c r="D35" s="109" t="s">
        <v>302</v>
      </c>
      <c r="E35" s="107" t="s">
        <v>303</v>
      </c>
      <c r="F35" s="107"/>
      <c r="G35" s="33" t="s">
        <v>436</v>
      </c>
      <c r="H35" s="173" t="s">
        <v>437</v>
      </c>
      <c r="I35" s="109" t="s">
        <v>396</v>
      </c>
      <c r="J35" s="109" t="s">
        <v>291</v>
      </c>
      <c r="K35" s="17"/>
      <c r="L35" s="34" t="s">
        <v>438</v>
      </c>
      <c r="M35" s="399" t="s">
        <v>439</v>
      </c>
      <c r="N35" s="405">
        <v>9099720214</v>
      </c>
      <c r="O35" s="17" t="s">
        <v>263</v>
      </c>
      <c r="P35" s="274">
        <v>46087</v>
      </c>
    </row>
    <row r="36" spans="1:16" ht="20.399999999999999" hidden="1" customHeight="1" x14ac:dyDescent="0.3">
      <c r="A36" s="83" t="s">
        <v>440</v>
      </c>
      <c r="B36" s="83" t="s">
        <v>252</v>
      </c>
      <c r="C36" s="410">
        <v>45931</v>
      </c>
      <c r="D36" s="107" t="s">
        <v>253</v>
      </c>
      <c r="E36" s="107" t="s">
        <v>254</v>
      </c>
      <c r="F36" s="107"/>
      <c r="G36" s="293" t="s">
        <v>441</v>
      </c>
      <c r="H36" s="141" t="s">
        <v>442</v>
      </c>
      <c r="I36" s="178" t="s">
        <v>443</v>
      </c>
      <c r="J36" s="178" t="s">
        <v>282</v>
      </c>
      <c r="K36" s="23" t="s">
        <v>444</v>
      </c>
      <c r="L36" s="295"/>
      <c r="M36" s="295"/>
      <c r="N36" s="367"/>
      <c r="O36" s="17" t="s">
        <v>263</v>
      </c>
      <c r="P36" s="273">
        <v>46090</v>
      </c>
    </row>
    <row r="37" spans="1:16" ht="20.399999999999999" hidden="1" customHeight="1" x14ac:dyDescent="0.3">
      <c r="A37" s="83" t="s">
        <v>445</v>
      </c>
      <c r="B37" s="86" t="s">
        <v>252</v>
      </c>
      <c r="C37" s="410">
        <v>45992</v>
      </c>
      <c r="D37" s="107" t="s">
        <v>272</v>
      </c>
      <c r="E37" s="107" t="s">
        <v>273</v>
      </c>
      <c r="F37" s="113"/>
      <c r="G37" s="295"/>
      <c r="H37" s="367"/>
      <c r="I37" s="107"/>
      <c r="J37" s="107"/>
      <c r="K37" s="17"/>
      <c r="L37" s="396"/>
      <c r="M37" s="396"/>
      <c r="N37" s="406"/>
      <c r="O37" s="17" t="s">
        <v>263</v>
      </c>
      <c r="P37" s="274">
        <v>46090</v>
      </c>
    </row>
    <row r="38" spans="1:16" ht="20.399999999999999" hidden="1" customHeight="1" x14ac:dyDescent="0.3">
      <c r="A38" s="83" t="s">
        <v>130</v>
      </c>
      <c r="B38" s="83" t="s">
        <v>252</v>
      </c>
      <c r="C38" s="410">
        <v>45901</v>
      </c>
      <c r="D38" s="107" t="s">
        <v>272</v>
      </c>
      <c r="E38" s="107" t="s">
        <v>273</v>
      </c>
      <c r="F38" s="107"/>
      <c r="G38" s="293" t="s">
        <v>446</v>
      </c>
      <c r="H38" s="375" t="s">
        <v>447</v>
      </c>
      <c r="I38" s="180" t="s">
        <v>388</v>
      </c>
      <c r="J38" s="180" t="s">
        <v>291</v>
      </c>
      <c r="K38" s="23" t="s">
        <v>448</v>
      </c>
      <c r="L38" s="295"/>
      <c r="M38" s="295"/>
      <c r="N38" s="367"/>
      <c r="O38" s="17" t="s">
        <v>300</v>
      </c>
      <c r="P38" s="274">
        <v>46090</v>
      </c>
    </row>
    <row r="39" spans="1:16" ht="20.399999999999999" hidden="1" customHeight="1" x14ac:dyDescent="0.3">
      <c r="A39" s="83" t="s">
        <v>449</v>
      </c>
      <c r="B39" s="86" t="s">
        <v>252</v>
      </c>
      <c r="C39" s="410">
        <v>45992</v>
      </c>
      <c r="D39" s="107" t="s">
        <v>272</v>
      </c>
      <c r="E39" s="107" t="s">
        <v>273</v>
      </c>
      <c r="F39" s="113"/>
      <c r="G39" s="295"/>
      <c r="H39" s="367"/>
      <c r="I39" s="107"/>
      <c r="J39" s="107"/>
      <c r="K39" s="17"/>
      <c r="L39" s="295"/>
      <c r="M39" s="295"/>
      <c r="N39" s="367"/>
      <c r="O39" s="17" t="s">
        <v>263</v>
      </c>
      <c r="P39" s="274">
        <v>46090</v>
      </c>
    </row>
    <row r="40" spans="1:16" ht="20.399999999999999" hidden="1" customHeight="1" x14ac:dyDescent="0.3">
      <c r="A40" s="85" t="s">
        <v>100</v>
      </c>
      <c r="B40" s="83" t="s">
        <v>252</v>
      </c>
      <c r="C40" s="410">
        <v>45962</v>
      </c>
      <c r="D40" s="109" t="s">
        <v>302</v>
      </c>
      <c r="E40" s="107" t="s">
        <v>303</v>
      </c>
      <c r="F40" s="107"/>
      <c r="G40" s="33" t="s">
        <v>450</v>
      </c>
      <c r="H40" s="173" t="s">
        <v>451</v>
      </c>
      <c r="I40" s="109" t="s">
        <v>452</v>
      </c>
      <c r="J40" s="109" t="s">
        <v>291</v>
      </c>
      <c r="K40" s="17"/>
      <c r="L40" s="295"/>
      <c r="M40" s="295"/>
      <c r="N40" s="367"/>
      <c r="O40" s="17" t="s">
        <v>263</v>
      </c>
      <c r="P40" s="274">
        <v>46087</v>
      </c>
    </row>
    <row r="41" spans="1:16" ht="20.399999999999999" hidden="1" customHeight="1" x14ac:dyDescent="0.3">
      <c r="A41" s="83" t="s">
        <v>141</v>
      </c>
      <c r="B41" s="83" t="s">
        <v>252</v>
      </c>
      <c r="C41" s="410">
        <v>45870</v>
      </c>
      <c r="D41" s="107" t="s">
        <v>302</v>
      </c>
      <c r="E41" s="107" t="s">
        <v>303</v>
      </c>
      <c r="F41" s="108"/>
      <c r="G41" s="295"/>
      <c r="H41" s="367"/>
      <c r="I41" s="107"/>
      <c r="J41" s="107" t="s">
        <v>348</v>
      </c>
      <c r="K41" s="17" t="s">
        <v>453</v>
      </c>
      <c r="L41" s="295" t="s">
        <v>454</v>
      </c>
      <c r="M41" s="295" t="s">
        <v>455</v>
      </c>
      <c r="N41" s="367">
        <v>9979963653</v>
      </c>
      <c r="O41" s="17" t="s">
        <v>263</v>
      </c>
      <c r="P41" s="274">
        <v>46087</v>
      </c>
    </row>
    <row r="42" spans="1:16" ht="20.399999999999999" hidden="1" customHeight="1" x14ac:dyDescent="0.3">
      <c r="A42" s="83" t="s">
        <v>456</v>
      </c>
      <c r="B42" s="83" t="s">
        <v>252</v>
      </c>
      <c r="C42" s="410">
        <v>45870</v>
      </c>
      <c r="D42" s="107" t="s">
        <v>253</v>
      </c>
      <c r="E42" s="107" t="s">
        <v>254</v>
      </c>
      <c r="F42" s="107"/>
      <c r="G42" s="295" t="s">
        <v>457</v>
      </c>
      <c r="H42" s="367" t="s">
        <v>458</v>
      </c>
      <c r="I42" s="107" t="s">
        <v>459</v>
      </c>
      <c r="J42" s="107" t="s">
        <v>460</v>
      </c>
      <c r="K42" s="28" t="s">
        <v>461</v>
      </c>
      <c r="L42" s="295"/>
      <c r="M42" s="295"/>
      <c r="N42" s="367"/>
      <c r="O42" s="17" t="s">
        <v>263</v>
      </c>
      <c r="P42" s="274">
        <v>46090</v>
      </c>
    </row>
    <row r="43" spans="1:16" ht="20.399999999999999" hidden="1" customHeight="1" x14ac:dyDescent="0.3">
      <c r="A43" s="83" t="s">
        <v>462</v>
      </c>
      <c r="B43" s="83" t="s">
        <v>252</v>
      </c>
      <c r="C43" s="410">
        <v>45809</v>
      </c>
      <c r="D43" s="107" t="s">
        <v>463</v>
      </c>
      <c r="E43" s="107" t="s">
        <v>254</v>
      </c>
      <c r="F43" s="107" t="s">
        <v>464</v>
      </c>
      <c r="G43" s="296" t="s">
        <v>465</v>
      </c>
      <c r="H43" s="141" t="s">
        <v>466</v>
      </c>
      <c r="I43" s="107" t="s">
        <v>464</v>
      </c>
      <c r="J43" s="178" t="s">
        <v>467</v>
      </c>
      <c r="K43" s="19" t="s">
        <v>468</v>
      </c>
      <c r="L43" s="295"/>
      <c r="M43" s="295"/>
      <c r="N43" s="367"/>
      <c r="O43" s="17" t="s">
        <v>263</v>
      </c>
      <c r="P43" s="274">
        <v>46090</v>
      </c>
    </row>
    <row r="44" spans="1:16" ht="20.399999999999999" hidden="1" customHeight="1" x14ac:dyDescent="0.3">
      <c r="A44" s="83" t="s">
        <v>469</v>
      </c>
      <c r="B44" s="83" t="s">
        <v>252</v>
      </c>
      <c r="C44" s="410">
        <v>45931</v>
      </c>
      <c r="D44" s="107" t="s">
        <v>272</v>
      </c>
      <c r="E44" s="107" t="s">
        <v>273</v>
      </c>
      <c r="F44" s="107"/>
      <c r="G44" s="293" t="s">
        <v>470</v>
      </c>
      <c r="H44" s="141" t="s">
        <v>471</v>
      </c>
      <c r="I44" s="178" t="s">
        <v>388</v>
      </c>
      <c r="J44" s="178" t="s">
        <v>348</v>
      </c>
      <c r="K44" s="23" t="s">
        <v>472</v>
      </c>
      <c r="L44" s="295"/>
      <c r="M44" s="295"/>
      <c r="N44" s="367"/>
      <c r="O44" s="17" t="s">
        <v>263</v>
      </c>
      <c r="P44" s="274">
        <v>46090</v>
      </c>
    </row>
    <row r="45" spans="1:16" ht="20.399999999999999" hidden="1" customHeight="1" x14ac:dyDescent="0.3">
      <c r="A45" s="83" t="s">
        <v>94</v>
      </c>
      <c r="B45" s="83" t="s">
        <v>252</v>
      </c>
      <c r="C45" s="410">
        <v>45901</v>
      </c>
      <c r="D45" s="107" t="s">
        <v>302</v>
      </c>
      <c r="E45" s="107" t="s">
        <v>303</v>
      </c>
      <c r="F45" s="107"/>
      <c r="G45" s="293" t="s">
        <v>473</v>
      </c>
      <c r="H45" s="367" t="s">
        <v>474</v>
      </c>
      <c r="I45" s="107" t="s">
        <v>475</v>
      </c>
      <c r="J45" s="107" t="s">
        <v>291</v>
      </c>
      <c r="K45" s="23" t="s">
        <v>476</v>
      </c>
      <c r="L45" s="295" t="s">
        <v>477</v>
      </c>
      <c r="M45" s="295" t="s">
        <v>478</v>
      </c>
      <c r="N45" s="367" t="s">
        <v>479</v>
      </c>
      <c r="O45" s="17" t="s">
        <v>263</v>
      </c>
      <c r="P45" s="274">
        <v>46087</v>
      </c>
    </row>
    <row r="46" spans="1:16" ht="20.399999999999999" hidden="1" customHeight="1" x14ac:dyDescent="0.3">
      <c r="A46" s="83" t="s">
        <v>149</v>
      </c>
      <c r="B46" s="83" t="s">
        <v>252</v>
      </c>
      <c r="C46" s="410">
        <v>45901</v>
      </c>
      <c r="D46" s="107" t="s">
        <v>302</v>
      </c>
      <c r="E46" s="107" t="s">
        <v>303</v>
      </c>
      <c r="F46" s="107"/>
      <c r="G46" s="293" t="s">
        <v>480</v>
      </c>
      <c r="H46" s="367" t="s">
        <v>481</v>
      </c>
      <c r="I46" s="107" t="s">
        <v>482</v>
      </c>
      <c r="J46" s="107" t="s">
        <v>348</v>
      </c>
      <c r="K46" s="23" t="s">
        <v>483</v>
      </c>
      <c r="L46" s="295" t="s">
        <v>484</v>
      </c>
      <c r="M46" s="295" t="s">
        <v>485</v>
      </c>
      <c r="N46" s="367">
        <v>9974393935</v>
      </c>
      <c r="O46" s="17" t="s">
        <v>263</v>
      </c>
      <c r="P46" s="274">
        <v>46087</v>
      </c>
    </row>
    <row r="47" spans="1:16" ht="20.399999999999999" hidden="1" customHeight="1" x14ac:dyDescent="0.3">
      <c r="A47" s="83" t="s">
        <v>118</v>
      </c>
      <c r="B47" s="83" t="s">
        <v>252</v>
      </c>
      <c r="C47" s="410">
        <v>45870</v>
      </c>
      <c r="D47" s="107" t="s">
        <v>253</v>
      </c>
      <c r="E47" s="107" t="s">
        <v>254</v>
      </c>
      <c r="F47" s="108"/>
      <c r="G47" s="295" t="s">
        <v>486</v>
      </c>
      <c r="H47" s="367" t="s">
        <v>487</v>
      </c>
      <c r="I47" s="107" t="s">
        <v>488</v>
      </c>
      <c r="J47" s="107" t="s">
        <v>348</v>
      </c>
      <c r="K47" s="21" t="s">
        <v>489</v>
      </c>
      <c r="L47" s="295" t="s">
        <v>490</v>
      </c>
      <c r="M47" s="295" t="s">
        <v>491</v>
      </c>
      <c r="N47" s="367">
        <v>9822448602</v>
      </c>
      <c r="O47" s="17" t="s">
        <v>263</v>
      </c>
      <c r="P47" s="274">
        <v>46090</v>
      </c>
    </row>
    <row r="48" spans="1:16" ht="20.399999999999999" hidden="1" customHeight="1" x14ac:dyDescent="0.3">
      <c r="A48" s="83" t="s">
        <v>134</v>
      </c>
      <c r="B48" s="83" t="s">
        <v>252</v>
      </c>
      <c r="C48" s="410">
        <v>45931</v>
      </c>
      <c r="D48" s="107" t="s">
        <v>272</v>
      </c>
      <c r="E48" s="107" t="s">
        <v>273</v>
      </c>
      <c r="F48" s="107"/>
      <c r="G48" s="293" t="s">
        <v>492</v>
      </c>
      <c r="H48" s="376" t="s">
        <v>493</v>
      </c>
      <c r="I48" s="181" t="s">
        <v>276</v>
      </c>
      <c r="J48" s="181" t="s">
        <v>291</v>
      </c>
      <c r="K48" s="23" t="s">
        <v>494</v>
      </c>
      <c r="L48" s="295"/>
      <c r="M48" s="295"/>
      <c r="N48" s="367"/>
      <c r="O48" s="17" t="s">
        <v>263</v>
      </c>
      <c r="P48" s="274">
        <v>46090</v>
      </c>
    </row>
    <row r="49" spans="1:16" ht="20.399999999999999" hidden="1" customHeight="1" x14ac:dyDescent="0.3">
      <c r="A49" s="86" t="s">
        <v>495</v>
      </c>
      <c r="B49" s="83" t="s">
        <v>252</v>
      </c>
      <c r="C49" s="410">
        <v>45992</v>
      </c>
      <c r="D49" s="109" t="s">
        <v>272</v>
      </c>
      <c r="E49" s="107" t="s">
        <v>273</v>
      </c>
      <c r="F49" s="107"/>
      <c r="G49" s="33" t="s">
        <v>496</v>
      </c>
      <c r="H49" s="173" t="s">
        <v>497</v>
      </c>
      <c r="I49" s="109" t="s">
        <v>498</v>
      </c>
      <c r="J49" s="109" t="s">
        <v>325</v>
      </c>
      <c r="K49" s="17"/>
      <c r="L49" s="34" t="s">
        <v>499</v>
      </c>
      <c r="M49" s="399" t="s">
        <v>500</v>
      </c>
      <c r="N49" s="405">
        <v>9994792431</v>
      </c>
      <c r="O49" s="17" t="s">
        <v>263</v>
      </c>
      <c r="P49" s="274">
        <v>46090</v>
      </c>
    </row>
    <row r="50" spans="1:16" ht="20.399999999999999" hidden="1" customHeight="1" x14ac:dyDescent="0.3">
      <c r="A50" s="83" t="s">
        <v>117</v>
      </c>
      <c r="B50" s="83" t="s">
        <v>252</v>
      </c>
      <c r="C50" s="410">
        <v>45809</v>
      </c>
      <c r="D50" s="107" t="s">
        <v>501</v>
      </c>
      <c r="E50" s="107" t="s">
        <v>273</v>
      </c>
      <c r="F50" s="107" t="s">
        <v>374</v>
      </c>
      <c r="G50" s="294" t="s">
        <v>502</v>
      </c>
      <c r="H50" s="368" t="s">
        <v>503</v>
      </c>
      <c r="I50" s="179" t="s">
        <v>374</v>
      </c>
      <c r="J50" s="179" t="s">
        <v>460</v>
      </c>
      <c r="K50" s="18" t="s">
        <v>504</v>
      </c>
      <c r="L50" s="295" t="s">
        <v>505</v>
      </c>
      <c r="M50" s="295" t="s">
        <v>506</v>
      </c>
      <c r="N50" s="367">
        <v>9133925836</v>
      </c>
      <c r="O50" s="17" t="s">
        <v>300</v>
      </c>
      <c r="P50" s="274">
        <v>46090</v>
      </c>
    </row>
    <row r="51" spans="1:16" ht="20.399999999999999" hidden="1" customHeight="1" x14ac:dyDescent="0.3">
      <c r="A51" s="83" t="s">
        <v>136</v>
      </c>
      <c r="B51" s="83" t="s">
        <v>252</v>
      </c>
      <c r="C51" s="410">
        <v>45839</v>
      </c>
      <c r="D51" s="107" t="s">
        <v>253</v>
      </c>
      <c r="E51" s="107" t="s">
        <v>254</v>
      </c>
      <c r="F51" s="108" t="s">
        <v>374</v>
      </c>
      <c r="G51" s="33" t="s">
        <v>507</v>
      </c>
      <c r="H51" s="371" t="s">
        <v>508</v>
      </c>
      <c r="I51" s="30" t="s">
        <v>374</v>
      </c>
      <c r="J51" s="30" t="s">
        <v>419</v>
      </c>
      <c r="K51" s="25" t="s">
        <v>509</v>
      </c>
      <c r="L51" s="295" t="s">
        <v>510</v>
      </c>
      <c r="M51" s="295" t="s">
        <v>511</v>
      </c>
      <c r="N51" s="367">
        <v>7977012055</v>
      </c>
      <c r="O51" s="17" t="s">
        <v>263</v>
      </c>
      <c r="P51" s="273">
        <v>46090</v>
      </c>
    </row>
    <row r="52" spans="1:16" ht="20.399999999999999" hidden="1" customHeight="1" x14ac:dyDescent="0.3">
      <c r="A52" s="83" t="s">
        <v>512</v>
      </c>
      <c r="B52" s="83" t="s">
        <v>252</v>
      </c>
      <c r="C52" s="410">
        <v>45962</v>
      </c>
      <c r="D52" s="30" t="s">
        <v>302</v>
      </c>
      <c r="E52" s="107" t="s">
        <v>303</v>
      </c>
      <c r="F52" s="107"/>
      <c r="G52" s="33" t="s">
        <v>513</v>
      </c>
      <c r="H52" s="371" t="s">
        <v>514</v>
      </c>
      <c r="I52" s="30" t="s">
        <v>515</v>
      </c>
      <c r="J52" s="30" t="s">
        <v>291</v>
      </c>
      <c r="K52" s="17"/>
      <c r="L52" s="295"/>
      <c r="M52" s="295"/>
      <c r="N52" s="367"/>
      <c r="O52" s="17" t="s">
        <v>263</v>
      </c>
      <c r="P52" s="274">
        <v>46087</v>
      </c>
    </row>
    <row r="53" spans="1:16" ht="20.399999999999999" hidden="1" customHeight="1" x14ac:dyDescent="0.3">
      <c r="A53" s="83" t="s">
        <v>516</v>
      </c>
      <c r="B53" s="83" t="s">
        <v>252</v>
      </c>
      <c r="C53" s="410">
        <v>45901</v>
      </c>
      <c r="D53" s="107" t="s">
        <v>253</v>
      </c>
      <c r="E53" s="107" t="s">
        <v>254</v>
      </c>
      <c r="F53" s="107"/>
      <c r="G53" s="293" t="s">
        <v>517</v>
      </c>
      <c r="H53" s="367" t="s">
        <v>518</v>
      </c>
      <c r="I53" s="107" t="s">
        <v>519</v>
      </c>
      <c r="J53" s="107" t="s">
        <v>348</v>
      </c>
      <c r="K53" s="17"/>
      <c r="L53" s="295"/>
      <c r="M53" s="295"/>
      <c r="N53" s="367"/>
      <c r="O53" s="17" t="s">
        <v>263</v>
      </c>
      <c r="P53" s="274">
        <v>46090</v>
      </c>
    </row>
    <row r="54" spans="1:16" ht="20.399999999999999" hidden="1" customHeight="1" x14ac:dyDescent="0.3">
      <c r="A54" s="83" t="s">
        <v>83</v>
      </c>
      <c r="B54" s="83" t="s">
        <v>252</v>
      </c>
      <c r="C54" s="410">
        <v>45870</v>
      </c>
      <c r="D54" s="107" t="s">
        <v>253</v>
      </c>
      <c r="E54" s="107" t="s">
        <v>254</v>
      </c>
      <c r="F54" s="107"/>
      <c r="G54" s="295" t="s">
        <v>520</v>
      </c>
      <c r="H54" s="367" t="s">
        <v>521</v>
      </c>
      <c r="I54" s="107" t="s">
        <v>522</v>
      </c>
      <c r="J54" s="107" t="s">
        <v>348</v>
      </c>
      <c r="K54" s="17"/>
      <c r="L54" s="295" t="s">
        <v>523</v>
      </c>
      <c r="M54" s="295" t="s">
        <v>524</v>
      </c>
      <c r="N54" s="367">
        <v>8149993555</v>
      </c>
      <c r="O54" s="17" t="s">
        <v>263</v>
      </c>
      <c r="P54" s="274">
        <v>46090</v>
      </c>
    </row>
    <row r="55" spans="1:16" ht="20.399999999999999" hidden="1" customHeight="1" x14ac:dyDescent="0.3">
      <c r="A55" s="83" t="s">
        <v>525</v>
      </c>
      <c r="B55" s="83" t="s">
        <v>252</v>
      </c>
      <c r="C55" s="410">
        <v>45901</v>
      </c>
      <c r="D55" s="107" t="s">
        <v>272</v>
      </c>
      <c r="E55" s="107" t="s">
        <v>273</v>
      </c>
      <c r="F55" s="107"/>
      <c r="G55" s="293" t="s">
        <v>526</v>
      </c>
      <c r="H55" s="367" t="s">
        <v>527</v>
      </c>
      <c r="I55" s="180" t="s">
        <v>528</v>
      </c>
      <c r="J55" s="107" t="s">
        <v>291</v>
      </c>
      <c r="K55" s="29"/>
      <c r="L55" s="295"/>
      <c r="M55" s="295"/>
      <c r="N55" s="367"/>
      <c r="O55" s="17" t="s">
        <v>300</v>
      </c>
      <c r="P55" s="274">
        <v>46090</v>
      </c>
    </row>
    <row r="56" spans="1:16" ht="20.399999999999999" hidden="1" customHeight="1" x14ac:dyDescent="0.3">
      <c r="A56" s="85" t="s">
        <v>529</v>
      </c>
      <c r="B56" s="83" t="s">
        <v>252</v>
      </c>
      <c r="C56" s="410">
        <v>45962</v>
      </c>
      <c r="D56" s="109" t="s">
        <v>253</v>
      </c>
      <c r="E56" s="107" t="s">
        <v>254</v>
      </c>
      <c r="F56" s="107"/>
      <c r="G56" s="33" t="s">
        <v>530</v>
      </c>
      <c r="H56" s="173" t="s">
        <v>531</v>
      </c>
      <c r="I56" s="109" t="s">
        <v>532</v>
      </c>
      <c r="J56" s="109" t="s">
        <v>348</v>
      </c>
      <c r="K56" s="17"/>
      <c r="L56" s="295"/>
      <c r="M56" s="295"/>
      <c r="N56" s="367"/>
      <c r="O56" s="17" t="s">
        <v>263</v>
      </c>
      <c r="P56" s="273">
        <v>46090</v>
      </c>
    </row>
    <row r="57" spans="1:16" ht="20.399999999999999" hidden="1" customHeight="1" x14ac:dyDescent="0.3">
      <c r="A57" s="83" t="s">
        <v>533</v>
      </c>
      <c r="B57" s="83" t="s">
        <v>252</v>
      </c>
      <c r="C57" s="410">
        <v>45870</v>
      </c>
      <c r="D57" s="107" t="s">
        <v>302</v>
      </c>
      <c r="E57" s="107" t="s">
        <v>303</v>
      </c>
      <c r="F57" s="107"/>
      <c r="G57" s="295" t="s">
        <v>534</v>
      </c>
      <c r="H57" s="367" t="s">
        <v>535</v>
      </c>
      <c r="I57" s="107" t="s">
        <v>401</v>
      </c>
      <c r="J57" s="107" t="s">
        <v>291</v>
      </c>
      <c r="K57" s="27" t="s">
        <v>536</v>
      </c>
      <c r="L57" s="295"/>
      <c r="M57" s="295"/>
      <c r="N57" s="367"/>
      <c r="O57" s="17" t="s">
        <v>263</v>
      </c>
      <c r="P57" s="274">
        <v>46087</v>
      </c>
    </row>
    <row r="58" spans="1:16" ht="20.399999999999999" hidden="1" customHeight="1" x14ac:dyDescent="0.3">
      <c r="A58" s="83" t="s">
        <v>109</v>
      </c>
      <c r="B58" s="83" t="s">
        <v>252</v>
      </c>
      <c r="C58" s="410">
        <v>45962</v>
      </c>
      <c r="D58" s="30" t="s">
        <v>302</v>
      </c>
      <c r="E58" s="107" t="s">
        <v>303</v>
      </c>
      <c r="F58" s="107"/>
      <c r="G58" s="33" t="s">
        <v>537</v>
      </c>
      <c r="H58" s="371" t="s">
        <v>538</v>
      </c>
      <c r="I58" s="30" t="s">
        <v>432</v>
      </c>
      <c r="J58" s="30" t="s">
        <v>291</v>
      </c>
      <c r="K58" s="17"/>
      <c r="L58" t="s">
        <v>539</v>
      </c>
      <c r="M58" s="350" t="s">
        <v>540</v>
      </c>
      <c r="N58">
        <v>8849498178</v>
      </c>
      <c r="O58" s="17" t="s">
        <v>263</v>
      </c>
      <c r="P58" s="273">
        <v>46087</v>
      </c>
    </row>
    <row r="59" spans="1:16" ht="20.399999999999999" hidden="1" customHeight="1" x14ac:dyDescent="0.3">
      <c r="A59" s="83" t="s">
        <v>122</v>
      </c>
      <c r="B59" s="83" t="s">
        <v>252</v>
      </c>
      <c r="C59" s="410">
        <v>45901</v>
      </c>
      <c r="D59" s="107" t="s">
        <v>272</v>
      </c>
      <c r="E59" s="107" t="s">
        <v>273</v>
      </c>
      <c r="F59" s="107"/>
      <c r="G59" s="293" t="s">
        <v>541</v>
      </c>
      <c r="H59" s="367" t="s">
        <v>542</v>
      </c>
      <c r="I59" s="107" t="s">
        <v>388</v>
      </c>
      <c r="J59" s="107" t="s">
        <v>291</v>
      </c>
      <c r="K59" s="23" t="s">
        <v>543</v>
      </c>
      <c r="L59" s="295"/>
      <c r="M59" s="295"/>
      <c r="N59" s="367"/>
      <c r="O59" s="17" t="s">
        <v>300</v>
      </c>
      <c r="P59" s="274">
        <v>46090</v>
      </c>
    </row>
    <row r="60" spans="1:16" ht="20.399999999999999" hidden="1" customHeight="1" x14ac:dyDescent="0.3">
      <c r="A60" s="83" t="s">
        <v>544</v>
      </c>
      <c r="B60" s="83" t="s">
        <v>252</v>
      </c>
      <c r="C60" s="410">
        <v>45870</v>
      </c>
      <c r="D60" s="107" t="s">
        <v>253</v>
      </c>
      <c r="E60" s="107" t="s">
        <v>254</v>
      </c>
      <c r="F60" s="107"/>
      <c r="G60" s="295" t="s">
        <v>545</v>
      </c>
      <c r="H60" s="367" t="s">
        <v>546</v>
      </c>
      <c r="I60" s="107" t="s">
        <v>547</v>
      </c>
      <c r="J60" s="107" t="s">
        <v>419</v>
      </c>
      <c r="K60" s="17"/>
      <c r="L60" s="295"/>
      <c r="M60" s="295"/>
      <c r="N60" s="367"/>
      <c r="O60" s="17" t="s">
        <v>263</v>
      </c>
      <c r="P60" s="274">
        <v>46090</v>
      </c>
    </row>
    <row r="61" spans="1:16" ht="20.399999999999999" hidden="1" customHeight="1" x14ac:dyDescent="0.3">
      <c r="A61" s="83" t="s">
        <v>548</v>
      </c>
      <c r="B61" s="85" t="s">
        <v>549</v>
      </c>
      <c r="C61" s="412">
        <v>45901</v>
      </c>
      <c r="D61" s="113" t="s">
        <v>272</v>
      </c>
      <c r="E61" s="113" t="s">
        <v>550</v>
      </c>
      <c r="F61" s="113"/>
      <c r="G61" s="295"/>
      <c r="H61" s="358"/>
      <c r="I61" s="113" t="s">
        <v>393</v>
      </c>
      <c r="J61" s="107"/>
      <c r="K61" s="17"/>
      <c r="L61" s="295"/>
      <c r="M61" s="295"/>
      <c r="N61" s="367"/>
      <c r="O61" s="17" t="s">
        <v>551</v>
      </c>
      <c r="P61" s="17"/>
    </row>
    <row r="62" spans="1:16" ht="20.399999999999999" hidden="1" customHeight="1" x14ac:dyDescent="0.3">
      <c r="A62" s="83" t="s">
        <v>552</v>
      </c>
      <c r="B62" s="85" t="s">
        <v>549</v>
      </c>
      <c r="C62" s="412">
        <v>45839</v>
      </c>
      <c r="D62" s="113" t="s">
        <v>302</v>
      </c>
      <c r="E62" s="113" t="s">
        <v>553</v>
      </c>
      <c r="F62" s="113"/>
      <c r="G62" s="295"/>
      <c r="H62" s="358" t="s">
        <v>554</v>
      </c>
      <c r="I62" s="113" t="s">
        <v>393</v>
      </c>
      <c r="J62" s="107"/>
      <c r="K62" s="17"/>
      <c r="L62" s="295"/>
      <c r="M62" s="295"/>
      <c r="N62" s="367"/>
      <c r="O62" s="17" t="s">
        <v>551</v>
      </c>
      <c r="P62" s="17"/>
    </row>
    <row r="63" spans="1:16" ht="20.399999999999999" hidden="1" customHeight="1" x14ac:dyDescent="0.3">
      <c r="A63" s="83" t="s">
        <v>555</v>
      </c>
      <c r="B63" s="85" t="s">
        <v>556</v>
      </c>
      <c r="C63" s="412">
        <v>45870</v>
      </c>
      <c r="D63" s="113" t="s">
        <v>302</v>
      </c>
      <c r="E63" s="113" t="s">
        <v>557</v>
      </c>
      <c r="F63" s="113"/>
      <c r="G63" s="295"/>
      <c r="H63" s="358" t="s">
        <v>558</v>
      </c>
      <c r="I63" s="113" t="s">
        <v>393</v>
      </c>
      <c r="J63" s="107"/>
      <c r="K63" s="17"/>
      <c r="L63" s="295"/>
      <c r="M63" s="295"/>
      <c r="N63" s="367"/>
      <c r="O63" s="17" t="s">
        <v>551</v>
      </c>
      <c r="P63" s="17"/>
    </row>
    <row r="64" spans="1:16" ht="20.399999999999999" hidden="1" customHeight="1" x14ac:dyDescent="0.3">
      <c r="A64" s="83" t="s">
        <v>559</v>
      </c>
      <c r="B64" s="85" t="s">
        <v>549</v>
      </c>
      <c r="C64" s="412">
        <v>45809</v>
      </c>
      <c r="D64" s="113" t="s">
        <v>302</v>
      </c>
      <c r="E64" s="113" t="s">
        <v>557</v>
      </c>
      <c r="F64" s="113"/>
      <c r="G64" s="295"/>
      <c r="H64" s="358" t="s">
        <v>560</v>
      </c>
      <c r="I64" s="113" t="s">
        <v>393</v>
      </c>
      <c r="J64" s="107"/>
      <c r="K64" s="17"/>
      <c r="L64" s="295"/>
      <c r="M64" s="295"/>
      <c r="N64" s="367"/>
      <c r="O64" s="17" t="s">
        <v>551</v>
      </c>
      <c r="P64" s="220"/>
    </row>
    <row r="65" spans="1:16" ht="20.399999999999999" hidden="1" customHeight="1" x14ac:dyDescent="0.3">
      <c r="A65" s="83" t="s">
        <v>561</v>
      </c>
      <c r="B65" s="85" t="s">
        <v>549</v>
      </c>
      <c r="C65" s="412">
        <v>45901</v>
      </c>
      <c r="D65" s="113" t="s">
        <v>302</v>
      </c>
      <c r="E65" s="113" t="s">
        <v>557</v>
      </c>
      <c r="F65" s="113"/>
      <c r="G65" s="295"/>
      <c r="H65" s="358" t="s">
        <v>562</v>
      </c>
      <c r="I65" s="113" t="s">
        <v>393</v>
      </c>
      <c r="J65" s="107"/>
      <c r="K65" s="17"/>
      <c r="L65" s="295"/>
      <c r="M65" s="295"/>
      <c r="N65" s="367"/>
      <c r="O65" s="17" t="s">
        <v>551</v>
      </c>
      <c r="P65" s="17"/>
    </row>
    <row r="66" spans="1:16" ht="20.399999999999999" hidden="1" customHeight="1" x14ac:dyDescent="0.3">
      <c r="A66" s="83" t="s">
        <v>563</v>
      </c>
      <c r="B66" s="85" t="s">
        <v>549</v>
      </c>
      <c r="C66" s="412">
        <v>45901</v>
      </c>
      <c r="D66" s="113" t="s">
        <v>272</v>
      </c>
      <c r="E66" s="113" t="s">
        <v>550</v>
      </c>
      <c r="F66" s="113"/>
      <c r="G66" s="295"/>
      <c r="H66" s="358" t="s">
        <v>564</v>
      </c>
      <c r="I66" s="113" t="s">
        <v>393</v>
      </c>
      <c r="J66" s="107"/>
      <c r="K66" s="17"/>
      <c r="L66" s="295"/>
      <c r="M66" s="295"/>
      <c r="N66" s="367"/>
      <c r="O66" s="17" t="s">
        <v>551</v>
      </c>
      <c r="P66" s="17"/>
    </row>
    <row r="67" spans="1:16" ht="20.399999999999999" hidden="1" customHeight="1" x14ac:dyDescent="0.3">
      <c r="A67" s="83" t="s">
        <v>565</v>
      </c>
      <c r="B67" s="85" t="s">
        <v>549</v>
      </c>
      <c r="C67" s="412">
        <v>45839</v>
      </c>
      <c r="D67" s="113" t="s">
        <v>253</v>
      </c>
      <c r="E67" s="113" t="s">
        <v>566</v>
      </c>
      <c r="F67" s="113"/>
      <c r="G67" s="295"/>
      <c r="H67" s="358" t="s">
        <v>567</v>
      </c>
      <c r="I67" s="113" t="s">
        <v>393</v>
      </c>
      <c r="J67" s="107"/>
      <c r="K67" s="17"/>
      <c r="L67" s="295"/>
      <c r="M67" s="295"/>
      <c r="N67" s="367"/>
      <c r="O67" s="17" t="s">
        <v>551</v>
      </c>
      <c r="P67" s="220"/>
    </row>
    <row r="68" spans="1:16" ht="20.399999999999999" hidden="1" customHeight="1" x14ac:dyDescent="0.3">
      <c r="A68" s="83" t="s">
        <v>121</v>
      </c>
      <c r="B68" s="85" t="s">
        <v>556</v>
      </c>
      <c r="C68" s="412">
        <v>45870</v>
      </c>
      <c r="D68" s="113" t="s">
        <v>302</v>
      </c>
      <c r="E68" s="113" t="s">
        <v>557</v>
      </c>
      <c r="F68" s="113"/>
      <c r="G68" s="295"/>
      <c r="H68" s="358" t="s">
        <v>568</v>
      </c>
      <c r="I68" s="113" t="s">
        <v>393</v>
      </c>
      <c r="J68" s="107"/>
      <c r="K68" s="17"/>
      <c r="L68" s="295"/>
      <c r="M68" s="295"/>
      <c r="N68" s="367"/>
      <c r="O68" s="17" t="s">
        <v>551</v>
      </c>
      <c r="P68" s="220"/>
    </row>
    <row r="69" spans="1:16" ht="20.399999999999999" hidden="1" customHeight="1" x14ac:dyDescent="0.3">
      <c r="A69" s="83" t="s">
        <v>569</v>
      </c>
      <c r="B69" s="85" t="s">
        <v>549</v>
      </c>
      <c r="C69" s="412">
        <v>45870</v>
      </c>
      <c r="D69" s="113" t="s">
        <v>272</v>
      </c>
      <c r="E69" s="113" t="s">
        <v>550</v>
      </c>
      <c r="F69" s="113"/>
      <c r="G69" s="295"/>
      <c r="H69" s="358" t="s">
        <v>570</v>
      </c>
      <c r="I69" s="113" t="s">
        <v>571</v>
      </c>
      <c r="J69" s="107"/>
      <c r="K69" s="17"/>
      <c r="L69" s="295"/>
      <c r="M69" s="295"/>
      <c r="N69" s="367"/>
      <c r="O69" s="17" t="s">
        <v>551</v>
      </c>
      <c r="P69" s="17"/>
    </row>
    <row r="70" spans="1:16" ht="20.399999999999999" hidden="1" customHeight="1" x14ac:dyDescent="0.3">
      <c r="A70" s="83" t="s">
        <v>572</v>
      </c>
      <c r="B70" s="85" t="s">
        <v>549</v>
      </c>
      <c r="C70" s="412">
        <v>45870</v>
      </c>
      <c r="D70" s="113" t="s">
        <v>302</v>
      </c>
      <c r="E70" s="113" t="s">
        <v>553</v>
      </c>
      <c r="F70" s="113"/>
      <c r="G70" s="295"/>
      <c r="H70" s="358" t="s">
        <v>573</v>
      </c>
      <c r="I70" s="113" t="s">
        <v>393</v>
      </c>
      <c r="J70" s="107"/>
      <c r="K70" s="17"/>
      <c r="L70" s="295"/>
      <c r="M70" s="295"/>
      <c r="N70" s="367"/>
      <c r="O70" s="17" t="s">
        <v>551</v>
      </c>
      <c r="P70" s="17"/>
    </row>
    <row r="71" spans="1:16" ht="20.399999999999999" hidden="1" customHeight="1" x14ac:dyDescent="0.3">
      <c r="A71" s="83" t="s">
        <v>574</v>
      </c>
      <c r="B71" s="85" t="s">
        <v>556</v>
      </c>
      <c r="C71" s="412"/>
      <c r="D71" s="113" t="s">
        <v>302</v>
      </c>
      <c r="E71" s="113" t="s">
        <v>557</v>
      </c>
      <c r="F71" s="113"/>
      <c r="G71" s="295"/>
      <c r="H71" s="358" t="s">
        <v>575</v>
      </c>
      <c r="I71" s="113" t="s">
        <v>393</v>
      </c>
      <c r="J71" s="107"/>
      <c r="K71" s="17"/>
      <c r="L71" s="295"/>
      <c r="M71" s="295"/>
      <c r="N71" s="367"/>
      <c r="O71" s="17" t="s">
        <v>551</v>
      </c>
      <c r="P71" s="17"/>
    </row>
    <row r="72" spans="1:16" ht="20.399999999999999" hidden="1" customHeight="1" x14ac:dyDescent="0.3">
      <c r="A72" s="83" t="s">
        <v>576</v>
      </c>
      <c r="B72" s="85" t="s">
        <v>549</v>
      </c>
      <c r="C72" s="412">
        <v>45839</v>
      </c>
      <c r="D72" s="113" t="s">
        <v>302</v>
      </c>
      <c r="E72" s="113" t="s">
        <v>553</v>
      </c>
      <c r="F72" s="113"/>
      <c r="G72" s="295"/>
      <c r="H72" s="358" t="s">
        <v>577</v>
      </c>
      <c r="I72" s="113" t="s">
        <v>393</v>
      </c>
      <c r="J72" s="107"/>
      <c r="K72" s="17"/>
      <c r="L72" s="295"/>
      <c r="M72" s="295"/>
      <c r="N72" s="367"/>
      <c r="O72" s="17" t="s">
        <v>551</v>
      </c>
      <c r="P72" s="17"/>
    </row>
    <row r="73" spans="1:16" ht="20.399999999999999" hidden="1" customHeight="1" x14ac:dyDescent="0.3">
      <c r="A73" s="83" t="s">
        <v>578</v>
      </c>
      <c r="B73" s="85" t="s">
        <v>556</v>
      </c>
      <c r="C73" s="412">
        <v>45870</v>
      </c>
      <c r="D73" s="113" t="s">
        <v>302</v>
      </c>
      <c r="E73" s="113" t="s">
        <v>557</v>
      </c>
      <c r="F73" s="113"/>
      <c r="G73" s="295"/>
      <c r="H73" s="358" t="s">
        <v>579</v>
      </c>
      <c r="I73" s="113" t="s">
        <v>393</v>
      </c>
      <c r="J73" s="107"/>
      <c r="K73" s="17"/>
      <c r="L73" s="295"/>
      <c r="M73" s="295"/>
      <c r="N73" s="367"/>
      <c r="O73" s="17" t="s">
        <v>551</v>
      </c>
      <c r="P73" s="17"/>
    </row>
    <row r="74" spans="1:16" ht="20.399999999999999" hidden="1" customHeight="1" x14ac:dyDescent="0.3">
      <c r="A74" s="83" t="s">
        <v>580</v>
      </c>
      <c r="B74" s="85" t="s">
        <v>549</v>
      </c>
      <c r="C74" s="412">
        <v>45901</v>
      </c>
      <c r="D74" s="113" t="s">
        <v>302</v>
      </c>
      <c r="E74" s="113" t="s">
        <v>553</v>
      </c>
      <c r="F74" s="113"/>
      <c r="G74" s="295"/>
      <c r="H74" s="358" t="s">
        <v>581</v>
      </c>
      <c r="I74" s="113" t="s">
        <v>393</v>
      </c>
      <c r="J74" s="107"/>
      <c r="K74" s="17"/>
      <c r="L74" s="295"/>
      <c r="M74" s="295"/>
      <c r="N74" s="367"/>
      <c r="O74" s="17" t="s">
        <v>551</v>
      </c>
      <c r="P74" s="17"/>
    </row>
    <row r="75" spans="1:16" ht="20.399999999999999" hidden="1" customHeight="1" x14ac:dyDescent="0.3">
      <c r="A75" s="83" t="s">
        <v>582</v>
      </c>
      <c r="B75" s="85" t="s">
        <v>549</v>
      </c>
      <c r="C75" s="412">
        <v>45931</v>
      </c>
      <c r="D75" s="113" t="s">
        <v>272</v>
      </c>
      <c r="E75" s="113" t="s">
        <v>550</v>
      </c>
      <c r="F75" s="113"/>
      <c r="G75" s="295"/>
      <c r="H75" s="358" t="s">
        <v>583</v>
      </c>
      <c r="I75" s="113" t="s">
        <v>393</v>
      </c>
      <c r="J75" s="107"/>
      <c r="K75" s="17"/>
      <c r="L75" s="295"/>
      <c r="M75" s="295"/>
      <c r="N75" s="367"/>
      <c r="O75" s="17" t="s">
        <v>551</v>
      </c>
      <c r="P75" s="17"/>
    </row>
    <row r="76" spans="1:16" ht="20.399999999999999" hidden="1" customHeight="1" x14ac:dyDescent="0.3">
      <c r="A76" s="83" t="s">
        <v>584</v>
      </c>
      <c r="B76" s="85" t="s">
        <v>549</v>
      </c>
      <c r="C76" s="412">
        <v>45901</v>
      </c>
      <c r="D76" s="113" t="s">
        <v>302</v>
      </c>
      <c r="E76" s="113" t="s">
        <v>557</v>
      </c>
      <c r="F76" s="113"/>
      <c r="G76" s="295"/>
      <c r="H76" s="358" t="s">
        <v>585</v>
      </c>
      <c r="I76" s="113" t="s">
        <v>571</v>
      </c>
      <c r="J76" s="107"/>
      <c r="K76" s="17"/>
      <c r="L76" s="295"/>
      <c r="M76" s="295"/>
      <c r="N76" s="367"/>
      <c r="O76" s="17" t="s">
        <v>551</v>
      </c>
      <c r="P76" s="17"/>
    </row>
    <row r="77" spans="1:16" ht="20.399999999999999" hidden="1" customHeight="1" x14ac:dyDescent="0.3">
      <c r="A77" s="83" t="s">
        <v>586</v>
      </c>
      <c r="B77" s="85" t="s">
        <v>556</v>
      </c>
      <c r="C77" s="412">
        <v>45870</v>
      </c>
      <c r="D77" s="113" t="s">
        <v>302</v>
      </c>
      <c r="E77" s="113" t="s">
        <v>553</v>
      </c>
      <c r="F77" s="113"/>
      <c r="G77" s="295"/>
      <c r="H77" s="358" t="s">
        <v>587</v>
      </c>
      <c r="I77" s="113" t="s">
        <v>393</v>
      </c>
      <c r="J77" s="107"/>
      <c r="K77" s="17"/>
      <c r="L77" s="295"/>
      <c r="M77" s="295"/>
      <c r="N77" s="367"/>
      <c r="O77" s="17" t="s">
        <v>551</v>
      </c>
      <c r="P77" s="17"/>
    </row>
    <row r="78" spans="1:16" ht="20.399999999999999" hidden="1" customHeight="1" x14ac:dyDescent="0.3">
      <c r="A78" s="83" t="s">
        <v>588</v>
      </c>
      <c r="B78" s="85" t="s">
        <v>556</v>
      </c>
      <c r="C78" s="412">
        <v>45901</v>
      </c>
      <c r="D78" s="113" t="s">
        <v>253</v>
      </c>
      <c r="E78" s="113" t="s">
        <v>566</v>
      </c>
      <c r="F78" s="113"/>
      <c r="G78" s="295"/>
      <c r="H78" s="358" t="s">
        <v>589</v>
      </c>
      <c r="I78" s="113" t="s">
        <v>393</v>
      </c>
      <c r="J78" s="107"/>
      <c r="K78" s="17"/>
      <c r="L78" s="295"/>
      <c r="M78" s="295"/>
      <c r="N78" s="367"/>
      <c r="O78" s="17" t="s">
        <v>551</v>
      </c>
      <c r="P78" s="17"/>
    </row>
    <row r="79" spans="1:16" ht="20.399999999999999" hidden="1" customHeight="1" x14ac:dyDescent="0.3">
      <c r="A79" s="83" t="s">
        <v>590</v>
      </c>
      <c r="B79" s="85" t="s">
        <v>549</v>
      </c>
      <c r="C79" s="412">
        <v>45901</v>
      </c>
      <c r="D79" s="113" t="s">
        <v>253</v>
      </c>
      <c r="E79" s="113" t="s">
        <v>566</v>
      </c>
      <c r="F79" s="113"/>
      <c r="G79" s="295"/>
      <c r="H79" s="358" t="s">
        <v>591</v>
      </c>
      <c r="I79" s="113" t="s">
        <v>571</v>
      </c>
      <c r="J79" s="107"/>
      <c r="K79" s="17"/>
      <c r="L79" s="295"/>
      <c r="M79" s="295"/>
      <c r="N79" s="367"/>
      <c r="O79" s="17" t="s">
        <v>551</v>
      </c>
      <c r="P79" s="17"/>
    </row>
    <row r="80" spans="1:16" ht="20.399999999999999" hidden="1" customHeight="1" x14ac:dyDescent="0.3">
      <c r="A80" s="83" t="s">
        <v>592</v>
      </c>
      <c r="B80" s="85" t="s">
        <v>549</v>
      </c>
      <c r="C80" s="412">
        <v>45870</v>
      </c>
      <c r="D80" s="113" t="s">
        <v>253</v>
      </c>
      <c r="E80" s="113" t="s">
        <v>566</v>
      </c>
      <c r="F80" s="113"/>
      <c r="G80" s="295"/>
      <c r="H80" s="358" t="s">
        <v>593</v>
      </c>
      <c r="I80" s="113" t="s">
        <v>393</v>
      </c>
      <c r="J80" s="107"/>
      <c r="K80" s="17"/>
      <c r="L80" s="295"/>
      <c r="M80" s="295"/>
      <c r="N80" s="367"/>
      <c r="O80" s="17" t="s">
        <v>551</v>
      </c>
      <c r="P80" s="17"/>
    </row>
    <row r="81" spans="1:16" ht="20.399999999999999" hidden="1" customHeight="1" x14ac:dyDescent="0.3">
      <c r="A81" s="83" t="s">
        <v>594</v>
      </c>
      <c r="B81" s="85" t="s">
        <v>549</v>
      </c>
      <c r="C81" s="412">
        <v>45901</v>
      </c>
      <c r="D81" s="113" t="s">
        <v>272</v>
      </c>
      <c r="E81" s="113" t="s">
        <v>550</v>
      </c>
      <c r="F81" s="113"/>
      <c r="G81" s="295"/>
      <c r="H81" s="358" t="s">
        <v>595</v>
      </c>
      <c r="I81" s="113" t="s">
        <v>393</v>
      </c>
      <c r="J81" s="107"/>
      <c r="K81" s="17"/>
      <c r="L81" s="295"/>
      <c r="M81" s="295"/>
      <c r="N81" s="367"/>
      <c r="O81" s="17" t="s">
        <v>551</v>
      </c>
      <c r="P81" s="17"/>
    </row>
    <row r="82" spans="1:16" ht="20.399999999999999" hidden="1" customHeight="1" x14ac:dyDescent="0.3">
      <c r="A82" s="83" t="s">
        <v>596</v>
      </c>
      <c r="B82" s="85" t="s">
        <v>549</v>
      </c>
      <c r="C82" s="412">
        <v>45870</v>
      </c>
      <c r="D82" s="113" t="s">
        <v>302</v>
      </c>
      <c r="E82" s="113" t="s">
        <v>553</v>
      </c>
      <c r="F82" s="113"/>
      <c r="G82" s="295"/>
      <c r="H82" s="358"/>
      <c r="I82" s="113" t="s">
        <v>393</v>
      </c>
      <c r="J82" s="107"/>
      <c r="K82" s="17"/>
      <c r="L82" s="295"/>
      <c r="M82" s="295"/>
      <c r="N82" s="367"/>
      <c r="O82" s="17" t="s">
        <v>551</v>
      </c>
      <c r="P82" s="220"/>
    </row>
    <row r="83" spans="1:16" ht="20.399999999999999" hidden="1" customHeight="1" x14ac:dyDescent="0.3">
      <c r="A83" s="83" t="s">
        <v>597</v>
      </c>
      <c r="B83" s="85" t="s">
        <v>598</v>
      </c>
      <c r="C83" s="412">
        <v>45839</v>
      </c>
      <c r="D83" s="113" t="s">
        <v>302</v>
      </c>
      <c r="E83" s="113" t="s">
        <v>553</v>
      </c>
      <c r="F83" s="113"/>
      <c r="G83" s="295"/>
      <c r="H83" s="358" t="s">
        <v>599</v>
      </c>
      <c r="I83" s="113" t="s">
        <v>393</v>
      </c>
      <c r="J83" s="107"/>
      <c r="K83" s="17"/>
      <c r="L83" s="295"/>
      <c r="M83" s="295"/>
      <c r="N83" s="367"/>
      <c r="O83" s="17" t="s">
        <v>551</v>
      </c>
      <c r="P83" s="17"/>
    </row>
    <row r="84" spans="1:16" ht="20.399999999999999" hidden="1" customHeight="1" x14ac:dyDescent="0.3">
      <c r="A84" s="83" t="s">
        <v>600</v>
      </c>
      <c r="B84" s="85" t="s">
        <v>556</v>
      </c>
      <c r="C84" s="412">
        <v>45901</v>
      </c>
      <c r="D84" s="113" t="s">
        <v>272</v>
      </c>
      <c r="E84" s="113" t="s">
        <v>550</v>
      </c>
      <c r="F84" s="113"/>
      <c r="G84" s="295"/>
      <c r="H84" s="358" t="s">
        <v>601</v>
      </c>
      <c r="I84" s="113" t="s">
        <v>393</v>
      </c>
      <c r="J84" s="107"/>
      <c r="K84" s="17"/>
      <c r="L84" s="295"/>
      <c r="M84" s="295"/>
      <c r="N84" s="367"/>
      <c r="O84" s="17" t="s">
        <v>551</v>
      </c>
      <c r="P84" s="17"/>
    </row>
    <row r="85" spans="1:16" ht="20.399999999999999" hidden="1" customHeight="1" x14ac:dyDescent="0.3">
      <c r="A85" s="83" t="s">
        <v>602</v>
      </c>
      <c r="B85" s="85" t="s">
        <v>549</v>
      </c>
      <c r="C85" s="412">
        <v>45839</v>
      </c>
      <c r="D85" s="113" t="s">
        <v>302</v>
      </c>
      <c r="E85" s="113" t="s">
        <v>553</v>
      </c>
      <c r="F85" s="113"/>
      <c r="G85" s="295"/>
      <c r="H85" s="358" t="s">
        <v>603</v>
      </c>
      <c r="I85" s="113" t="s">
        <v>393</v>
      </c>
      <c r="J85" s="107"/>
      <c r="K85" s="17"/>
      <c r="L85" s="295"/>
      <c r="M85" s="295"/>
      <c r="N85" s="367"/>
      <c r="O85" s="17" t="s">
        <v>551</v>
      </c>
      <c r="P85" s="17"/>
    </row>
    <row r="86" spans="1:16" ht="20.399999999999999" hidden="1" customHeight="1" x14ac:dyDescent="0.3">
      <c r="A86" s="83" t="s">
        <v>604</v>
      </c>
      <c r="B86" s="85" t="s">
        <v>549</v>
      </c>
      <c r="C86" s="412">
        <v>45901</v>
      </c>
      <c r="D86" s="113" t="s">
        <v>272</v>
      </c>
      <c r="E86" s="113" t="s">
        <v>550</v>
      </c>
      <c r="F86" s="113"/>
      <c r="G86" s="295"/>
      <c r="H86" s="358" t="s">
        <v>605</v>
      </c>
      <c r="I86" s="113" t="s">
        <v>393</v>
      </c>
      <c r="J86" s="107"/>
      <c r="K86" s="17"/>
      <c r="L86" s="295"/>
      <c r="M86" s="295"/>
      <c r="N86" s="367"/>
      <c r="O86" s="17" t="s">
        <v>551</v>
      </c>
      <c r="P86" s="220"/>
    </row>
    <row r="87" spans="1:16" ht="20.399999999999999" hidden="1" customHeight="1" x14ac:dyDescent="0.3">
      <c r="A87" s="83" t="s">
        <v>606</v>
      </c>
      <c r="B87" s="85" t="s">
        <v>556</v>
      </c>
      <c r="C87" s="412">
        <v>45870</v>
      </c>
      <c r="D87" s="113" t="s">
        <v>253</v>
      </c>
      <c r="E87" s="113" t="s">
        <v>566</v>
      </c>
      <c r="F87" s="113"/>
      <c r="G87" s="295"/>
      <c r="H87" s="358" t="s">
        <v>607</v>
      </c>
      <c r="I87" s="113" t="s">
        <v>571</v>
      </c>
      <c r="J87" s="107"/>
      <c r="K87" s="17"/>
      <c r="L87" s="295"/>
      <c r="M87" s="295"/>
      <c r="N87" s="367"/>
      <c r="O87" s="17" t="s">
        <v>551</v>
      </c>
      <c r="P87" s="17"/>
    </row>
    <row r="88" spans="1:16" ht="57.6" hidden="1" x14ac:dyDescent="0.3">
      <c r="A88" s="83" t="s">
        <v>608</v>
      </c>
      <c r="B88" s="85" t="s">
        <v>556</v>
      </c>
      <c r="C88" s="412">
        <v>45839</v>
      </c>
      <c r="D88" s="113" t="s">
        <v>302</v>
      </c>
      <c r="E88" s="113" t="s">
        <v>557</v>
      </c>
      <c r="F88" s="113"/>
      <c r="G88" s="295"/>
      <c r="H88" s="358" t="s">
        <v>609</v>
      </c>
      <c r="I88" s="113" t="s">
        <v>393</v>
      </c>
      <c r="J88" s="185"/>
      <c r="K88" s="17"/>
      <c r="L88" s="295"/>
      <c r="M88" s="295"/>
      <c r="N88" s="367"/>
      <c r="O88" s="17" t="s">
        <v>551</v>
      </c>
      <c r="P88" s="17"/>
    </row>
    <row r="89" spans="1:16" ht="158.4" hidden="1" x14ac:dyDescent="0.3">
      <c r="A89" s="83" t="s">
        <v>610</v>
      </c>
      <c r="B89" s="85" t="s">
        <v>549</v>
      </c>
      <c r="C89" s="412">
        <v>45839</v>
      </c>
      <c r="D89" s="113" t="s">
        <v>253</v>
      </c>
      <c r="E89" s="113" t="s">
        <v>566</v>
      </c>
      <c r="F89" s="113"/>
      <c r="G89" s="295"/>
      <c r="H89" s="358" t="s">
        <v>611</v>
      </c>
      <c r="I89" s="113" t="s">
        <v>393</v>
      </c>
      <c r="J89" s="185"/>
      <c r="K89" s="17"/>
      <c r="L89" s="295"/>
      <c r="M89" s="295"/>
      <c r="N89" s="367"/>
      <c r="O89" s="17" t="s">
        <v>551</v>
      </c>
      <c r="P89" s="17"/>
    </row>
    <row r="90" spans="1:16" ht="57.6" hidden="1" x14ac:dyDescent="0.3">
      <c r="A90" s="83" t="s">
        <v>612</v>
      </c>
      <c r="B90" s="85" t="s">
        <v>549</v>
      </c>
      <c r="C90" s="412">
        <v>45901</v>
      </c>
      <c r="D90" s="113" t="s">
        <v>253</v>
      </c>
      <c r="E90" s="113" t="s">
        <v>566</v>
      </c>
      <c r="F90" s="113"/>
      <c r="G90" s="295"/>
      <c r="H90" s="358" t="s">
        <v>613</v>
      </c>
      <c r="I90" s="113" t="s">
        <v>393</v>
      </c>
      <c r="J90" s="185"/>
      <c r="K90" s="17"/>
      <c r="L90" s="295"/>
      <c r="M90" s="295"/>
      <c r="N90" s="367"/>
      <c r="O90" s="17" t="s">
        <v>551</v>
      </c>
      <c r="P90" s="17"/>
    </row>
    <row r="91" spans="1:16" hidden="1" x14ac:dyDescent="0.3">
      <c r="A91" s="83" t="s">
        <v>614</v>
      </c>
      <c r="B91" s="85" t="s">
        <v>549</v>
      </c>
      <c r="C91" s="410">
        <v>45992</v>
      </c>
      <c r="D91" s="107" t="s">
        <v>253</v>
      </c>
      <c r="E91" s="107" t="s">
        <v>566</v>
      </c>
      <c r="F91" s="113"/>
      <c r="G91" s="295"/>
      <c r="H91" s="367"/>
      <c r="I91" s="107"/>
      <c r="J91" s="185"/>
      <c r="K91" s="17"/>
      <c r="L91" s="295"/>
      <c r="M91" s="295"/>
      <c r="N91" s="367"/>
      <c r="O91" s="17"/>
      <c r="P91" s="17"/>
    </row>
    <row r="92" spans="1:16" ht="57.6" hidden="1" x14ac:dyDescent="0.3">
      <c r="A92" s="83" t="s">
        <v>615</v>
      </c>
      <c r="B92" s="85" t="s">
        <v>549</v>
      </c>
      <c r="C92" s="412"/>
      <c r="D92" s="113" t="s">
        <v>253</v>
      </c>
      <c r="E92" s="113" t="s">
        <v>566</v>
      </c>
      <c r="F92" s="113"/>
      <c r="G92" s="295"/>
      <c r="H92" s="358" t="s">
        <v>616</v>
      </c>
      <c r="I92" s="113" t="s">
        <v>393</v>
      </c>
      <c r="J92" s="185"/>
      <c r="K92" s="17"/>
      <c r="L92" s="295"/>
      <c r="M92" s="295"/>
      <c r="N92" s="367"/>
      <c r="O92" s="17" t="s">
        <v>551</v>
      </c>
      <c r="P92" s="17"/>
    </row>
    <row r="93" spans="1:16" ht="28.8" hidden="1" x14ac:dyDescent="0.3">
      <c r="A93" s="83" t="s">
        <v>617</v>
      </c>
      <c r="B93" s="85" t="s">
        <v>556</v>
      </c>
      <c r="C93" s="412">
        <v>45839</v>
      </c>
      <c r="D93" s="113" t="s">
        <v>302</v>
      </c>
      <c r="E93" s="113" t="s">
        <v>553</v>
      </c>
      <c r="F93" s="113"/>
      <c r="G93" s="295"/>
      <c r="H93" s="358" t="s">
        <v>618</v>
      </c>
      <c r="I93" s="113" t="s">
        <v>393</v>
      </c>
      <c r="J93" s="185"/>
      <c r="K93" s="17"/>
      <c r="L93" s="295"/>
      <c r="M93" s="295"/>
      <c r="N93" s="367"/>
      <c r="O93" s="17" t="s">
        <v>551</v>
      </c>
      <c r="P93" s="17"/>
    </row>
    <row r="94" spans="1:16" ht="57.6" hidden="1" x14ac:dyDescent="0.3">
      <c r="A94" s="83" t="s">
        <v>619</v>
      </c>
      <c r="B94" s="85" t="s">
        <v>549</v>
      </c>
      <c r="C94" s="412"/>
      <c r="D94" s="113" t="s">
        <v>302</v>
      </c>
      <c r="E94" s="113" t="s">
        <v>557</v>
      </c>
      <c r="F94" s="113"/>
      <c r="G94" s="295"/>
      <c r="H94" s="358" t="s">
        <v>620</v>
      </c>
      <c r="I94" s="113" t="s">
        <v>571</v>
      </c>
      <c r="J94" s="185"/>
      <c r="K94" s="17"/>
      <c r="L94" s="295"/>
      <c r="M94" s="295"/>
      <c r="N94" s="367"/>
      <c r="O94" s="17" t="s">
        <v>551</v>
      </c>
      <c r="P94" s="17"/>
    </row>
    <row r="95" spans="1:16" hidden="1" x14ac:dyDescent="0.3">
      <c r="A95" s="83" t="s">
        <v>621</v>
      </c>
      <c r="B95" s="85" t="s">
        <v>549</v>
      </c>
      <c r="C95" s="412">
        <v>45809</v>
      </c>
      <c r="D95" s="113" t="s">
        <v>302</v>
      </c>
      <c r="E95" s="113" t="s">
        <v>557</v>
      </c>
      <c r="F95" s="113"/>
      <c r="G95" s="295"/>
      <c r="H95" s="358" t="s">
        <v>622</v>
      </c>
      <c r="I95" s="113" t="s">
        <v>393</v>
      </c>
      <c r="J95" s="185"/>
      <c r="K95" s="17"/>
      <c r="L95" s="295"/>
      <c r="M95" s="295"/>
      <c r="N95" s="367"/>
      <c r="O95" s="17" t="s">
        <v>551</v>
      </c>
      <c r="P95" s="17"/>
    </row>
    <row r="96" spans="1:16" ht="28.8" hidden="1" x14ac:dyDescent="0.3">
      <c r="A96" s="83" t="s">
        <v>623</v>
      </c>
      <c r="B96" s="85" t="s">
        <v>549</v>
      </c>
      <c r="C96" s="412">
        <v>45901</v>
      </c>
      <c r="D96" s="113" t="s">
        <v>272</v>
      </c>
      <c r="E96" s="113" t="s">
        <v>550</v>
      </c>
      <c r="F96" s="113"/>
      <c r="G96" s="295"/>
      <c r="H96" s="358"/>
      <c r="I96" s="113" t="s">
        <v>393</v>
      </c>
      <c r="J96" s="185"/>
      <c r="K96" s="17"/>
      <c r="L96" s="295"/>
      <c r="M96" s="295"/>
      <c r="N96" s="367"/>
      <c r="O96" s="17" t="s">
        <v>551</v>
      </c>
      <c r="P96" s="17"/>
    </row>
    <row r="97" spans="1:16" ht="28.8" hidden="1" x14ac:dyDescent="0.3">
      <c r="A97" s="83" t="s">
        <v>624</v>
      </c>
      <c r="B97" s="85" t="s">
        <v>598</v>
      </c>
      <c r="C97" s="412">
        <v>45901</v>
      </c>
      <c r="D97" s="113" t="s">
        <v>302</v>
      </c>
      <c r="E97" s="113" t="s">
        <v>557</v>
      </c>
      <c r="F97" s="113"/>
      <c r="G97" s="295"/>
      <c r="H97" s="358" t="s">
        <v>625</v>
      </c>
      <c r="I97" s="113" t="s">
        <v>393</v>
      </c>
      <c r="J97" s="185"/>
      <c r="K97" s="17"/>
      <c r="L97" s="295"/>
      <c r="M97" s="295"/>
      <c r="N97" s="367"/>
      <c r="O97" s="17" t="s">
        <v>551</v>
      </c>
      <c r="P97" s="17"/>
    </row>
    <row r="98" spans="1:16" ht="57.6" hidden="1" x14ac:dyDescent="0.3">
      <c r="A98" s="113" t="s">
        <v>626</v>
      </c>
      <c r="B98" s="85" t="s">
        <v>556</v>
      </c>
      <c r="C98" s="412"/>
      <c r="D98" s="113" t="s">
        <v>302</v>
      </c>
      <c r="E98" s="113" t="s">
        <v>557</v>
      </c>
      <c r="F98" s="113"/>
      <c r="G98" s="295"/>
      <c r="H98" s="358" t="s">
        <v>627</v>
      </c>
      <c r="I98" s="113" t="s">
        <v>393</v>
      </c>
      <c r="J98" s="185"/>
      <c r="K98" s="17"/>
      <c r="L98" s="295"/>
      <c r="M98" s="295"/>
      <c r="N98" s="367"/>
      <c r="O98" s="17" t="s">
        <v>551</v>
      </c>
      <c r="P98" s="17"/>
    </row>
    <row r="99" spans="1:16" hidden="1" x14ac:dyDescent="0.3">
      <c r="A99" s="83" t="s">
        <v>628</v>
      </c>
      <c r="B99" s="85" t="s">
        <v>549</v>
      </c>
      <c r="C99" s="410">
        <v>45992</v>
      </c>
      <c r="D99" s="107" t="s">
        <v>253</v>
      </c>
      <c r="E99" s="107" t="s">
        <v>566</v>
      </c>
      <c r="F99" s="113"/>
      <c r="G99" s="295"/>
      <c r="H99" s="367"/>
      <c r="I99" s="107"/>
      <c r="J99" s="185"/>
      <c r="K99" s="17"/>
      <c r="L99" s="295"/>
      <c r="M99" s="295"/>
      <c r="N99" s="367"/>
      <c r="O99" s="17"/>
      <c r="P99" s="17"/>
    </row>
    <row r="100" spans="1:16" hidden="1" x14ac:dyDescent="0.3">
      <c r="A100" s="83" t="s">
        <v>629</v>
      </c>
      <c r="B100" s="85" t="s">
        <v>598</v>
      </c>
      <c r="C100" s="412">
        <v>45870</v>
      </c>
      <c r="D100" s="113" t="s">
        <v>302</v>
      </c>
      <c r="E100" s="113" t="s">
        <v>553</v>
      </c>
      <c r="F100" s="113"/>
      <c r="G100" s="295"/>
      <c r="H100" s="358"/>
      <c r="I100" s="113" t="s">
        <v>393</v>
      </c>
      <c r="J100" s="185"/>
      <c r="K100" s="17"/>
      <c r="L100" s="295"/>
      <c r="M100" s="295"/>
      <c r="N100" s="367"/>
      <c r="O100" s="17" t="s">
        <v>551</v>
      </c>
      <c r="P100" s="17"/>
    </row>
    <row r="101" spans="1:16" ht="57.6" hidden="1" x14ac:dyDescent="0.3">
      <c r="A101" s="83" t="s">
        <v>630</v>
      </c>
      <c r="B101" s="85" t="s">
        <v>549</v>
      </c>
      <c r="C101" s="412">
        <v>45901</v>
      </c>
      <c r="D101" s="113" t="s">
        <v>272</v>
      </c>
      <c r="E101" s="113" t="s">
        <v>550</v>
      </c>
      <c r="F101" s="113"/>
      <c r="G101" s="295"/>
      <c r="H101" s="358" t="s">
        <v>631</v>
      </c>
      <c r="I101" s="113" t="s">
        <v>571</v>
      </c>
      <c r="J101" s="185"/>
      <c r="K101" s="17"/>
      <c r="L101" s="295"/>
      <c r="M101" s="295"/>
      <c r="N101" s="367"/>
      <c r="O101" s="17" t="s">
        <v>551</v>
      </c>
      <c r="P101" s="17"/>
    </row>
    <row r="102" spans="1:16" ht="86.4" hidden="1" x14ac:dyDescent="0.3">
      <c r="A102" s="83" t="s">
        <v>632</v>
      </c>
      <c r="B102" s="85" t="s">
        <v>549</v>
      </c>
      <c r="C102" s="412">
        <v>45839</v>
      </c>
      <c r="D102" s="113" t="s">
        <v>302</v>
      </c>
      <c r="E102" s="113" t="s">
        <v>557</v>
      </c>
      <c r="F102" s="113"/>
      <c r="G102" s="295"/>
      <c r="H102" s="358" t="s">
        <v>633</v>
      </c>
      <c r="I102" s="113" t="s">
        <v>571</v>
      </c>
      <c r="J102" s="185"/>
      <c r="K102" s="17"/>
      <c r="L102" s="295"/>
      <c r="M102" s="295"/>
      <c r="N102" s="367"/>
      <c r="O102" s="17" t="s">
        <v>551</v>
      </c>
      <c r="P102" s="17"/>
    </row>
    <row r="103" spans="1:16" ht="43.2" hidden="1" x14ac:dyDescent="0.3">
      <c r="A103" s="83" t="s">
        <v>123</v>
      </c>
      <c r="B103" s="85" t="s">
        <v>549</v>
      </c>
      <c r="C103" s="412">
        <v>45839</v>
      </c>
      <c r="D103" s="113" t="s">
        <v>302</v>
      </c>
      <c r="E103" s="113" t="s">
        <v>557</v>
      </c>
      <c r="F103" s="113"/>
      <c r="G103" s="295"/>
      <c r="H103" s="358" t="s">
        <v>634</v>
      </c>
      <c r="I103" s="113" t="s">
        <v>393</v>
      </c>
      <c r="J103" s="185"/>
      <c r="K103" s="17"/>
      <c r="L103" s="295" t="s">
        <v>635</v>
      </c>
      <c r="M103" s="161" t="s">
        <v>636</v>
      </c>
      <c r="N103" s="367">
        <v>9825135716</v>
      </c>
      <c r="O103" s="17" t="s">
        <v>551</v>
      </c>
      <c r="P103" s="17"/>
    </row>
    <row r="104" spans="1:16" ht="409.6" hidden="1" x14ac:dyDescent="0.3">
      <c r="A104" s="83" t="s">
        <v>637</v>
      </c>
      <c r="B104" s="86" t="s">
        <v>252</v>
      </c>
      <c r="C104" s="412">
        <v>45901</v>
      </c>
      <c r="D104" s="113" t="s">
        <v>302</v>
      </c>
      <c r="E104" s="113" t="s">
        <v>557</v>
      </c>
      <c r="F104" s="113"/>
      <c r="G104" s="295"/>
      <c r="H104" s="358" t="s">
        <v>638</v>
      </c>
      <c r="I104" s="113" t="s">
        <v>393</v>
      </c>
      <c r="J104" s="185"/>
      <c r="K104" s="17"/>
      <c r="L104" s="295"/>
      <c r="M104" s="295"/>
      <c r="N104" s="367"/>
      <c r="O104" s="17" t="s">
        <v>263</v>
      </c>
      <c r="P104" s="17"/>
    </row>
    <row r="105" spans="1:16" ht="43.2" hidden="1" x14ac:dyDescent="0.3">
      <c r="A105" s="83" t="s">
        <v>115</v>
      </c>
      <c r="B105" s="83" t="s">
        <v>549</v>
      </c>
      <c r="C105" s="410">
        <v>45901</v>
      </c>
      <c r="D105" s="107" t="s">
        <v>272</v>
      </c>
      <c r="E105" s="107" t="s">
        <v>639</v>
      </c>
      <c r="F105" s="107"/>
      <c r="G105" s="297" t="s">
        <v>640</v>
      </c>
      <c r="H105" s="375" t="s">
        <v>641</v>
      </c>
      <c r="I105" s="107" t="s">
        <v>640</v>
      </c>
      <c r="J105" s="185" t="s">
        <v>291</v>
      </c>
      <c r="K105" s="23" t="s">
        <v>642</v>
      </c>
      <c r="L105" s="295" t="s">
        <v>643</v>
      </c>
      <c r="M105" s="295" t="s">
        <v>644</v>
      </c>
      <c r="N105" s="367">
        <v>9884422270</v>
      </c>
      <c r="O105" s="17" t="s">
        <v>551</v>
      </c>
      <c r="P105" s="17"/>
    </row>
    <row r="106" spans="1:16" ht="115.2" hidden="1" x14ac:dyDescent="0.3">
      <c r="A106" s="83" t="s">
        <v>119</v>
      </c>
      <c r="B106" s="83" t="s">
        <v>549</v>
      </c>
      <c r="C106" s="410">
        <v>45962</v>
      </c>
      <c r="D106" s="30" t="s">
        <v>302</v>
      </c>
      <c r="E106" s="107" t="s">
        <v>645</v>
      </c>
      <c r="F106" s="107"/>
      <c r="G106" s="33" t="s">
        <v>646</v>
      </c>
      <c r="H106" s="371" t="s">
        <v>647</v>
      </c>
      <c r="I106" s="30" t="s">
        <v>388</v>
      </c>
      <c r="J106" s="31" t="s">
        <v>348</v>
      </c>
      <c r="K106" s="17"/>
      <c r="L106" s="295"/>
      <c r="M106" s="295"/>
      <c r="N106" s="367"/>
      <c r="O106" s="17" t="s">
        <v>551</v>
      </c>
      <c r="P106" s="17"/>
    </row>
    <row r="107" spans="1:16" ht="43.2" hidden="1" x14ac:dyDescent="0.3">
      <c r="A107" s="83" t="s">
        <v>110</v>
      </c>
      <c r="B107" s="83" t="s">
        <v>549</v>
      </c>
      <c r="C107" s="410">
        <v>45962</v>
      </c>
      <c r="D107" s="30" t="s">
        <v>302</v>
      </c>
      <c r="E107" s="107" t="s">
        <v>645</v>
      </c>
      <c r="F107" s="107"/>
      <c r="G107" s="33" t="s">
        <v>648</v>
      </c>
      <c r="H107" s="371" t="s">
        <v>649</v>
      </c>
      <c r="I107" s="30" t="s">
        <v>488</v>
      </c>
      <c r="J107" s="31" t="s">
        <v>348</v>
      </c>
      <c r="K107" s="17"/>
      <c r="L107" s="295"/>
      <c r="M107" s="295"/>
      <c r="N107" s="367"/>
      <c r="O107" s="17" t="s">
        <v>551</v>
      </c>
      <c r="P107" s="17"/>
    </row>
    <row r="108" spans="1:16" ht="93.6" hidden="1" x14ac:dyDescent="0.3">
      <c r="A108" s="83" t="s">
        <v>30</v>
      </c>
      <c r="B108" s="83" t="s">
        <v>549</v>
      </c>
      <c r="C108" s="410">
        <v>45839</v>
      </c>
      <c r="D108" s="107" t="s">
        <v>650</v>
      </c>
      <c r="E108" s="107" t="s">
        <v>645</v>
      </c>
      <c r="F108" s="107" t="s">
        <v>651</v>
      </c>
      <c r="G108" s="298" t="s">
        <v>652</v>
      </c>
      <c r="H108" s="367" t="s">
        <v>653</v>
      </c>
      <c r="I108" s="107" t="s">
        <v>651</v>
      </c>
      <c r="J108" s="185" t="s">
        <v>419</v>
      </c>
      <c r="K108" s="21" t="s">
        <v>654</v>
      </c>
      <c r="L108" s="295"/>
      <c r="M108" s="295"/>
      <c r="N108" s="367"/>
      <c r="O108" s="17" t="s">
        <v>551</v>
      </c>
      <c r="P108" s="17"/>
    </row>
    <row r="109" spans="1:16" hidden="1" x14ac:dyDescent="0.3">
      <c r="A109" s="83" t="s">
        <v>655</v>
      </c>
      <c r="B109" s="83" t="s">
        <v>549</v>
      </c>
      <c r="C109" s="410">
        <v>45870</v>
      </c>
      <c r="D109" s="107" t="s">
        <v>272</v>
      </c>
      <c r="E109" s="107" t="s">
        <v>639</v>
      </c>
      <c r="F109" s="107"/>
      <c r="G109" s="295" t="s">
        <v>656</v>
      </c>
      <c r="H109" s="367" t="s">
        <v>657</v>
      </c>
      <c r="I109" s="107" t="s">
        <v>393</v>
      </c>
      <c r="J109" s="185" t="s">
        <v>348</v>
      </c>
      <c r="K109" s="17"/>
      <c r="L109" s="295"/>
      <c r="M109" s="295"/>
      <c r="N109" s="367"/>
      <c r="O109" s="17" t="s">
        <v>551</v>
      </c>
      <c r="P109" s="17"/>
    </row>
    <row r="110" spans="1:16" ht="43.2" hidden="1" x14ac:dyDescent="0.3">
      <c r="A110" s="86" t="s">
        <v>96</v>
      </c>
      <c r="B110" s="83" t="s">
        <v>549</v>
      </c>
      <c r="C110" s="410">
        <v>45992</v>
      </c>
      <c r="D110" s="109" t="s">
        <v>302</v>
      </c>
      <c r="E110" s="107" t="s">
        <v>645</v>
      </c>
      <c r="F110" s="107"/>
      <c r="G110" s="33" t="s">
        <v>658</v>
      </c>
      <c r="H110" s="173" t="s">
        <v>659</v>
      </c>
      <c r="I110" s="109" t="s">
        <v>660</v>
      </c>
      <c r="J110" s="186" t="s">
        <v>348</v>
      </c>
      <c r="K110" s="17"/>
      <c r="L110" s="34" t="s">
        <v>661</v>
      </c>
      <c r="M110" s="399" t="s">
        <v>662</v>
      </c>
      <c r="N110" s="405">
        <v>9712377798</v>
      </c>
      <c r="O110" s="17" t="s">
        <v>551</v>
      </c>
      <c r="P110" s="17"/>
    </row>
    <row r="111" spans="1:16" ht="43.2" hidden="1" x14ac:dyDescent="0.3">
      <c r="A111" s="83" t="s">
        <v>663</v>
      </c>
      <c r="B111" s="83" t="s">
        <v>549</v>
      </c>
      <c r="C111" s="410">
        <v>45962</v>
      </c>
      <c r="D111" s="30" t="s">
        <v>302</v>
      </c>
      <c r="E111" s="206" t="s">
        <v>645</v>
      </c>
      <c r="F111" s="206"/>
      <c r="G111" s="33" t="s">
        <v>664</v>
      </c>
      <c r="H111" s="371" t="s">
        <v>665</v>
      </c>
      <c r="I111" s="30" t="s">
        <v>666</v>
      </c>
      <c r="J111" s="31" t="s">
        <v>348</v>
      </c>
      <c r="K111" s="17"/>
      <c r="L111" s="295"/>
      <c r="M111" s="295"/>
      <c r="N111" s="367"/>
      <c r="O111" s="17" t="s">
        <v>551</v>
      </c>
      <c r="P111" s="17"/>
    </row>
    <row r="112" spans="1:16" ht="60" hidden="1" x14ac:dyDescent="0.3">
      <c r="A112" s="83" t="s">
        <v>667</v>
      </c>
      <c r="B112" s="83" t="s">
        <v>549</v>
      </c>
      <c r="C112" s="410">
        <v>45901</v>
      </c>
      <c r="D112" s="107" t="s">
        <v>272</v>
      </c>
      <c r="E112" s="107" t="s">
        <v>639</v>
      </c>
      <c r="F112" s="107"/>
      <c r="G112" s="293" t="s">
        <v>668</v>
      </c>
      <c r="H112" s="375" t="s">
        <v>669</v>
      </c>
      <c r="I112" s="180" t="s">
        <v>670</v>
      </c>
      <c r="J112" s="185" t="s">
        <v>291</v>
      </c>
      <c r="K112" s="23" t="s">
        <v>671</v>
      </c>
      <c r="L112" s="295"/>
      <c r="M112" s="295"/>
      <c r="N112" s="367"/>
      <c r="O112" s="17" t="s">
        <v>551</v>
      </c>
      <c r="P112" s="17"/>
    </row>
    <row r="113" spans="1:16" ht="72" hidden="1" x14ac:dyDescent="0.3">
      <c r="A113" s="83" t="s">
        <v>144</v>
      </c>
      <c r="B113" s="83" t="s">
        <v>549</v>
      </c>
      <c r="C113" s="410">
        <v>45931</v>
      </c>
      <c r="D113" s="107" t="s">
        <v>272</v>
      </c>
      <c r="E113" s="107" t="s">
        <v>639</v>
      </c>
      <c r="F113" s="107"/>
      <c r="G113" s="293" t="s">
        <v>672</v>
      </c>
      <c r="H113" s="141" t="s">
        <v>673</v>
      </c>
      <c r="I113" s="181"/>
      <c r="J113" s="211" t="s">
        <v>348</v>
      </c>
      <c r="K113" s="23" t="s">
        <v>674</v>
      </c>
      <c r="L113" s="295"/>
      <c r="M113" s="295"/>
      <c r="N113" s="367"/>
      <c r="O113" s="17" t="s">
        <v>551</v>
      </c>
      <c r="P113" s="17"/>
    </row>
    <row r="114" spans="1:16" ht="144" hidden="1" x14ac:dyDescent="0.3">
      <c r="A114" s="86" t="s">
        <v>148</v>
      </c>
      <c r="B114" s="83" t="s">
        <v>549</v>
      </c>
      <c r="C114" s="410">
        <v>45992</v>
      </c>
      <c r="D114" s="109" t="s">
        <v>302</v>
      </c>
      <c r="E114" s="107" t="s">
        <v>645</v>
      </c>
      <c r="F114" s="107"/>
      <c r="G114" s="33" t="s">
        <v>675</v>
      </c>
      <c r="H114" s="173" t="s">
        <v>676</v>
      </c>
      <c r="I114" s="109" t="s">
        <v>388</v>
      </c>
      <c r="J114" s="186" t="s">
        <v>348</v>
      </c>
      <c r="K114" s="17"/>
      <c r="L114" s="34" t="s">
        <v>677</v>
      </c>
      <c r="M114" s="399" t="s">
        <v>678</v>
      </c>
      <c r="N114" s="405">
        <v>9664922209</v>
      </c>
      <c r="O114" s="17" t="s">
        <v>551</v>
      </c>
      <c r="P114" s="17"/>
    </row>
    <row r="115" spans="1:16" ht="57.6" hidden="1" x14ac:dyDescent="0.3">
      <c r="A115" s="83" t="s">
        <v>679</v>
      </c>
      <c r="B115" s="83" t="s">
        <v>549</v>
      </c>
      <c r="C115" s="410">
        <v>45870</v>
      </c>
      <c r="D115" s="107" t="s">
        <v>253</v>
      </c>
      <c r="E115" s="107" t="s">
        <v>680</v>
      </c>
      <c r="F115" s="107"/>
      <c r="G115" s="295" t="s">
        <v>681</v>
      </c>
      <c r="H115" s="367" t="s">
        <v>682</v>
      </c>
      <c r="I115" s="107" t="s">
        <v>683</v>
      </c>
      <c r="J115" s="185" t="s">
        <v>291</v>
      </c>
      <c r="K115" s="17"/>
      <c r="L115" s="295"/>
      <c r="M115" s="295"/>
      <c r="N115" s="367"/>
      <c r="O115" s="17" t="s">
        <v>551</v>
      </c>
      <c r="P115" s="17"/>
    </row>
    <row r="116" spans="1:16" ht="100.8" hidden="1" x14ac:dyDescent="0.3">
      <c r="A116" s="83" t="s">
        <v>684</v>
      </c>
      <c r="B116" s="83" t="s">
        <v>549</v>
      </c>
      <c r="C116" s="410">
        <v>45870</v>
      </c>
      <c r="D116" s="107" t="s">
        <v>253</v>
      </c>
      <c r="E116" s="107" t="s">
        <v>680</v>
      </c>
      <c r="F116" s="107"/>
      <c r="G116" s="295" t="s">
        <v>685</v>
      </c>
      <c r="H116" s="367" t="s">
        <v>686</v>
      </c>
      <c r="I116" s="107" t="s">
        <v>687</v>
      </c>
      <c r="J116" s="185" t="s">
        <v>348</v>
      </c>
      <c r="K116" s="17"/>
      <c r="L116" s="295"/>
      <c r="M116" s="295"/>
      <c r="N116" s="367"/>
      <c r="O116" s="17" t="s">
        <v>551</v>
      </c>
      <c r="P116" s="17"/>
    </row>
    <row r="117" spans="1:16" ht="57.6" hidden="1" x14ac:dyDescent="0.3">
      <c r="A117" s="83" t="s">
        <v>688</v>
      </c>
      <c r="B117" s="83" t="s">
        <v>549</v>
      </c>
      <c r="C117" s="410">
        <v>45901</v>
      </c>
      <c r="D117" s="107" t="s">
        <v>253</v>
      </c>
      <c r="E117" s="107" t="s">
        <v>680</v>
      </c>
      <c r="F117" s="107"/>
      <c r="G117" s="293" t="s">
        <v>689</v>
      </c>
      <c r="H117" s="367" t="s">
        <v>690</v>
      </c>
      <c r="I117" s="107" t="s">
        <v>498</v>
      </c>
      <c r="J117" s="185" t="s">
        <v>282</v>
      </c>
      <c r="K117" s="17"/>
      <c r="L117" s="295"/>
      <c r="M117" s="295"/>
      <c r="N117" s="367"/>
      <c r="O117" s="17" t="s">
        <v>551</v>
      </c>
      <c r="P117" s="17"/>
    </row>
    <row r="118" spans="1:16" hidden="1" x14ac:dyDescent="0.3">
      <c r="A118" s="83" t="s">
        <v>691</v>
      </c>
      <c r="B118" s="83" t="s">
        <v>549</v>
      </c>
      <c r="C118" s="410">
        <v>45931</v>
      </c>
      <c r="D118" s="107" t="s">
        <v>272</v>
      </c>
      <c r="E118" s="107" t="s">
        <v>639</v>
      </c>
      <c r="F118" s="107"/>
      <c r="G118" s="299"/>
      <c r="H118" s="376" t="s">
        <v>692</v>
      </c>
      <c r="I118" s="181" t="s">
        <v>693</v>
      </c>
      <c r="J118" s="211" t="s">
        <v>348</v>
      </c>
      <c r="K118" s="23" t="s">
        <v>694</v>
      </c>
      <c r="L118" s="295"/>
      <c r="M118" s="295"/>
      <c r="N118" s="367"/>
      <c r="O118" s="17" t="s">
        <v>551</v>
      </c>
      <c r="P118" s="220"/>
    </row>
    <row r="119" spans="1:16" ht="57.6" hidden="1" x14ac:dyDescent="0.3">
      <c r="A119" s="84" t="s">
        <v>695</v>
      </c>
      <c r="B119" s="83" t="s">
        <v>549</v>
      </c>
      <c r="C119" s="410">
        <v>45839</v>
      </c>
      <c r="D119" s="107" t="s">
        <v>272</v>
      </c>
      <c r="E119" s="108" t="s">
        <v>639</v>
      </c>
      <c r="F119" s="108" t="s">
        <v>427</v>
      </c>
      <c r="G119" s="300" t="s">
        <v>696</v>
      </c>
      <c r="H119" s="371" t="s">
        <v>697</v>
      </c>
      <c r="I119" s="30" t="s">
        <v>427</v>
      </c>
      <c r="J119" s="31" t="s">
        <v>419</v>
      </c>
      <c r="K119" s="25" t="s">
        <v>698</v>
      </c>
      <c r="L119" s="295" t="s">
        <v>699</v>
      </c>
      <c r="M119" s="295" t="s">
        <v>700</v>
      </c>
      <c r="N119" s="367" t="s">
        <v>701</v>
      </c>
      <c r="O119" s="17" t="s">
        <v>551</v>
      </c>
      <c r="P119" s="220"/>
    </row>
    <row r="120" spans="1:16" ht="72" hidden="1" x14ac:dyDescent="0.3">
      <c r="A120" s="83" t="s">
        <v>702</v>
      </c>
      <c r="B120" s="83" t="s">
        <v>549</v>
      </c>
      <c r="C120" s="410">
        <v>45901</v>
      </c>
      <c r="D120" s="107" t="s">
        <v>253</v>
      </c>
      <c r="E120" s="107" t="s">
        <v>680</v>
      </c>
      <c r="F120" s="107"/>
      <c r="G120" s="293" t="s">
        <v>703</v>
      </c>
      <c r="H120" s="367" t="s">
        <v>704</v>
      </c>
      <c r="I120" s="107" t="s">
        <v>705</v>
      </c>
      <c r="J120" s="185" t="s">
        <v>348</v>
      </c>
      <c r="K120" s="23" t="s">
        <v>706</v>
      </c>
      <c r="L120" s="295"/>
      <c r="M120" s="295"/>
      <c r="N120" s="367"/>
      <c r="O120" s="17" t="s">
        <v>551</v>
      </c>
      <c r="P120" s="220"/>
    </row>
    <row r="121" spans="1:16" ht="72" hidden="1" x14ac:dyDescent="0.3">
      <c r="A121" s="83" t="s">
        <v>707</v>
      </c>
      <c r="B121" s="83" t="s">
        <v>549</v>
      </c>
      <c r="C121" s="410">
        <v>45931</v>
      </c>
      <c r="D121" s="107" t="s">
        <v>272</v>
      </c>
      <c r="E121" s="107" t="s">
        <v>639</v>
      </c>
      <c r="F121" s="107"/>
      <c r="G121" s="293" t="s">
        <v>708</v>
      </c>
      <c r="H121" s="376" t="s">
        <v>709</v>
      </c>
      <c r="I121" s="181" t="s">
        <v>443</v>
      </c>
      <c r="J121" s="211" t="s">
        <v>291</v>
      </c>
      <c r="K121" s="23" t="s">
        <v>707</v>
      </c>
      <c r="L121" s="295"/>
      <c r="M121" s="295"/>
      <c r="N121" s="367"/>
      <c r="O121" s="17" t="s">
        <v>551</v>
      </c>
      <c r="P121" s="17"/>
    </row>
    <row r="122" spans="1:16" ht="273.60000000000002" hidden="1" x14ac:dyDescent="0.3">
      <c r="A122" s="85" t="s">
        <v>710</v>
      </c>
      <c r="B122" s="83" t="s">
        <v>549</v>
      </c>
      <c r="C122" s="410">
        <v>45962</v>
      </c>
      <c r="D122" s="109" t="s">
        <v>302</v>
      </c>
      <c r="E122" s="107" t="s">
        <v>645</v>
      </c>
      <c r="F122" s="107"/>
      <c r="G122" s="32" t="s">
        <v>711</v>
      </c>
      <c r="H122" s="173" t="s">
        <v>712</v>
      </c>
      <c r="I122" s="109" t="s">
        <v>713</v>
      </c>
      <c r="J122" s="186" t="s">
        <v>291</v>
      </c>
      <c r="K122" s="17"/>
      <c r="L122" s="295"/>
      <c r="M122" s="295"/>
      <c r="N122" s="367"/>
      <c r="O122" s="17" t="s">
        <v>551</v>
      </c>
      <c r="P122" s="17"/>
    </row>
    <row r="123" spans="1:16" ht="48" hidden="1" x14ac:dyDescent="0.3">
      <c r="A123" s="83" t="s">
        <v>714</v>
      </c>
      <c r="B123" s="83" t="s">
        <v>549</v>
      </c>
      <c r="C123" s="410">
        <v>45901</v>
      </c>
      <c r="D123" s="107" t="s">
        <v>272</v>
      </c>
      <c r="E123" s="107" t="s">
        <v>639</v>
      </c>
      <c r="F123" s="107"/>
      <c r="G123" s="293" t="s">
        <v>715</v>
      </c>
      <c r="H123" s="377" t="s">
        <v>716</v>
      </c>
      <c r="I123" s="187" t="s">
        <v>388</v>
      </c>
      <c r="J123" s="187" t="s">
        <v>348</v>
      </c>
      <c r="K123" s="23" t="s">
        <v>717</v>
      </c>
      <c r="L123" s="295"/>
      <c r="M123" s="295"/>
      <c r="N123" s="367"/>
      <c r="O123" s="17" t="s">
        <v>551</v>
      </c>
      <c r="P123" s="220"/>
    </row>
    <row r="124" spans="1:16" ht="129.6" hidden="1" x14ac:dyDescent="0.3">
      <c r="A124" s="86" t="s">
        <v>718</v>
      </c>
      <c r="B124" s="83" t="s">
        <v>549</v>
      </c>
      <c r="C124" s="410">
        <v>45992</v>
      </c>
      <c r="D124" s="109" t="s">
        <v>302</v>
      </c>
      <c r="E124" s="107" t="s">
        <v>645</v>
      </c>
      <c r="F124" s="107"/>
      <c r="G124" s="33" t="s">
        <v>719</v>
      </c>
      <c r="H124" s="173" t="s">
        <v>720</v>
      </c>
      <c r="I124" s="109" t="s">
        <v>721</v>
      </c>
      <c r="J124" s="186" t="s">
        <v>348</v>
      </c>
      <c r="K124" s="17"/>
      <c r="L124" s="34" t="s">
        <v>722</v>
      </c>
      <c r="M124" s="399" t="s">
        <v>723</v>
      </c>
      <c r="N124" s="405">
        <v>7990875403</v>
      </c>
      <c r="O124" s="17" t="s">
        <v>551</v>
      </c>
      <c r="P124" s="220"/>
    </row>
    <row r="125" spans="1:16" ht="86.4" hidden="1" x14ac:dyDescent="0.3">
      <c r="A125" s="86" t="s">
        <v>106</v>
      </c>
      <c r="B125" s="83" t="s">
        <v>549</v>
      </c>
      <c r="C125" s="410">
        <v>45992</v>
      </c>
      <c r="D125" s="110" t="s">
        <v>302</v>
      </c>
      <c r="E125" s="170" t="s">
        <v>645</v>
      </c>
      <c r="F125" s="170"/>
      <c r="G125" s="88" t="s">
        <v>724</v>
      </c>
      <c r="H125" s="88" t="s">
        <v>725</v>
      </c>
      <c r="I125" s="183" t="s">
        <v>488</v>
      </c>
      <c r="J125" s="212" t="s">
        <v>348</v>
      </c>
      <c r="K125" s="91" t="s">
        <v>726</v>
      </c>
      <c r="L125" s="89" t="s">
        <v>727</v>
      </c>
      <c r="M125" s="90" t="s">
        <v>728</v>
      </c>
      <c r="N125" s="89">
        <v>9879467360</v>
      </c>
      <c r="O125" s="17" t="s">
        <v>551</v>
      </c>
      <c r="P125" s="17"/>
    </row>
    <row r="126" spans="1:16" ht="43.95" hidden="1" customHeight="1" x14ac:dyDescent="0.3">
      <c r="A126" s="86" t="s">
        <v>729</v>
      </c>
      <c r="B126" s="83" t="s">
        <v>549</v>
      </c>
      <c r="C126" s="410">
        <v>45992</v>
      </c>
      <c r="D126" s="109" t="s">
        <v>253</v>
      </c>
      <c r="E126" s="107" t="s">
        <v>680</v>
      </c>
      <c r="F126" s="107"/>
      <c r="G126" s="33" t="s">
        <v>730</v>
      </c>
      <c r="H126" s="173" t="s">
        <v>731</v>
      </c>
      <c r="I126" s="109" t="s">
        <v>267</v>
      </c>
      <c r="J126" s="186" t="s">
        <v>268</v>
      </c>
      <c r="K126" s="17"/>
      <c r="L126" s="34" t="s">
        <v>732</v>
      </c>
      <c r="M126" s="399" t="s">
        <v>733</v>
      </c>
      <c r="N126" s="402" t="s">
        <v>734</v>
      </c>
      <c r="O126" s="17" t="s">
        <v>551</v>
      </c>
      <c r="P126" s="17"/>
    </row>
    <row r="127" spans="1:16" ht="72" hidden="1" x14ac:dyDescent="0.3">
      <c r="A127" s="85" t="s">
        <v>735</v>
      </c>
      <c r="B127" s="83" t="s">
        <v>549</v>
      </c>
      <c r="C127" s="410">
        <v>45962</v>
      </c>
      <c r="D127" s="109" t="s">
        <v>272</v>
      </c>
      <c r="E127" s="107" t="s">
        <v>639</v>
      </c>
      <c r="F127" s="107"/>
      <c r="G127" s="33" t="s">
        <v>736</v>
      </c>
      <c r="H127" s="374" t="s">
        <v>737</v>
      </c>
      <c r="I127" s="182" t="s">
        <v>738</v>
      </c>
      <c r="J127" s="186"/>
      <c r="K127" s="17"/>
      <c r="L127" s="295"/>
      <c r="M127" s="295"/>
      <c r="N127" s="367"/>
      <c r="O127" s="17" t="s">
        <v>551</v>
      </c>
      <c r="P127" s="17"/>
    </row>
    <row r="128" spans="1:16" ht="57.6" hidden="1" x14ac:dyDescent="0.3">
      <c r="A128" s="83" t="s">
        <v>739</v>
      </c>
      <c r="B128" s="83" t="s">
        <v>549</v>
      </c>
      <c r="C128" s="410">
        <v>45870</v>
      </c>
      <c r="D128" s="107" t="s">
        <v>253</v>
      </c>
      <c r="E128" s="107" t="s">
        <v>680</v>
      </c>
      <c r="F128" s="107"/>
      <c r="G128" s="295" t="s">
        <v>740</v>
      </c>
      <c r="H128" s="367" t="s">
        <v>741</v>
      </c>
      <c r="I128" s="107" t="s">
        <v>401</v>
      </c>
      <c r="J128" s="185" t="s">
        <v>348</v>
      </c>
      <c r="K128" s="17"/>
      <c r="L128" s="295"/>
      <c r="M128" s="295"/>
      <c r="N128" s="367"/>
      <c r="O128" s="17" t="s">
        <v>551</v>
      </c>
      <c r="P128" s="17"/>
    </row>
    <row r="129" spans="1:16" ht="72" hidden="1" x14ac:dyDescent="0.3">
      <c r="A129" s="83" t="s">
        <v>108</v>
      </c>
      <c r="B129" s="83" t="s">
        <v>549</v>
      </c>
      <c r="C129" s="410">
        <v>45870</v>
      </c>
      <c r="D129" s="107" t="s">
        <v>253</v>
      </c>
      <c r="E129" s="107" t="s">
        <v>680</v>
      </c>
      <c r="F129" s="107"/>
      <c r="G129" s="295" t="s">
        <v>742</v>
      </c>
      <c r="H129" s="367" t="s">
        <v>743</v>
      </c>
      <c r="I129" s="107" t="s">
        <v>651</v>
      </c>
      <c r="J129" s="185" t="s">
        <v>348</v>
      </c>
      <c r="K129" s="17"/>
      <c r="L129" s="295" t="s">
        <v>744</v>
      </c>
      <c r="M129" s="295" t="s">
        <v>745</v>
      </c>
      <c r="N129" s="367">
        <v>9552435003</v>
      </c>
      <c r="O129" s="17" t="s">
        <v>551</v>
      </c>
      <c r="P129" s="17"/>
    </row>
    <row r="130" spans="1:16" ht="67.2" hidden="1" customHeight="1" x14ac:dyDescent="0.3">
      <c r="A130" s="87" t="s">
        <v>746</v>
      </c>
      <c r="B130" s="83" t="s">
        <v>549</v>
      </c>
      <c r="C130" s="410">
        <v>45992</v>
      </c>
      <c r="D130" s="109" t="s">
        <v>272</v>
      </c>
      <c r="E130" s="107" t="s">
        <v>639</v>
      </c>
      <c r="F130" s="107"/>
      <c r="G130" s="33" t="s">
        <v>747</v>
      </c>
      <c r="H130" s="173" t="s">
        <v>748</v>
      </c>
      <c r="I130" s="109" t="s">
        <v>388</v>
      </c>
      <c r="J130" s="186" t="s">
        <v>325</v>
      </c>
      <c r="K130" s="36"/>
      <c r="L130" s="174" t="s">
        <v>749</v>
      </c>
      <c r="M130" s="174" t="s">
        <v>750</v>
      </c>
      <c r="N130" s="405">
        <v>9884009110</v>
      </c>
      <c r="O130" s="17" t="s">
        <v>551</v>
      </c>
      <c r="P130" s="17"/>
    </row>
    <row r="131" spans="1:16" ht="54" hidden="1" customHeight="1" x14ac:dyDescent="0.3">
      <c r="A131" s="158" t="s">
        <v>751</v>
      </c>
      <c r="B131" s="83" t="s">
        <v>549</v>
      </c>
      <c r="C131" s="410">
        <v>45901</v>
      </c>
      <c r="D131" s="112" t="s">
        <v>272</v>
      </c>
      <c r="E131" s="112" t="s">
        <v>639</v>
      </c>
      <c r="F131" s="112" t="s">
        <v>498</v>
      </c>
      <c r="G131" s="293" t="s">
        <v>752</v>
      </c>
      <c r="H131" s="367" t="s">
        <v>753</v>
      </c>
      <c r="I131" s="107" t="s">
        <v>498</v>
      </c>
      <c r="J131" s="185" t="s">
        <v>754</v>
      </c>
      <c r="K131" s="23" t="s">
        <v>755</v>
      </c>
      <c r="L131" s="295"/>
      <c r="M131" s="295"/>
      <c r="N131" s="367"/>
      <c r="O131" s="17" t="s">
        <v>551</v>
      </c>
      <c r="P131" s="17"/>
    </row>
    <row r="132" spans="1:16" ht="72" x14ac:dyDescent="0.3">
      <c r="A132" s="85" t="s">
        <v>756</v>
      </c>
      <c r="B132" s="83" t="s">
        <v>549</v>
      </c>
      <c r="C132" s="410">
        <v>45962</v>
      </c>
      <c r="D132" s="109" t="s">
        <v>272</v>
      </c>
      <c r="E132" s="107" t="s">
        <v>639</v>
      </c>
      <c r="F132" s="112" t="s">
        <v>758</v>
      </c>
      <c r="G132" s="172"/>
      <c r="H132" s="173" t="s">
        <v>757</v>
      </c>
      <c r="I132" s="109" t="s">
        <v>758</v>
      </c>
      <c r="J132" s="169" t="s">
        <v>759</v>
      </c>
      <c r="K132" s="36"/>
      <c r="L132" s="302"/>
      <c r="M132" s="302"/>
      <c r="N132" s="373"/>
      <c r="O132" s="17" t="s">
        <v>551</v>
      </c>
      <c r="P132" s="17"/>
    </row>
    <row r="133" spans="1:16" ht="57.6" hidden="1" x14ac:dyDescent="0.3">
      <c r="A133" s="83" t="s">
        <v>105</v>
      </c>
      <c r="B133" s="83" t="s">
        <v>549</v>
      </c>
      <c r="C133" s="410">
        <v>45901</v>
      </c>
      <c r="D133" s="107" t="s">
        <v>253</v>
      </c>
      <c r="E133" s="107" t="s">
        <v>680</v>
      </c>
      <c r="F133" s="414" t="s">
        <v>347</v>
      </c>
      <c r="G133" s="293" t="s">
        <v>760</v>
      </c>
      <c r="H133" s="367" t="s">
        <v>761</v>
      </c>
      <c r="I133" s="107" t="s">
        <v>347</v>
      </c>
      <c r="J133" s="107" t="s">
        <v>348</v>
      </c>
      <c r="K133" s="17"/>
      <c r="L133" s="295" t="s">
        <v>762</v>
      </c>
      <c r="M133" s="295" t="s">
        <v>763</v>
      </c>
      <c r="N133" s="367">
        <v>9028123366</v>
      </c>
      <c r="O133" s="17" t="s">
        <v>551</v>
      </c>
      <c r="P133" s="17"/>
    </row>
    <row r="134" spans="1:16" ht="57.6" hidden="1" x14ac:dyDescent="0.3">
      <c r="A134" s="86" t="s">
        <v>764</v>
      </c>
      <c r="B134" s="83" t="s">
        <v>549</v>
      </c>
      <c r="C134" s="410">
        <v>45992</v>
      </c>
      <c r="D134" s="109" t="s">
        <v>272</v>
      </c>
      <c r="E134" s="107" t="s">
        <v>639</v>
      </c>
      <c r="F134" s="107"/>
      <c r="G134" s="33" t="s">
        <v>765</v>
      </c>
      <c r="H134" s="173" t="s">
        <v>766</v>
      </c>
      <c r="I134" s="109" t="s">
        <v>767</v>
      </c>
      <c r="J134" s="109" t="s">
        <v>291</v>
      </c>
      <c r="K134" s="17"/>
      <c r="L134" s="35" t="s">
        <v>768</v>
      </c>
      <c r="M134" s="34" t="s">
        <v>769</v>
      </c>
      <c r="N134" s="403">
        <v>8610507447</v>
      </c>
      <c r="O134" s="17" t="s">
        <v>551</v>
      </c>
      <c r="P134" s="17"/>
    </row>
    <row r="135" spans="1:16" ht="57.6" hidden="1" x14ac:dyDescent="0.3">
      <c r="A135" s="83" t="s">
        <v>770</v>
      </c>
      <c r="B135" s="83" t="s">
        <v>549</v>
      </c>
      <c r="C135" s="410">
        <v>45931</v>
      </c>
      <c r="D135" s="107" t="s">
        <v>253</v>
      </c>
      <c r="E135" s="107" t="s">
        <v>680</v>
      </c>
      <c r="F135" s="107"/>
      <c r="G135" s="293" t="s">
        <v>771</v>
      </c>
      <c r="H135" s="141" t="s">
        <v>772</v>
      </c>
      <c r="I135" s="178" t="s">
        <v>705</v>
      </c>
      <c r="J135" s="178" t="s">
        <v>282</v>
      </c>
      <c r="K135" s="23" t="s">
        <v>773</v>
      </c>
      <c r="L135" s="295"/>
      <c r="M135" s="295"/>
      <c r="N135" s="367"/>
      <c r="O135" s="17" t="s">
        <v>551</v>
      </c>
      <c r="P135" s="17"/>
    </row>
    <row r="136" spans="1:16" ht="62.4" hidden="1" x14ac:dyDescent="0.3">
      <c r="A136" s="83" t="s">
        <v>35</v>
      </c>
      <c r="B136" s="83" t="s">
        <v>549</v>
      </c>
      <c r="C136" s="410">
        <v>45839</v>
      </c>
      <c r="D136" s="107" t="s">
        <v>302</v>
      </c>
      <c r="E136" s="107" t="s">
        <v>645</v>
      </c>
      <c r="F136" s="107" t="s">
        <v>774</v>
      </c>
      <c r="G136" s="298" t="s">
        <v>775</v>
      </c>
      <c r="H136" s="367" t="s">
        <v>776</v>
      </c>
      <c r="I136" s="107" t="s">
        <v>774</v>
      </c>
      <c r="J136" s="107" t="s">
        <v>754</v>
      </c>
      <c r="K136" s="21" t="s">
        <v>777</v>
      </c>
      <c r="L136" s="295"/>
      <c r="M136" s="295"/>
      <c r="N136" s="367"/>
      <c r="O136" s="17" t="s">
        <v>551</v>
      </c>
      <c r="P136" s="17"/>
    </row>
    <row r="137" spans="1:16" ht="86.4" hidden="1" x14ac:dyDescent="0.3">
      <c r="A137" s="83" t="s">
        <v>778</v>
      </c>
      <c r="B137" s="83" t="s">
        <v>549</v>
      </c>
      <c r="C137" s="410">
        <v>45931</v>
      </c>
      <c r="D137" s="107" t="s">
        <v>272</v>
      </c>
      <c r="E137" s="107" t="s">
        <v>639</v>
      </c>
      <c r="F137" s="107"/>
      <c r="G137" s="293" t="s">
        <v>779</v>
      </c>
      <c r="H137" s="376" t="s">
        <v>780</v>
      </c>
      <c r="I137" s="181" t="s">
        <v>781</v>
      </c>
      <c r="J137" s="181" t="s">
        <v>348</v>
      </c>
      <c r="K137" s="23" t="s">
        <v>782</v>
      </c>
      <c r="L137" s="295"/>
      <c r="M137" s="295"/>
      <c r="N137" s="367"/>
      <c r="O137" s="17" t="s">
        <v>551</v>
      </c>
      <c r="P137" s="17"/>
    </row>
    <row r="138" spans="1:16" ht="57.6" hidden="1" x14ac:dyDescent="0.3">
      <c r="A138" s="83" t="s">
        <v>145</v>
      </c>
      <c r="B138" s="83" t="s">
        <v>549</v>
      </c>
      <c r="C138" s="410">
        <v>45839</v>
      </c>
      <c r="D138" s="107" t="s">
        <v>272</v>
      </c>
      <c r="E138" s="108" t="s">
        <v>639</v>
      </c>
      <c r="F138" s="108" t="s">
        <v>783</v>
      </c>
      <c r="G138" s="301" t="s">
        <v>784</v>
      </c>
      <c r="H138" s="372" t="s">
        <v>785</v>
      </c>
      <c r="I138" s="176" t="s">
        <v>783</v>
      </c>
      <c r="J138" s="184" t="s">
        <v>348</v>
      </c>
      <c r="K138" s="21" t="s">
        <v>786</v>
      </c>
      <c r="L138" s="295" t="s">
        <v>787</v>
      </c>
      <c r="M138" s="295" t="s">
        <v>788</v>
      </c>
      <c r="N138" s="367">
        <v>9962279984</v>
      </c>
      <c r="O138" s="17" t="s">
        <v>551</v>
      </c>
      <c r="P138" s="17"/>
    </row>
    <row r="139" spans="1:16" ht="57.6" hidden="1" x14ac:dyDescent="0.3">
      <c r="A139" s="83" t="s">
        <v>789</v>
      </c>
      <c r="B139" s="83" t="s">
        <v>549</v>
      </c>
      <c r="C139" s="410">
        <v>45931</v>
      </c>
      <c r="D139" s="107" t="s">
        <v>253</v>
      </c>
      <c r="E139" s="107" t="s">
        <v>680</v>
      </c>
      <c r="F139" s="107"/>
      <c r="G139" s="293" t="s">
        <v>790</v>
      </c>
      <c r="H139" s="141" t="s">
        <v>791</v>
      </c>
      <c r="I139" s="178" t="s">
        <v>792</v>
      </c>
      <c r="J139" s="178" t="s">
        <v>282</v>
      </c>
      <c r="K139" s="23" t="s">
        <v>793</v>
      </c>
      <c r="L139" s="295"/>
      <c r="M139" s="295"/>
      <c r="N139" s="367"/>
      <c r="O139" s="17" t="s">
        <v>551</v>
      </c>
      <c r="P139" s="17"/>
    </row>
    <row r="140" spans="1:16" hidden="1" x14ac:dyDescent="0.3">
      <c r="A140" s="83" t="s">
        <v>147</v>
      </c>
      <c r="B140" s="83" t="s">
        <v>549</v>
      </c>
      <c r="C140" s="410">
        <v>45870</v>
      </c>
      <c r="D140" s="107" t="s">
        <v>272</v>
      </c>
      <c r="E140" s="107" t="s">
        <v>639</v>
      </c>
      <c r="F140" s="107"/>
      <c r="G140" s="295" t="s">
        <v>794</v>
      </c>
      <c r="H140" s="367" t="s">
        <v>795</v>
      </c>
      <c r="I140" s="107" t="s">
        <v>796</v>
      </c>
      <c r="J140" s="107" t="s">
        <v>348</v>
      </c>
      <c r="K140" s="17"/>
      <c r="L140" s="295"/>
      <c r="M140" s="295"/>
      <c r="N140" s="367"/>
      <c r="O140" s="17" t="s">
        <v>551</v>
      </c>
      <c r="P140" s="17"/>
    </row>
    <row r="141" spans="1:16" ht="43.2" hidden="1" x14ac:dyDescent="0.3">
      <c r="A141" s="83" t="s">
        <v>131</v>
      </c>
      <c r="B141" s="83" t="s">
        <v>549</v>
      </c>
      <c r="C141" s="410">
        <v>45931</v>
      </c>
      <c r="D141" s="107" t="s">
        <v>302</v>
      </c>
      <c r="E141" s="107" t="s">
        <v>645</v>
      </c>
      <c r="F141" s="107"/>
      <c r="G141" s="293" t="s">
        <v>797</v>
      </c>
      <c r="H141" s="141" t="s">
        <v>798</v>
      </c>
      <c r="I141" s="178" t="s">
        <v>799</v>
      </c>
      <c r="J141" s="178" t="s">
        <v>348</v>
      </c>
      <c r="K141" s="23" t="s">
        <v>800</v>
      </c>
      <c r="L141" s="295"/>
      <c r="M141" s="295"/>
      <c r="N141" s="367"/>
      <c r="O141" s="17" t="s">
        <v>551</v>
      </c>
      <c r="P141" s="17"/>
    </row>
    <row r="142" spans="1:16" ht="57.6" hidden="1" x14ac:dyDescent="0.3">
      <c r="A142" s="83" t="s">
        <v>114</v>
      </c>
      <c r="B142" s="83" t="s">
        <v>549</v>
      </c>
      <c r="C142" s="410">
        <v>45931</v>
      </c>
      <c r="D142" s="107" t="s">
        <v>253</v>
      </c>
      <c r="E142" s="107" t="s">
        <v>680</v>
      </c>
      <c r="F142" s="107"/>
      <c r="G142" s="293" t="s">
        <v>801</v>
      </c>
      <c r="H142" s="141" t="s">
        <v>802</v>
      </c>
      <c r="I142" s="178" t="s">
        <v>803</v>
      </c>
      <c r="J142" s="178" t="s">
        <v>348</v>
      </c>
      <c r="K142" s="23" t="s">
        <v>804</v>
      </c>
      <c r="L142" s="295"/>
      <c r="M142" s="295"/>
      <c r="N142" s="367"/>
      <c r="O142" s="17" t="s">
        <v>551</v>
      </c>
      <c r="P142" s="17"/>
    </row>
    <row r="143" spans="1:16" ht="86.4" hidden="1" x14ac:dyDescent="0.3">
      <c r="A143" s="83" t="s">
        <v>150</v>
      </c>
      <c r="B143" s="83" t="s">
        <v>549</v>
      </c>
      <c r="C143" s="410">
        <v>45839</v>
      </c>
      <c r="D143" s="107" t="s">
        <v>272</v>
      </c>
      <c r="E143" s="108" t="s">
        <v>639</v>
      </c>
      <c r="F143" s="108" t="s">
        <v>805</v>
      </c>
      <c r="G143" s="301" t="s">
        <v>806</v>
      </c>
      <c r="H143" s="371" t="s">
        <v>807</v>
      </c>
      <c r="I143" s="176" t="s">
        <v>805</v>
      </c>
      <c r="J143" s="176" t="s">
        <v>325</v>
      </c>
      <c r="K143" s="26" t="s">
        <v>808</v>
      </c>
      <c r="L143" s="295" t="s">
        <v>809</v>
      </c>
      <c r="M143" s="295" t="s">
        <v>810</v>
      </c>
      <c r="N143" s="367">
        <v>9884613600</v>
      </c>
      <c r="O143" s="17" t="s">
        <v>551</v>
      </c>
      <c r="P143" s="17"/>
    </row>
    <row r="144" spans="1:16" ht="86.4" hidden="1" x14ac:dyDescent="0.3">
      <c r="A144" s="83" t="s">
        <v>125</v>
      </c>
      <c r="B144" s="83" t="s">
        <v>549</v>
      </c>
      <c r="C144" s="410">
        <v>45839</v>
      </c>
      <c r="D144" s="107" t="s">
        <v>272</v>
      </c>
      <c r="E144" s="108" t="s">
        <v>639</v>
      </c>
      <c r="F144" s="108" t="s">
        <v>651</v>
      </c>
      <c r="G144" s="298" t="s">
        <v>811</v>
      </c>
      <c r="H144" s="367" t="s">
        <v>812</v>
      </c>
      <c r="I144" s="107" t="s">
        <v>651</v>
      </c>
      <c r="J144" s="107" t="s">
        <v>754</v>
      </c>
      <c r="K144" s="21" t="s">
        <v>813</v>
      </c>
      <c r="L144" s="295" t="s">
        <v>814</v>
      </c>
      <c r="M144" s="295" t="s">
        <v>815</v>
      </c>
      <c r="N144" s="367" t="s">
        <v>816</v>
      </c>
      <c r="O144" s="17" t="s">
        <v>551</v>
      </c>
      <c r="P144" s="17"/>
    </row>
    <row r="145" spans="1:16" ht="86.4" hidden="1" x14ac:dyDescent="0.3">
      <c r="A145" s="83" t="s">
        <v>92</v>
      </c>
      <c r="B145" s="83" t="s">
        <v>549</v>
      </c>
      <c r="C145" s="410">
        <v>45870</v>
      </c>
      <c r="D145" s="107" t="s">
        <v>272</v>
      </c>
      <c r="E145" s="107" t="s">
        <v>550</v>
      </c>
      <c r="F145" s="107"/>
      <c r="G145" s="295" t="s">
        <v>817</v>
      </c>
      <c r="H145" s="367" t="s">
        <v>818</v>
      </c>
      <c r="I145" s="107" t="s">
        <v>393</v>
      </c>
      <c r="J145" s="107" t="s">
        <v>348</v>
      </c>
      <c r="K145" s="17" t="s">
        <v>819</v>
      </c>
      <c r="L145" s="32" t="s">
        <v>820</v>
      </c>
      <c r="M145" s="33" t="s">
        <v>821</v>
      </c>
      <c r="N145" s="407" t="s">
        <v>822</v>
      </c>
      <c r="O145" s="17" t="s">
        <v>551</v>
      </c>
      <c r="P145" s="17"/>
    </row>
    <row r="146" spans="1:16" ht="72" hidden="1" x14ac:dyDescent="0.3">
      <c r="A146" s="83" t="s">
        <v>129</v>
      </c>
      <c r="B146" s="83" t="s">
        <v>549</v>
      </c>
      <c r="C146" s="410">
        <v>45931</v>
      </c>
      <c r="D146" s="107" t="s">
        <v>302</v>
      </c>
      <c r="E146" s="107" t="s">
        <v>645</v>
      </c>
      <c r="F146" s="107"/>
      <c r="G146" s="293" t="s">
        <v>823</v>
      </c>
      <c r="H146" s="141" t="s">
        <v>824</v>
      </c>
      <c r="I146" s="178" t="s">
        <v>825</v>
      </c>
      <c r="J146" s="178" t="s">
        <v>348</v>
      </c>
      <c r="K146" s="23" t="s">
        <v>826</v>
      </c>
      <c r="L146" s="295"/>
      <c r="M146" s="295"/>
      <c r="N146" s="367"/>
      <c r="O146" s="17" t="s">
        <v>551</v>
      </c>
      <c r="P146" s="17"/>
    </row>
    <row r="147" spans="1:16" ht="86.4" hidden="1" x14ac:dyDescent="0.3">
      <c r="A147" s="83" t="s">
        <v>827</v>
      </c>
      <c r="B147" s="83" t="s">
        <v>549</v>
      </c>
      <c r="C147" s="410">
        <v>45870</v>
      </c>
      <c r="D147" s="107" t="s">
        <v>272</v>
      </c>
      <c r="E147" s="107" t="s">
        <v>639</v>
      </c>
      <c r="F147" s="107"/>
      <c r="G147" s="295" t="s">
        <v>828</v>
      </c>
      <c r="H147" s="367" t="s">
        <v>829</v>
      </c>
      <c r="I147" s="107" t="s">
        <v>374</v>
      </c>
      <c r="J147" s="107" t="s">
        <v>348</v>
      </c>
      <c r="K147" s="17"/>
      <c r="L147" s="295"/>
      <c r="M147" s="295"/>
      <c r="N147" s="367"/>
      <c r="O147" s="17" t="s">
        <v>551</v>
      </c>
      <c r="P147" s="17"/>
    </row>
    <row r="148" spans="1:16" ht="100.8" hidden="1" x14ac:dyDescent="0.3">
      <c r="A148" s="83" t="s">
        <v>830</v>
      </c>
      <c r="B148" s="83" t="s">
        <v>549</v>
      </c>
      <c r="C148" s="410">
        <v>45870</v>
      </c>
      <c r="D148" s="107" t="s">
        <v>272</v>
      </c>
      <c r="E148" s="107" t="s">
        <v>639</v>
      </c>
      <c r="F148" s="107"/>
      <c r="G148" s="295" t="s">
        <v>831</v>
      </c>
      <c r="H148" s="367" t="s">
        <v>832</v>
      </c>
      <c r="I148" s="107" t="s">
        <v>833</v>
      </c>
      <c r="J148" s="107" t="s">
        <v>348</v>
      </c>
      <c r="K148" s="27" t="s">
        <v>834</v>
      </c>
      <c r="L148" s="295"/>
      <c r="M148" s="295"/>
      <c r="N148" s="367"/>
      <c r="O148" s="17" t="s">
        <v>551</v>
      </c>
      <c r="P148" s="17"/>
    </row>
    <row r="149" spans="1:16" ht="43.2" hidden="1" x14ac:dyDescent="0.3">
      <c r="A149" s="83" t="s">
        <v>7</v>
      </c>
      <c r="B149" s="83" t="s">
        <v>549</v>
      </c>
      <c r="C149" s="410">
        <v>45809</v>
      </c>
      <c r="D149" s="107" t="s">
        <v>302</v>
      </c>
      <c r="E149" s="107" t="s">
        <v>645</v>
      </c>
      <c r="F149" s="107" t="s">
        <v>835</v>
      </c>
      <c r="G149" s="294" t="s">
        <v>836</v>
      </c>
      <c r="H149" s="368" t="s">
        <v>837</v>
      </c>
      <c r="I149" s="179" t="s">
        <v>835</v>
      </c>
      <c r="J149" s="179" t="s">
        <v>258</v>
      </c>
      <c r="K149" s="18" t="s">
        <v>838</v>
      </c>
      <c r="L149" s="295" t="s">
        <v>839</v>
      </c>
      <c r="M149" s="295" t="s">
        <v>840</v>
      </c>
      <c r="N149" s="367">
        <v>8320421625</v>
      </c>
      <c r="O149" s="17" t="s">
        <v>551</v>
      </c>
      <c r="P149" s="17"/>
    </row>
    <row r="150" spans="1:16" ht="72" hidden="1" x14ac:dyDescent="0.3">
      <c r="A150" s="83" t="s">
        <v>99</v>
      </c>
      <c r="B150" s="83" t="s">
        <v>549</v>
      </c>
      <c r="C150" s="410">
        <v>45901</v>
      </c>
      <c r="D150" s="107" t="s">
        <v>302</v>
      </c>
      <c r="E150" s="107" t="s">
        <v>645</v>
      </c>
      <c r="F150" s="107"/>
      <c r="G150" s="293" t="s">
        <v>841</v>
      </c>
      <c r="H150" s="367" t="s">
        <v>842</v>
      </c>
      <c r="I150" s="107" t="s">
        <v>843</v>
      </c>
      <c r="J150" s="107" t="s">
        <v>291</v>
      </c>
      <c r="K150" s="23" t="s">
        <v>844</v>
      </c>
      <c r="L150" s="295" t="s">
        <v>845</v>
      </c>
      <c r="M150" s="295" t="s">
        <v>846</v>
      </c>
      <c r="N150" s="367">
        <v>8511100751</v>
      </c>
      <c r="O150" s="17" t="s">
        <v>551</v>
      </c>
      <c r="P150" s="17"/>
    </row>
    <row r="151" spans="1:16" ht="86.4" hidden="1" x14ac:dyDescent="0.3">
      <c r="A151" s="83" t="s">
        <v>137</v>
      </c>
      <c r="B151" s="83" t="s">
        <v>549</v>
      </c>
      <c r="C151" s="410">
        <v>45931</v>
      </c>
      <c r="D151" s="107" t="s">
        <v>253</v>
      </c>
      <c r="E151" s="107" t="s">
        <v>680</v>
      </c>
      <c r="F151" s="107"/>
      <c r="G151" s="293" t="s">
        <v>847</v>
      </c>
      <c r="H151" s="141" t="s">
        <v>848</v>
      </c>
      <c r="I151" s="178" t="s">
        <v>498</v>
      </c>
      <c r="J151" s="178" t="s">
        <v>282</v>
      </c>
      <c r="K151" s="23" t="s">
        <v>849</v>
      </c>
      <c r="L151" s="295"/>
      <c r="M151" s="295"/>
      <c r="N151" s="367"/>
      <c r="O151" s="17" t="s">
        <v>551</v>
      </c>
      <c r="P151" s="17"/>
    </row>
    <row r="152" spans="1:16" ht="57.6" hidden="1" x14ac:dyDescent="0.3">
      <c r="A152" s="83" t="s">
        <v>12</v>
      </c>
      <c r="B152" s="83" t="s">
        <v>549</v>
      </c>
      <c r="C152" s="410">
        <v>45809</v>
      </c>
      <c r="D152" s="107" t="s">
        <v>850</v>
      </c>
      <c r="E152" s="107" t="s">
        <v>645</v>
      </c>
      <c r="F152" s="107" t="s">
        <v>851</v>
      </c>
      <c r="G152" s="296" t="s">
        <v>852</v>
      </c>
      <c r="H152" s="367" t="s">
        <v>853</v>
      </c>
      <c r="I152" s="107" t="s">
        <v>851</v>
      </c>
      <c r="J152" s="107" t="s">
        <v>291</v>
      </c>
      <c r="K152" s="17"/>
      <c r="L152" s="295" t="s">
        <v>854</v>
      </c>
      <c r="M152" s="295" t="s">
        <v>855</v>
      </c>
      <c r="N152" s="367">
        <v>9409611194</v>
      </c>
      <c r="O152" s="17" t="s">
        <v>551</v>
      </c>
      <c r="P152" s="17"/>
    </row>
    <row r="153" spans="1:16" s="13" customFormat="1" ht="57.6" hidden="1" x14ac:dyDescent="0.3">
      <c r="A153" s="83" t="s">
        <v>70</v>
      </c>
      <c r="B153" s="83" t="s">
        <v>549</v>
      </c>
      <c r="C153" s="411">
        <v>45962</v>
      </c>
      <c r="D153" s="386" t="s">
        <v>302</v>
      </c>
      <c r="E153" s="83" t="s">
        <v>645</v>
      </c>
      <c r="F153" s="83"/>
      <c r="G153" s="143" t="s">
        <v>856</v>
      </c>
      <c r="H153" s="371" t="s">
        <v>857</v>
      </c>
      <c r="I153" s="386" t="s">
        <v>858</v>
      </c>
      <c r="J153" s="386" t="s">
        <v>348</v>
      </c>
      <c r="K153" s="147"/>
      <c r="L153" s="367"/>
      <c r="M153" s="367"/>
      <c r="N153" s="367"/>
      <c r="O153" s="147" t="s">
        <v>551</v>
      </c>
      <c r="P153" s="147"/>
    </row>
    <row r="154" spans="1:16" ht="129.6" hidden="1" x14ac:dyDescent="0.3">
      <c r="A154" s="83" t="s">
        <v>859</v>
      </c>
      <c r="B154" s="83" t="s">
        <v>549</v>
      </c>
      <c r="C154" s="410">
        <v>45901</v>
      </c>
      <c r="D154" s="107" t="s">
        <v>253</v>
      </c>
      <c r="E154" s="107" t="s">
        <v>680</v>
      </c>
      <c r="F154" s="107"/>
      <c r="G154" s="293" t="s">
        <v>860</v>
      </c>
      <c r="H154" s="367" t="s">
        <v>861</v>
      </c>
      <c r="I154" s="107" t="s">
        <v>862</v>
      </c>
      <c r="J154" s="107" t="s">
        <v>348</v>
      </c>
      <c r="K154" s="23" t="s">
        <v>863</v>
      </c>
      <c r="L154" s="295"/>
      <c r="M154" s="295"/>
      <c r="N154" s="367"/>
      <c r="O154" s="17" t="s">
        <v>551</v>
      </c>
      <c r="P154" s="17"/>
    </row>
    <row r="155" spans="1:16" ht="403.2" hidden="1" x14ac:dyDescent="0.3">
      <c r="A155" s="83" t="s">
        <v>89</v>
      </c>
      <c r="B155" s="83" t="s">
        <v>549</v>
      </c>
      <c r="C155" s="410">
        <v>45809</v>
      </c>
      <c r="D155" s="107" t="s">
        <v>272</v>
      </c>
      <c r="E155" s="107" t="s">
        <v>639</v>
      </c>
      <c r="F155" s="107" t="s">
        <v>864</v>
      </c>
      <c r="G155" s="294" t="s">
        <v>865</v>
      </c>
      <c r="H155" s="368" t="s">
        <v>866</v>
      </c>
      <c r="I155" s="179" t="s">
        <v>864</v>
      </c>
      <c r="J155" s="179" t="s">
        <v>867</v>
      </c>
      <c r="K155" s="18" t="s">
        <v>868</v>
      </c>
      <c r="L155" s="295" t="s">
        <v>869</v>
      </c>
      <c r="M155" s="295" t="s">
        <v>870</v>
      </c>
      <c r="N155" s="367">
        <v>9444796926</v>
      </c>
      <c r="O155" s="17" t="s">
        <v>551</v>
      </c>
      <c r="P155" s="17"/>
    </row>
    <row r="156" spans="1:16" ht="57.6" hidden="1" x14ac:dyDescent="0.3">
      <c r="A156" s="83" t="s">
        <v>101</v>
      </c>
      <c r="B156" s="83" t="s">
        <v>549</v>
      </c>
      <c r="C156" s="410">
        <v>45931</v>
      </c>
      <c r="D156" s="107" t="s">
        <v>302</v>
      </c>
      <c r="E156" s="107" t="s">
        <v>645</v>
      </c>
      <c r="F156" s="107"/>
      <c r="G156" s="293" t="s">
        <v>871</v>
      </c>
      <c r="H156" s="141" t="s">
        <v>872</v>
      </c>
      <c r="I156" s="178" t="s">
        <v>388</v>
      </c>
      <c r="J156" s="178" t="s">
        <v>282</v>
      </c>
      <c r="K156" s="23" t="s">
        <v>873</v>
      </c>
      <c r="L156" s="295"/>
      <c r="M156" s="295"/>
      <c r="N156" s="367"/>
      <c r="O156" s="17" t="s">
        <v>551</v>
      </c>
      <c r="P156" s="17"/>
    </row>
    <row r="157" spans="1:16" ht="57.6" hidden="1" x14ac:dyDescent="0.3">
      <c r="A157" s="83" t="s">
        <v>107</v>
      </c>
      <c r="B157" s="83" t="s">
        <v>549</v>
      </c>
      <c r="C157" s="410">
        <v>45931</v>
      </c>
      <c r="D157" s="107" t="s">
        <v>302</v>
      </c>
      <c r="E157" s="107" t="s">
        <v>645</v>
      </c>
      <c r="F157" s="107"/>
      <c r="G157" s="293" t="s">
        <v>874</v>
      </c>
      <c r="H157" s="141" t="s">
        <v>875</v>
      </c>
      <c r="I157" s="178" t="s">
        <v>876</v>
      </c>
      <c r="J157" s="178" t="s">
        <v>348</v>
      </c>
      <c r="K157" s="23" t="s">
        <v>877</v>
      </c>
      <c r="L157" s="295"/>
      <c r="M157" s="295"/>
      <c r="N157" s="367"/>
      <c r="O157" s="17" t="s">
        <v>551</v>
      </c>
      <c r="P157" s="17"/>
    </row>
    <row r="158" spans="1:16" hidden="1" x14ac:dyDescent="0.3">
      <c r="A158" s="85" t="s">
        <v>124</v>
      </c>
      <c r="B158" s="83" t="s">
        <v>549</v>
      </c>
      <c r="C158" s="410">
        <v>45962</v>
      </c>
      <c r="D158" s="109" t="s">
        <v>272</v>
      </c>
      <c r="E158" s="107" t="s">
        <v>639</v>
      </c>
      <c r="F158" s="107"/>
      <c r="G158" s="33" t="s">
        <v>878</v>
      </c>
      <c r="H158" s="173" t="s">
        <v>879</v>
      </c>
      <c r="I158" s="109" t="s">
        <v>374</v>
      </c>
      <c r="J158" s="109"/>
      <c r="K158" s="17"/>
      <c r="L158" s="295"/>
      <c r="M158" s="295"/>
      <c r="N158" s="367"/>
      <c r="O158" s="17" t="s">
        <v>551</v>
      </c>
      <c r="P158" s="17"/>
    </row>
    <row r="159" spans="1:16" ht="57.6" hidden="1" x14ac:dyDescent="0.3">
      <c r="A159" s="83" t="s">
        <v>880</v>
      </c>
      <c r="B159" s="83" t="s">
        <v>549</v>
      </c>
      <c r="C159" s="410">
        <v>45931</v>
      </c>
      <c r="D159" s="107" t="s">
        <v>253</v>
      </c>
      <c r="E159" s="107" t="s">
        <v>680</v>
      </c>
      <c r="F159" s="107"/>
      <c r="G159" s="293" t="s">
        <v>881</v>
      </c>
      <c r="H159" s="141" t="s">
        <v>882</v>
      </c>
      <c r="I159" s="178" t="s">
        <v>705</v>
      </c>
      <c r="J159" s="178" t="s">
        <v>282</v>
      </c>
      <c r="K159" s="23" t="s">
        <v>883</v>
      </c>
      <c r="L159" s="295"/>
      <c r="M159" s="295"/>
      <c r="N159" s="367"/>
      <c r="O159" s="17" t="s">
        <v>551</v>
      </c>
      <c r="P159" s="17"/>
    </row>
    <row r="160" spans="1:16" ht="41.4" hidden="1" x14ac:dyDescent="0.3">
      <c r="A160" s="86" t="s">
        <v>884</v>
      </c>
      <c r="B160" s="83" t="s">
        <v>549</v>
      </c>
      <c r="C160" s="410">
        <v>45992</v>
      </c>
      <c r="D160" s="109" t="s">
        <v>272</v>
      </c>
      <c r="E160" s="107" t="s">
        <v>639</v>
      </c>
      <c r="F160" s="107"/>
      <c r="G160" s="32"/>
      <c r="H160" s="374" t="s">
        <v>885</v>
      </c>
      <c r="I160" s="109" t="s">
        <v>886</v>
      </c>
      <c r="J160" s="182" t="s">
        <v>348</v>
      </c>
      <c r="K160" s="17"/>
      <c r="L160" s="35" t="s">
        <v>887</v>
      </c>
      <c r="M160" s="399" t="s">
        <v>888</v>
      </c>
      <c r="N160" s="405"/>
      <c r="O160" s="17" t="s">
        <v>551</v>
      </c>
      <c r="P160" s="17"/>
    </row>
    <row r="161" spans="1:16" ht="43.2" hidden="1" x14ac:dyDescent="0.3">
      <c r="A161" s="83" t="s">
        <v>889</v>
      </c>
      <c r="B161" s="83" t="s">
        <v>549</v>
      </c>
      <c r="C161" s="410">
        <v>45962</v>
      </c>
      <c r="D161" s="30" t="s">
        <v>253</v>
      </c>
      <c r="E161" s="107" t="s">
        <v>680</v>
      </c>
      <c r="F161" s="107"/>
      <c r="G161" s="33" t="s">
        <v>890</v>
      </c>
      <c r="H161" s="371" t="s">
        <v>891</v>
      </c>
      <c r="I161" s="30" t="s">
        <v>306</v>
      </c>
      <c r="J161" s="30" t="s">
        <v>337</v>
      </c>
      <c r="K161" s="17"/>
      <c r="L161" s="295"/>
      <c r="M161" s="295"/>
      <c r="N161" s="367"/>
      <c r="O161" s="17" t="s">
        <v>551</v>
      </c>
      <c r="P161" s="17"/>
    </row>
    <row r="162" spans="1:16" ht="43.2" hidden="1" x14ac:dyDescent="0.3">
      <c r="A162" s="85" t="s">
        <v>892</v>
      </c>
      <c r="B162" s="83" t="s">
        <v>549</v>
      </c>
      <c r="C162" s="410">
        <v>45962</v>
      </c>
      <c r="D162" s="109" t="s">
        <v>302</v>
      </c>
      <c r="E162" s="107" t="s">
        <v>645</v>
      </c>
      <c r="F162" s="107"/>
      <c r="G162" s="32" t="s">
        <v>893</v>
      </c>
      <c r="H162" s="173" t="s">
        <v>894</v>
      </c>
      <c r="I162" s="109" t="s">
        <v>895</v>
      </c>
      <c r="J162" s="109" t="s">
        <v>348</v>
      </c>
      <c r="K162" s="17"/>
      <c r="L162" s="295"/>
      <c r="M162" s="295"/>
      <c r="N162" s="367"/>
      <c r="O162" s="17" t="s">
        <v>551</v>
      </c>
      <c r="P162" s="17"/>
    </row>
    <row r="163" spans="1:16" ht="100.8" hidden="1" x14ac:dyDescent="0.3">
      <c r="A163" s="85" t="s">
        <v>896</v>
      </c>
      <c r="B163" s="83" t="s">
        <v>549</v>
      </c>
      <c r="C163" s="410">
        <v>45962</v>
      </c>
      <c r="D163" s="109" t="s">
        <v>253</v>
      </c>
      <c r="E163" s="107" t="s">
        <v>680</v>
      </c>
      <c r="F163" s="107"/>
      <c r="G163" s="33" t="s">
        <v>897</v>
      </c>
      <c r="H163" s="173" t="s">
        <v>898</v>
      </c>
      <c r="I163" s="109" t="s">
        <v>705</v>
      </c>
      <c r="J163" s="109" t="s">
        <v>337</v>
      </c>
      <c r="K163" s="17"/>
      <c r="L163" s="295"/>
      <c r="M163" s="295"/>
      <c r="N163" s="367"/>
      <c r="O163" s="17" t="s">
        <v>551</v>
      </c>
      <c r="P163" s="17"/>
    </row>
    <row r="164" spans="1:16" ht="72" hidden="1" x14ac:dyDescent="0.3">
      <c r="A164" s="83" t="s">
        <v>87</v>
      </c>
      <c r="B164" s="83" t="s">
        <v>549</v>
      </c>
      <c r="C164" s="410">
        <v>45931</v>
      </c>
      <c r="D164" s="107" t="s">
        <v>302</v>
      </c>
      <c r="E164" s="107" t="s">
        <v>645</v>
      </c>
      <c r="F164" s="107"/>
      <c r="G164" s="293" t="s">
        <v>899</v>
      </c>
      <c r="H164" s="141" t="s">
        <v>900</v>
      </c>
      <c r="I164" s="178" t="s">
        <v>901</v>
      </c>
      <c r="J164" s="178" t="s">
        <v>348</v>
      </c>
      <c r="K164" s="23" t="s">
        <v>902</v>
      </c>
      <c r="L164" s="295"/>
      <c r="M164" s="295"/>
      <c r="N164" s="367"/>
      <c r="O164" s="17" t="s">
        <v>551</v>
      </c>
      <c r="P164" s="17"/>
    </row>
    <row r="165" spans="1:16" ht="158.4" hidden="1" x14ac:dyDescent="0.3">
      <c r="A165" s="85" t="s">
        <v>903</v>
      </c>
      <c r="B165" s="83" t="s">
        <v>549</v>
      </c>
      <c r="C165" s="410">
        <v>45962</v>
      </c>
      <c r="D165" s="109" t="s">
        <v>253</v>
      </c>
      <c r="E165" s="107" t="s">
        <v>680</v>
      </c>
      <c r="F165" s="107"/>
      <c r="G165" s="33" t="s">
        <v>904</v>
      </c>
      <c r="H165" s="173" t="s">
        <v>905</v>
      </c>
      <c r="I165" s="109" t="s">
        <v>906</v>
      </c>
      <c r="J165" s="109" t="s">
        <v>291</v>
      </c>
      <c r="K165" s="17"/>
      <c r="L165" s="295"/>
      <c r="M165" s="295"/>
      <c r="N165" s="367"/>
      <c r="O165" s="17" t="s">
        <v>551</v>
      </c>
      <c r="P165" s="17"/>
    </row>
    <row r="166" spans="1:16" ht="57.6" hidden="1" x14ac:dyDescent="0.3">
      <c r="A166" s="83" t="s">
        <v>120</v>
      </c>
      <c r="B166" s="83" t="s">
        <v>549</v>
      </c>
      <c r="C166" s="410">
        <v>45901</v>
      </c>
      <c r="D166" s="107" t="s">
        <v>253</v>
      </c>
      <c r="E166" s="107" t="s">
        <v>680</v>
      </c>
      <c r="F166" s="107"/>
      <c r="G166" s="293" t="s">
        <v>907</v>
      </c>
      <c r="H166" s="367" t="s">
        <v>908</v>
      </c>
      <c r="I166" s="107" t="s">
        <v>909</v>
      </c>
      <c r="J166" s="188" t="s">
        <v>291</v>
      </c>
      <c r="K166" s="23" t="s">
        <v>910</v>
      </c>
      <c r="L166" s="295"/>
      <c r="M166" s="295"/>
      <c r="N166" s="367"/>
      <c r="O166" s="17" t="s">
        <v>551</v>
      </c>
      <c r="P166" s="17"/>
    </row>
    <row r="167" spans="1:16" hidden="1" x14ac:dyDescent="0.3">
      <c r="A167" s="85" t="s">
        <v>85</v>
      </c>
      <c r="B167" s="83" t="s">
        <v>549</v>
      </c>
      <c r="C167" s="410">
        <v>45962</v>
      </c>
      <c r="D167" s="109" t="s">
        <v>272</v>
      </c>
      <c r="E167" s="107" t="s">
        <v>639</v>
      </c>
      <c r="F167" s="107"/>
      <c r="G167" s="33" t="s">
        <v>911</v>
      </c>
      <c r="H167" s="374" t="s">
        <v>912</v>
      </c>
      <c r="I167" s="182" t="s">
        <v>913</v>
      </c>
      <c r="J167" s="182" t="s">
        <v>277</v>
      </c>
      <c r="K167" s="17"/>
      <c r="L167" s="295"/>
      <c r="M167" s="295"/>
      <c r="N167" s="367"/>
      <c r="O167" s="17" t="s">
        <v>551</v>
      </c>
      <c r="P167" s="17"/>
    </row>
    <row r="168" spans="1:16" ht="57.6" hidden="1" x14ac:dyDescent="0.3">
      <c r="A168" s="83" t="s">
        <v>128</v>
      </c>
      <c r="B168" s="83" t="s">
        <v>549</v>
      </c>
      <c r="C168" s="410">
        <v>45962</v>
      </c>
      <c r="D168" s="30" t="s">
        <v>302</v>
      </c>
      <c r="E168" s="107" t="s">
        <v>645</v>
      </c>
      <c r="F168" s="107"/>
      <c r="G168" s="33" t="s">
        <v>914</v>
      </c>
      <c r="H168" s="371" t="s">
        <v>915</v>
      </c>
      <c r="I168" s="30" t="s">
        <v>906</v>
      </c>
      <c r="J168" s="30" t="s">
        <v>337</v>
      </c>
      <c r="K168" s="17"/>
      <c r="L168" s="295"/>
      <c r="M168" s="295"/>
      <c r="N168" s="367"/>
      <c r="O168" s="17" t="s">
        <v>551</v>
      </c>
      <c r="P168" s="17"/>
    </row>
    <row r="169" spans="1:16" ht="115.2" hidden="1" x14ac:dyDescent="0.3">
      <c r="A169" s="86" t="s">
        <v>916</v>
      </c>
      <c r="B169" s="83" t="s">
        <v>549</v>
      </c>
      <c r="C169" s="410">
        <v>45962</v>
      </c>
      <c r="D169" s="107" t="s">
        <v>917</v>
      </c>
      <c r="E169" s="107" t="s">
        <v>680</v>
      </c>
      <c r="F169" s="107"/>
      <c r="G169" s="91" t="s">
        <v>918</v>
      </c>
      <c r="H169" s="88" t="s">
        <v>919</v>
      </c>
      <c r="I169" s="110" t="s">
        <v>306</v>
      </c>
      <c r="J169" s="110" t="s">
        <v>337</v>
      </c>
      <c r="K169" s="91" t="s">
        <v>920</v>
      </c>
      <c r="L169" s="89" t="s">
        <v>921</v>
      </c>
      <c r="M169" s="89"/>
      <c r="N169" s="89" t="s">
        <v>922</v>
      </c>
      <c r="O169" s="17" t="s">
        <v>551</v>
      </c>
      <c r="P169" s="17"/>
    </row>
    <row r="170" spans="1:16" hidden="1" x14ac:dyDescent="0.3">
      <c r="A170" s="85" t="s">
        <v>923</v>
      </c>
      <c r="B170" s="83" t="s">
        <v>549</v>
      </c>
      <c r="C170" s="410">
        <v>45962</v>
      </c>
      <c r="D170" s="109" t="s">
        <v>272</v>
      </c>
      <c r="E170" s="107" t="s">
        <v>639</v>
      </c>
      <c r="F170" s="107"/>
      <c r="G170" s="33" t="s">
        <v>924</v>
      </c>
      <c r="H170" s="374" t="s">
        <v>925</v>
      </c>
      <c r="I170" s="182" t="s">
        <v>926</v>
      </c>
      <c r="J170" s="182" t="s">
        <v>348</v>
      </c>
      <c r="K170" s="17"/>
      <c r="L170" s="295"/>
      <c r="M170" s="295"/>
      <c r="N170" s="367"/>
      <c r="O170" s="17" t="s">
        <v>551</v>
      </c>
      <c r="P170" s="17"/>
    </row>
    <row r="171" spans="1:16" ht="100.8" hidden="1" x14ac:dyDescent="0.3">
      <c r="A171" s="83" t="s">
        <v>37</v>
      </c>
      <c r="B171" s="83" t="s">
        <v>549</v>
      </c>
      <c r="C171" s="410">
        <v>45839</v>
      </c>
      <c r="D171" s="107" t="s">
        <v>927</v>
      </c>
      <c r="E171" s="107" t="s">
        <v>645</v>
      </c>
      <c r="F171" s="107" t="s">
        <v>928</v>
      </c>
      <c r="G171" s="298" t="s">
        <v>929</v>
      </c>
      <c r="H171" s="367" t="s">
        <v>930</v>
      </c>
      <c r="I171" s="107" t="s">
        <v>928</v>
      </c>
      <c r="J171" s="107" t="s">
        <v>348</v>
      </c>
      <c r="K171" s="21" t="s">
        <v>931</v>
      </c>
      <c r="L171" s="295"/>
      <c r="M171" s="295"/>
      <c r="N171" s="367"/>
      <c r="O171" s="17" t="s">
        <v>551</v>
      </c>
      <c r="P171" s="17"/>
    </row>
    <row r="172" spans="1:16" ht="72" hidden="1" x14ac:dyDescent="0.3">
      <c r="A172" s="83" t="s">
        <v>116</v>
      </c>
      <c r="B172" s="83" t="s">
        <v>549</v>
      </c>
      <c r="C172" s="410">
        <v>45839</v>
      </c>
      <c r="D172" s="107" t="s">
        <v>272</v>
      </c>
      <c r="E172" s="107" t="s">
        <v>639</v>
      </c>
      <c r="F172" s="107" t="s">
        <v>498</v>
      </c>
      <c r="G172" s="301" t="s">
        <v>932</v>
      </c>
      <c r="H172" s="372" t="s">
        <v>933</v>
      </c>
      <c r="I172" s="176" t="s">
        <v>498</v>
      </c>
      <c r="J172" s="176" t="s">
        <v>291</v>
      </c>
      <c r="K172" s="21" t="s">
        <v>934</v>
      </c>
      <c r="L172" s="295" t="s">
        <v>935</v>
      </c>
      <c r="M172" s="295" t="s">
        <v>936</v>
      </c>
      <c r="N172" s="367">
        <v>9995698162</v>
      </c>
      <c r="O172" s="17" t="s">
        <v>551</v>
      </c>
      <c r="P172" s="17"/>
    </row>
    <row r="173" spans="1:16" ht="57.6" hidden="1" x14ac:dyDescent="0.3">
      <c r="A173" s="158" t="s">
        <v>143</v>
      </c>
      <c r="B173" s="83" t="s">
        <v>549</v>
      </c>
      <c r="C173" s="410">
        <v>45809</v>
      </c>
      <c r="D173" s="107" t="s">
        <v>253</v>
      </c>
      <c r="E173" s="107" t="s">
        <v>680</v>
      </c>
      <c r="F173" s="112" t="s">
        <v>640</v>
      </c>
      <c r="G173" s="302" t="s">
        <v>937</v>
      </c>
      <c r="H173" s="367" t="s">
        <v>938</v>
      </c>
      <c r="I173" s="107" t="s">
        <v>640</v>
      </c>
      <c r="J173" s="112" t="s">
        <v>291</v>
      </c>
      <c r="K173" s="36"/>
      <c r="L173" s="302" t="s">
        <v>260</v>
      </c>
      <c r="M173" s="302" t="s">
        <v>939</v>
      </c>
      <c r="N173" s="373">
        <v>7774034634</v>
      </c>
      <c r="O173" s="17" t="s">
        <v>551</v>
      </c>
      <c r="P173" s="17"/>
    </row>
    <row r="174" spans="1:16" ht="129.6" hidden="1" x14ac:dyDescent="0.3">
      <c r="A174" s="158" t="s">
        <v>77</v>
      </c>
      <c r="B174" s="83" t="s">
        <v>549</v>
      </c>
      <c r="C174" s="410">
        <v>45870</v>
      </c>
      <c r="D174" s="112" t="s">
        <v>253</v>
      </c>
      <c r="E174" s="107" t="s">
        <v>680</v>
      </c>
      <c r="F174" s="208"/>
      <c r="G174" s="302" t="s">
        <v>940</v>
      </c>
      <c r="H174" s="373" t="s">
        <v>941</v>
      </c>
      <c r="I174" s="112" t="s">
        <v>942</v>
      </c>
      <c r="J174" s="112" t="s">
        <v>348</v>
      </c>
      <c r="K174" s="214" t="s">
        <v>943</v>
      </c>
      <c r="L174" s="302" t="s">
        <v>944</v>
      </c>
      <c r="M174" s="302" t="s">
        <v>945</v>
      </c>
      <c r="N174" s="373">
        <v>9822020629</v>
      </c>
      <c r="O174" s="17" t="s">
        <v>551</v>
      </c>
      <c r="P174" s="220"/>
    </row>
    <row r="175" spans="1:16" ht="115.2" hidden="1" x14ac:dyDescent="0.3">
      <c r="A175" s="158" t="s">
        <v>946</v>
      </c>
      <c r="B175" s="83" t="s">
        <v>549</v>
      </c>
      <c r="C175" s="413">
        <v>45901</v>
      </c>
      <c r="D175" s="112" t="s">
        <v>253</v>
      </c>
      <c r="E175" s="107" t="s">
        <v>680</v>
      </c>
      <c r="F175" s="112"/>
      <c r="G175" s="303" t="s">
        <v>947</v>
      </c>
      <c r="H175" s="373" t="s">
        <v>948</v>
      </c>
      <c r="I175" s="112" t="s">
        <v>949</v>
      </c>
      <c r="J175" s="112" t="s">
        <v>282</v>
      </c>
      <c r="K175" s="209" t="s">
        <v>950</v>
      </c>
      <c r="L175" s="302"/>
      <c r="M175" s="302"/>
      <c r="N175" s="373"/>
      <c r="O175" s="17" t="s">
        <v>551</v>
      </c>
      <c r="P175" s="17"/>
    </row>
    <row r="176" spans="1:16" ht="57.6" hidden="1" x14ac:dyDescent="0.3">
      <c r="A176" s="158" t="s">
        <v>23</v>
      </c>
      <c r="B176" s="83" t="s">
        <v>549</v>
      </c>
      <c r="C176" s="413">
        <v>45809</v>
      </c>
      <c r="D176" s="112" t="s">
        <v>302</v>
      </c>
      <c r="E176" s="107" t="s">
        <v>645</v>
      </c>
      <c r="F176" s="112" t="s">
        <v>951</v>
      </c>
      <c r="G176" s="302" t="s">
        <v>952</v>
      </c>
      <c r="H176" s="373" t="s">
        <v>953</v>
      </c>
      <c r="I176" s="112" t="s">
        <v>951</v>
      </c>
      <c r="J176" s="112" t="s">
        <v>325</v>
      </c>
      <c r="K176" s="213"/>
      <c r="L176" s="397" t="s">
        <v>954</v>
      </c>
      <c r="M176" s="171" t="s">
        <v>955</v>
      </c>
      <c r="N176" s="408" t="s">
        <v>956</v>
      </c>
      <c r="O176" s="17" t="s">
        <v>551</v>
      </c>
      <c r="P176" s="220"/>
    </row>
    <row r="177" spans="1:16" ht="72" hidden="1" x14ac:dyDescent="0.3">
      <c r="A177" s="87" t="s">
        <v>957</v>
      </c>
      <c r="B177" s="83" t="s">
        <v>549</v>
      </c>
      <c r="C177" s="413">
        <v>45992</v>
      </c>
      <c r="D177" s="169" t="s">
        <v>253</v>
      </c>
      <c r="E177" s="107" t="s">
        <v>680</v>
      </c>
      <c r="F177" s="112"/>
      <c r="G177" s="171" t="s">
        <v>958</v>
      </c>
      <c r="H177" s="378" t="s">
        <v>959</v>
      </c>
      <c r="I177" s="169" t="s">
        <v>960</v>
      </c>
      <c r="J177" s="169" t="s">
        <v>337</v>
      </c>
      <c r="K177" s="36"/>
      <c r="L177" s="174" t="s">
        <v>961</v>
      </c>
      <c r="M177" s="401" t="s">
        <v>962</v>
      </c>
      <c r="N177" s="409">
        <v>8806364347</v>
      </c>
      <c r="O177" s="17" t="s">
        <v>551</v>
      </c>
      <c r="P177" s="220"/>
    </row>
    <row r="178" spans="1:16" ht="57.6" hidden="1" x14ac:dyDescent="0.3">
      <c r="A178" s="85" t="s">
        <v>963</v>
      </c>
      <c r="B178" s="83" t="s">
        <v>549</v>
      </c>
      <c r="C178" s="410">
        <v>45962</v>
      </c>
      <c r="D178" s="109" t="s">
        <v>272</v>
      </c>
      <c r="E178" s="107" t="s">
        <v>639</v>
      </c>
      <c r="F178" s="112"/>
      <c r="G178" s="33" t="s">
        <v>964</v>
      </c>
      <c r="H178" s="173" t="s">
        <v>965</v>
      </c>
      <c r="I178" s="182" t="s">
        <v>276</v>
      </c>
      <c r="J178" s="109"/>
      <c r="K178" s="17"/>
      <c r="L178" s="295"/>
      <c r="M178" s="295"/>
      <c r="N178" s="367"/>
      <c r="O178" s="17" t="s">
        <v>551</v>
      </c>
      <c r="P178" s="17"/>
    </row>
    <row r="179" spans="1:16" hidden="1" x14ac:dyDescent="0.3">
      <c r="A179" s="87" t="s">
        <v>966</v>
      </c>
      <c r="B179" s="83" t="s">
        <v>549</v>
      </c>
      <c r="C179" s="410">
        <v>45992</v>
      </c>
      <c r="D179" s="169" t="s">
        <v>272</v>
      </c>
      <c r="E179" s="107" t="s">
        <v>639</v>
      </c>
      <c r="F179" s="207"/>
      <c r="G179" s="171" t="s">
        <v>967</v>
      </c>
      <c r="H179" s="379" t="s">
        <v>968</v>
      </c>
      <c r="I179" s="169" t="s">
        <v>758</v>
      </c>
      <c r="J179" s="189" t="s">
        <v>291</v>
      </c>
      <c r="K179" s="36"/>
      <c r="L179" s="398" t="s">
        <v>969</v>
      </c>
      <c r="M179" s="401" t="s">
        <v>970</v>
      </c>
      <c r="N179" s="409"/>
      <c r="O179" s="36" t="s">
        <v>551</v>
      </c>
      <c r="P179" s="36"/>
    </row>
  </sheetData>
  <phoneticPr fontId="6" type="noConversion"/>
  <dataValidations count="1">
    <dataValidation allowBlank="1" showInputMessage="1" showErrorMessage="1" sqref="D94:D95 D97 D88:D91" xr:uid="{C2A9F134-1545-49A5-A25D-83D9592B9CFE}"/>
  </dataValidations>
  <hyperlinks>
    <hyperlink ref="G2" r:id="rId1" xr:uid="{40C3BA10-C8DF-4657-856F-408B803A9EAD}"/>
    <hyperlink ref="K2" r:id="rId2" xr:uid="{B6A4F9BF-DBD5-41E9-AB63-48BB68B5D7FF}"/>
    <hyperlink ref="G21" r:id="rId3" xr:uid="{7EEB53FD-1E0B-487F-BF77-0BFD3A5E182E}"/>
    <hyperlink ref="G12" r:id="rId4" xr:uid="{5C86BA61-0207-445E-A7A4-A461FC3F1C2A}"/>
    <hyperlink ref="G172" r:id="rId5" xr:uid="{20357F7B-31A3-4202-B91B-E9FEFA2CA175}"/>
    <hyperlink ref="K172" r:id="rId6" location="slide=id.g3371b67b069_3_87" xr:uid="{1028F75D-DFF9-4ED0-8AC6-3ABDBAE24F6D}"/>
    <hyperlink ref="K138" r:id="rId7" xr:uid="{9A219BCA-8D8C-44F2-B01F-A5B37D7C8CD5}"/>
    <hyperlink ref="G138" r:id="rId8" xr:uid="{4154D229-7362-4B6A-B74F-56AB2ECE6529}"/>
    <hyperlink ref="G144" r:id="rId9" xr:uid="{5CAA05A2-28BD-49AD-A619-6C33C17929AA}"/>
    <hyperlink ref="K144" r:id="rId10" xr:uid="{694A737C-7A96-4307-A6F9-97C224768501}"/>
    <hyperlink ref="G136" r:id="rId11" xr:uid="{0302AF10-693A-427D-A555-BA7DC5BA1993}"/>
    <hyperlink ref="K136" r:id="rId12" xr:uid="{41139DAB-3629-43FA-9173-D1D9630FE445}"/>
    <hyperlink ref="G108" r:id="rId13" xr:uid="{6DC6CBE6-F053-465F-8DDE-D9729AC3229D}"/>
    <hyperlink ref="K108" r:id="rId14" xr:uid="{865560F3-5E73-4296-9176-5E7C740FCD16}"/>
    <hyperlink ref="G171" r:id="rId15" xr:uid="{013927D0-6205-41DE-94B8-8EF365E1FFE3}"/>
    <hyperlink ref="K171" r:id="rId16" xr:uid="{EF4DAA77-0992-4F4C-931F-2AE654053918}"/>
    <hyperlink ref="G32" r:id="rId17" xr:uid="{1C9B771A-D92E-47A0-9FD6-6609C8900C1B}"/>
    <hyperlink ref="K32" r:id="rId18" xr:uid="{F4A8870E-4927-4616-9AEA-48185FF38D2E}"/>
    <hyperlink ref="K119" r:id="rId19" xr:uid="{CA350505-5067-4263-83A9-A7B25376E453}"/>
    <hyperlink ref="G51" r:id="rId20" xr:uid="{7F72F6C6-A635-45D3-97FD-5517837154F3}"/>
    <hyperlink ref="K51" r:id="rId21" xr:uid="{571E585F-194C-4764-A1B5-8D5470899987}"/>
    <hyperlink ref="G143" r:id="rId22" xr:uid="{157DBEC0-5F55-4555-A5C3-ECB03D8C24ED}"/>
    <hyperlink ref="K143" r:id="rId23" xr:uid="{4A47D69C-3559-4769-A4F6-B911661B869E}"/>
    <hyperlink ref="G17" r:id="rId24" xr:uid="{897EEA71-5055-424F-B4B8-7B012D013EEC}"/>
    <hyperlink ref="K17" r:id="rId25" xr:uid="{34AFA8D4-2117-4066-8A20-348C046AF961}"/>
    <hyperlink ref="G149" r:id="rId26" xr:uid="{8DD10AAB-67E0-4888-83FC-41AFF3DF7F89}"/>
    <hyperlink ref="K149" r:id="rId27" xr:uid="{EBB731BE-7745-48A8-807E-CC78E686F362}"/>
    <hyperlink ref="G7" r:id="rId28" xr:uid="{CAAE9477-6EC5-4EF2-B46C-57D5F88920ED}"/>
    <hyperlink ref="K7" r:id="rId29" xr:uid="{8FF52451-97BE-4B1C-9B3F-94BD629C5937}"/>
    <hyperlink ref="G50" r:id="rId30" xr:uid="{386C488C-5195-43B1-80B2-BCD0B191CACA}"/>
    <hyperlink ref="K50" r:id="rId31" xr:uid="{BDEC81AC-0A8E-4FB2-B186-AD7F7E5E0780}"/>
    <hyperlink ref="G155" r:id="rId32" xr:uid="{9C4A0259-51AD-408C-AA32-91786DB8A5B4}"/>
    <hyperlink ref="K155" r:id="rId33" xr:uid="{E699D7A1-97E0-4D29-9F9F-4D500983342F}"/>
    <hyperlink ref="G152" r:id="rId34" xr:uid="{145A3FC6-0A79-44D9-9E91-5E684385A7E3}"/>
    <hyperlink ref="G43" r:id="rId35" xr:uid="{358B6B8E-C9FF-4DA3-8DCC-2D64C485F6EB}"/>
    <hyperlink ref="K43" r:id="rId36" xr:uid="{3DAF76FF-EFE0-4AAE-B52D-D61FAF65AB3A}"/>
    <hyperlink ref="G176" r:id="rId37" xr:uid="{D7667A7B-B5E0-4AF7-A894-C6685FEACB0F}"/>
    <hyperlink ref="G173" r:id="rId38" xr:uid="{930C6E9F-D534-4A90-8A61-6C7A75421678}"/>
    <hyperlink ref="K148" r:id="rId39" xr:uid="{D6E3C4D4-67A6-4832-9A6C-FB684C62841A}"/>
    <hyperlink ref="K174" r:id="rId40" xr:uid="{350F6595-7DB0-4AF1-B51D-F87BB32E1C24}"/>
    <hyperlink ref="K42" r:id="rId41" xr:uid="{F8BBBA73-5A30-408A-BFB1-047867308A64}"/>
    <hyperlink ref="K24" r:id="rId42" xr:uid="{BDC243AC-87B0-47D2-878E-314C41B38740}"/>
    <hyperlink ref="K47" r:id="rId43" xr:uid="{5039ED73-AD09-446F-BD57-313DD1FDD01A}"/>
    <hyperlink ref="K57" r:id="rId44" xr:uid="{F887B2A3-1113-44A9-A9AE-9F86A0AEA574}"/>
    <hyperlink ref="G45" r:id="rId45" xr:uid="{C4DE194C-C2A8-4CC8-9809-087C6D16F41B}"/>
    <hyperlink ref="G150" r:id="rId46" xr:uid="{02C263DE-9ACE-41D4-918D-66CC701561E6}"/>
    <hyperlink ref="G59" r:id="rId47" xr:uid="{F7B21CC6-92EE-4F12-B277-F9B2A09DC88D}"/>
    <hyperlink ref="G133" r:id="rId48" xr:uid="{955CB93C-0C8E-4D8B-9753-4E5B8BE93C06}"/>
    <hyperlink ref="G46" r:id="rId49" xr:uid="{F3AF332E-4ED0-4368-B49C-6C70D69887C1}"/>
    <hyperlink ref="G53" r:id="rId50" xr:uid="{3D603FB3-59A6-4193-B7EC-56B8D2675509}"/>
    <hyperlink ref="G27" r:id="rId51" xr:uid="{D8697085-DC9B-4E79-ACEE-422015B5E8CA}"/>
    <hyperlink ref="G120" r:id="rId52" xr:uid="{7C70B0F4-DE06-4C41-AF85-41C60C868155}"/>
    <hyperlink ref="G20" r:id="rId53" xr:uid="{6E1AF07D-E7EF-4722-AFC0-D8C13AC56D17}"/>
    <hyperlink ref="G15" r:id="rId54" xr:uid="{EFD3EC27-B594-41DF-ABE7-0363A8FD0216}"/>
    <hyperlink ref="G55" r:id="rId55" xr:uid="{089615B8-7645-4ABA-B1A7-38E484FB0CBE}"/>
    <hyperlink ref="G166" r:id="rId56" xr:uid="{CF8751D3-F930-48AF-82DB-3AB9488E6139}"/>
    <hyperlink ref="G112" r:id="rId57" xr:uid="{8B84EAF4-7962-44CD-8970-46C1585A5BCE}"/>
    <hyperlink ref="G38" r:id="rId58" xr:uid="{C4BDE337-F6A0-426C-966A-714CF1E3E128}"/>
    <hyperlink ref="G154" r:id="rId59" xr:uid="{2FC23806-417B-466B-89CD-3AF60620F692}"/>
    <hyperlink ref="G131" r:id="rId60" xr:uid="{15FAA53E-EEA2-413B-A652-5307A07268D5}"/>
    <hyperlink ref="G123" r:id="rId61" xr:uid="{5B20988B-214F-4F1F-A9EF-2437BE1C2340}"/>
    <hyperlink ref="G5" r:id="rId62" xr:uid="{D9E26B05-C8ED-44FE-9B77-9FE857BCD61B}"/>
    <hyperlink ref="G117" r:id="rId63" xr:uid="{014F3C8A-69B8-4F4B-A97D-AF9E302214CB}"/>
    <hyperlink ref="G175" r:id="rId64" xr:uid="{A8519014-C6F6-4223-83CD-06A9AE545F3D}"/>
    <hyperlink ref="K45" r:id="rId65" xr:uid="{AFFA63B4-3FD8-44BB-897E-2CD35996D9FF}"/>
    <hyperlink ref="K150" r:id="rId66" xr:uid="{42303961-0755-4459-BF29-CE4734401219}"/>
    <hyperlink ref="K59" r:id="rId67" xr:uid="{19C87835-4F02-4D66-8C88-BCB4E5CCB5AC}"/>
    <hyperlink ref="K46" r:id="rId68" xr:uid="{79D3F66B-701F-43E9-817C-FF0E3F467189}"/>
    <hyperlink ref="K27" r:id="rId69" xr:uid="{0C975F7E-A327-4398-99FA-0FF85E3EF92E}"/>
    <hyperlink ref="K120" r:id="rId70" xr:uid="{845C9417-5311-4510-BE75-F3146F7FF3C2}"/>
    <hyperlink ref="K20" r:id="rId71" xr:uid="{454373F9-95EE-4F59-9653-C167338DCE71}"/>
    <hyperlink ref="K15" r:id="rId72" xr:uid="{7AC9E4FC-2BED-4477-BDF7-32A475CB2DC5}"/>
    <hyperlink ref="K105" r:id="rId73" xr:uid="{65C48A22-35D6-4BC7-B8FD-21CC3E89BAE4}"/>
    <hyperlink ref="K166" r:id="rId74" xr:uid="{3DA3F999-F6CB-4550-88E0-90F16209D224}"/>
    <hyperlink ref="K112" r:id="rId75" xr:uid="{8993E81F-1BB9-4686-9DD5-D1D0461E1BA2}"/>
    <hyperlink ref="K38" r:id="rId76" xr:uid="{5BA6532A-022F-4F05-A914-90BFA07B20B1}"/>
    <hyperlink ref="K154" r:id="rId77" display="https://wadhwanifoundation-my.sharepoint.com/my?id=%2Fpersonal%2Frishabh%5Fsingh%5Fwadhwanifoundation%5Forg%2FDocuments%2FAttachments%2FQNu%20Intro%20Deck%20%2D%20Sept25%2Epdf&amp;parent=%2Fpersonal%2Frishabh%5Fsingh%5Fwadhwanifoundation%5Forg%2FDocuments%2FAttachments" xr:uid="{A2CF70FB-3DE7-4220-B626-4047006AD2D4}"/>
    <hyperlink ref="K123" r:id="rId78" xr:uid="{4AEDED32-959D-4181-9593-4D299E00AE13}"/>
    <hyperlink ref="K5" r:id="rId79" xr:uid="{4557483B-B9CC-46C9-A7C2-B19BE05024C1}"/>
    <hyperlink ref="K175" r:id="rId80" xr:uid="{88399C08-883E-4506-88EB-9379999C799F}"/>
    <hyperlink ref="G142" r:id="rId81" xr:uid="{A8ABCF32-D191-4542-A61C-A197880686F1}"/>
    <hyperlink ref="G6" r:id="rId82" xr:uid="{C833D90D-B5D8-40AF-ABB8-0DD42B416C43}"/>
    <hyperlink ref="G164" r:id="rId83" xr:uid="{94999AAC-1B7C-487F-92D9-0133E580E013}"/>
    <hyperlink ref="G44" r:id="rId84" xr:uid="{2ED6E157-5A51-4588-87CB-055AAD2D17AA}"/>
    <hyperlink ref="G156" r:id="rId85" xr:uid="{E785B760-3563-465E-AB44-EE1B0458A04E}"/>
    <hyperlink ref="G151" r:id="rId86" xr:uid="{84A4B2B8-98E4-49D2-B6C6-4940A7B9A22E}"/>
    <hyperlink ref="G29" r:id="rId87" xr:uid="{338FB5A7-D7D1-4EB5-99EC-80D32FDAE4C9}"/>
    <hyperlink ref="G139" r:id="rId88" xr:uid="{1F5FD46B-3014-458B-8D8F-5613C14813B8}"/>
    <hyperlink ref="G137" r:id="rId89" xr:uid="{392563BA-84A4-4931-A2F6-72D114E8BF5F}"/>
    <hyperlink ref="G146" r:id="rId90" xr:uid="{CD8EEB7C-DEB8-4D19-976F-E4CD467BD184}"/>
    <hyperlink ref="G157" r:id="rId91" xr:uid="{BCF0D813-7D14-4872-9521-5FAB3F3E7074}"/>
    <hyperlink ref="G36" r:id="rId92" xr:uid="{B0AE4619-BA1D-4366-909F-494AB9E89E30}"/>
    <hyperlink ref="G121" r:id="rId93" xr:uid="{89030086-6EF8-4368-9919-3A085180B746}"/>
    <hyperlink ref="G48" r:id="rId94" xr:uid="{A051C9E7-DF86-4661-AD4D-5CB28CE8939C}"/>
    <hyperlink ref="G141" r:id="rId95" xr:uid="{07D26D2E-3E8E-48FE-83D4-B869FEE2403E}"/>
    <hyperlink ref="G4" r:id="rId96" xr:uid="{714AC7DF-C002-4532-B995-578EC6451731}"/>
    <hyperlink ref="G113" r:id="rId97" xr:uid="{3054748C-B27A-488F-8A71-C28BEC37E353}"/>
    <hyperlink ref="G135" r:id="rId98" xr:uid="{9ED7010C-D0EC-45EF-8231-8408877BC25C}"/>
    <hyperlink ref="G159" r:id="rId99" xr:uid="{AE4FBF43-127D-4215-B2E1-8B6B4869E9F2}"/>
    <hyperlink ref="K142" r:id="rId100" xr:uid="{F3AF8464-9191-4AAA-8996-A2CD8EAD95C9}"/>
    <hyperlink ref="K6" r:id="rId101" xr:uid="{BC06673A-2134-4B68-B649-A71B1B85328B}"/>
    <hyperlink ref="K164" r:id="rId102" xr:uid="{6C862804-3D2A-4175-A3D5-C2E929AE4749}"/>
    <hyperlink ref="K44" r:id="rId103" xr:uid="{6631F395-542D-4EFF-8CF8-8582EAD3E1CF}"/>
    <hyperlink ref="K156" r:id="rId104" xr:uid="{BA1F46ED-2C54-47E8-8251-61165B889BAE}"/>
    <hyperlink ref="K151" r:id="rId105" xr:uid="{50E7A095-0DE5-4F11-81B4-355070CD81E4}"/>
    <hyperlink ref="K29" r:id="rId106" xr:uid="{7FF3231C-7B1B-4E7C-9D77-C444746646FE}"/>
    <hyperlink ref="K139" r:id="rId107" xr:uid="{9687CDFA-FD7B-4EDD-98BD-8565E3EDF9C5}"/>
    <hyperlink ref="K137" r:id="rId108" xr:uid="{1CD19E36-3931-403D-AC8C-3A46E51D3DF1}"/>
    <hyperlink ref="K146" r:id="rId109" xr:uid="{FB096340-F4E1-4173-896E-78756010AED4}"/>
    <hyperlink ref="K157" r:id="rId110" xr:uid="{6A822016-3C90-48ED-A07D-BCA6F6B339CD}"/>
    <hyperlink ref="K36" r:id="rId111" xr:uid="{98E5D2EE-F370-4486-AEA0-14C4018A1196}"/>
    <hyperlink ref="K121" r:id="rId112" xr:uid="{6A6D17EE-8350-4C07-8605-B25DA01F3EF9}"/>
    <hyperlink ref="K48" r:id="rId113" xr:uid="{704CC255-0976-48D2-800F-045A0A77587E}"/>
    <hyperlink ref="K141" r:id="rId114" xr:uid="{696C8362-A338-4583-9939-463B27AA73D9}"/>
    <hyperlink ref="K4" r:id="rId115" xr:uid="{E37A2F09-D323-4957-9052-BA3C18875111}"/>
    <hyperlink ref="K118" r:id="rId116" xr:uid="{0DB22E92-DB33-40EC-B93C-6487AB52A719}"/>
    <hyperlink ref="K113" r:id="rId117" xr:uid="{32F5AA99-0F63-4E44-87D5-E588AF69EF39}"/>
    <hyperlink ref="K135" r:id="rId118" xr:uid="{BE9A9FCB-459B-4CDF-9E7B-E325B9833CFA}"/>
    <hyperlink ref="K159" r:id="rId119" xr:uid="{EF9F3E28-CC81-4D64-9D3C-248811DF7196}"/>
    <hyperlink ref="G19" r:id="rId120" xr:uid="{E52A988B-0E70-4A55-A788-E1C49B25306B}"/>
    <hyperlink ref="G106" r:id="rId121" xr:uid="{15AB2DFF-3EDD-4F42-8230-E802B4918E5D}"/>
    <hyperlink ref="G153" r:id="rId122" xr:uid="{B4FDED76-65AB-428B-A61F-7060EE68B2C4}"/>
    <hyperlink ref="G52" r:id="rId123" xr:uid="{D253B8F7-6D3E-4C2E-A343-80C42096B22E}"/>
    <hyperlink ref="G111" r:id="rId124" xr:uid="{0718308B-5E85-451B-A68E-B173C18A2070}"/>
    <hyperlink ref="G107" r:id="rId125" xr:uid="{F1D68379-5657-4621-95B4-F331F4DA2BBE}"/>
    <hyperlink ref="G8" r:id="rId126" xr:uid="{49B22FD1-CBD7-45E4-A336-E931A358ED69}"/>
    <hyperlink ref="G31" r:id="rId127" xr:uid="{BBE6CDDF-31B7-4B87-96B2-9A7F981C6D5B}"/>
    <hyperlink ref="G161" r:id="rId128" xr:uid="{49D56C7B-1280-4973-86DE-E6438F7A6CEA}"/>
    <hyperlink ref="G168" r:id="rId129" xr:uid="{48D8E5AF-4E9A-49FF-8B86-A043406E9B7C}"/>
    <hyperlink ref="G58" r:id="rId130" xr:uid="{BC3931FB-B0D6-4882-BDAB-2CB7D019ADCC}"/>
    <hyperlink ref="G40" r:id="rId131" xr:uid="{BE60114A-82E3-44AF-BD3C-227C3F084BB6}"/>
    <hyperlink ref="G158" r:id="rId132" xr:uid="{AF8D5C32-9459-4D7D-B6D3-9FA8531438BD}"/>
    <hyperlink ref="G170" r:id="rId133" xr:uid="{3D91350E-34D7-4DB6-A510-23B9083F71F7}"/>
    <hyperlink ref="G178" r:id="rId134" xr:uid="{464E4952-901F-4358-9CE5-48BE2A489989}"/>
    <hyperlink ref="G127" r:id="rId135" xr:uid="{223920EA-00A0-4A2C-AF92-0750AD07BDB1}"/>
    <hyperlink ref="G167" r:id="rId136" xr:uid="{50FD68AF-65C8-459F-B1E1-483B2F730F78}"/>
    <hyperlink ref="G163" r:id="rId137" xr:uid="{CCEFD1B9-7E75-4816-9EEE-0525EA12D53C}"/>
    <hyperlink ref="G165" r:id="rId138" xr:uid="{D8EAD7E3-5234-4DC6-8ADB-CB82713C2EC4}"/>
    <hyperlink ref="G56" r:id="rId139" xr:uid="{4050B782-55ED-4B99-88BA-B4BE8C799CCD}"/>
    <hyperlink ref="G124" r:id="rId140" xr:uid="{E5A56DA5-1576-4CA7-9164-100A8EAA406B}"/>
    <hyperlink ref="G114" r:id="rId141" xr:uid="{A02C4CA8-5B47-482E-AF1E-7D646FE4BE57}"/>
    <hyperlink ref="G18" r:id="rId142" xr:uid="{A4C425F2-A47F-41D7-9383-CC2C6688F036}"/>
    <hyperlink ref="G110" r:id="rId143" xr:uid="{FA48F773-E1F0-4CCD-A7C7-A5BF80B33499}"/>
    <hyperlink ref="G35" r:id="rId144" xr:uid="{BB6F881A-1A69-4AED-9E36-A75541BA12C9}"/>
    <hyperlink ref="G134" r:id="rId145" xr:uid="{63CD5302-8B1C-4B71-AD10-4FA53237CC5E}"/>
    <hyperlink ref="G9" r:id="rId146" xr:uid="{AF504C74-C0DF-4445-BF34-FC0F2E68E4AC}"/>
    <hyperlink ref="G13" r:id="rId147" xr:uid="{B2A3C479-6BBE-4F5B-BC11-5C590F45DA10}"/>
    <hyperlink ref="G25" r:id="rId148" xr:uid="{99CEDDCB-95B3-4F3A-8B86-8283AEFE49C3}"/>
    <hyperlink ref="G130" r:id="rId149" xr:uid="{B7597A85-BA39-460B-B2D7-0770968D87E5}"/>
    <hyperlink ref="G179" r:id="rId150" xr:uid="{B217F62E-1FD2-440D-B6F7-AB0E44A513C7}"/>
    <hyperlink ref="G10" r:id="rId151" xr:uid="{AF03E0AA-2790-4D54-B369-F5DADCD0DD92}"/>
    <hyperlink ref="G49" r:id="rId152" xr:uid="{79677A3E-E6B1-4172-A55A-808BF6E0A35D}"/>
    <hyperlink ref="G14" r:id="rId153" xr:uid="{D668C731-6231-4E60-90F2-78A6855E28BB}"/>
    <hyperlink ref="G3" r:id="rId154" xr:uid="{5EA07797-373E-4F54-A851-8E40D75363D1}"/>
    <hyperlink ref="G126" r:id="rId155" xr:uid="{C0B4741A-66B3-4002-AF79-69998BF700EC}"/>
    <hyperlink ref="G33" r:id="rId156" xr:uid="{12BD0DE3-F698-4855-B1B1-71F4D150E021}"/>
    <hyperlink ref="G177" r:id="rId157" xr:uid="{4F158D1C-588F-45B1-A595-25E2E78A73DE}"/>
    <hyperlink ref="M124" r:id="rId158" xr:uid="{40DF2D4F-A7DF-4672-98F6-C0EDC934A001}"/>
    <hyperlink ref="M114" r:id="rId159" xr:uid="{361D01A9-E95F-45C3-907E-FF5F010FB32C}"/>
    <hyperlink ref="M18" r:id="rId160" xr:uid="{48B7563A-A425-4FF0-B6AC-DD0BAB54EF3E}"/>
    <hyperlink ref="M110" r:id="rId161" xr:uid="{22B62BF0-43D9-4922-8866-879D04777191}"/>
    <hyperlink ref="M35" r:id="rId162" xr:uid="{9FCAC04A-A972-4905-8113-D64B54418E06}"/>
    <hyperlink ref="M9" r:id="rId163" xr:uid="{F5A22828-405C-453A-B984-00961AB6FEC0}"/>
    <hyperlink ref="M13" r:id="rId164" xr:uid="{66FEA37C-1115-4A5F-B422-BD0BD5A6495A}"/>
    <hyperlink ref="M25" r:id="rId165" xr:uid="{2B14AA21-BB6D-4CA0-B2C6-BFF953A75F9C}"/>
    <hyperlink ref="M179" r:id="rId166" xr:uid="{CE785F2F-2C53-4779-A82E-DED91F6A7EDC}"/>
    <hyperlink ref="M10" r:id="rId167" xr:uid="{795E4A22-A2B7-40C4-97E9-CE38CED1CC44}"/>
    <hyperlink ref="M49" r:id="rId168" xr:uid="{9D5D48F6-3DA1-4154-A238-FC3F8E6DA7A0}"/>
    <hyperlink ref="M160" r:id="rId169" xr:uid="{A4BC3323-3433-4D70-9786-F3A6A8DAE273}"/>
    <hyperlink ref="M14" r:id="rId170" xr:uid="{5C068908-5CC9-4917-B081-E5D6DEA2C345}"/>
    <hyperlink ref="M3" r:id="rId171" xr:uid="{03984703-B6FD-455B-AA75-C826E223D461}"/>
    <hyperlink ref="M126" r:id="rId172" xr:uid="{D310C2A4-DF7A-4D63-8ACA-50A57BF607A1}"/>
    <hyperlink ref="M33" r:id="rId173" xr:uid="{6A9CEDBE-256A-4356-B249-9C0B35133197}"/>
    <hyperlink ref="M177" r:id="rId174" xr:uid="{097BDFE9-DD48-4921-9CE0-0D2E963DE2FE}"/>
    <hyperlink ref="M145" r:id="rId175" display="mailto:sanjeeviraja@manufyx.co.in" xr:uid="{E449EB01-807C-4627-ABEF-AE6A5BB58D81}"/>
    <hyperlink ref="M176" r:id="rId176" display="mailto:arjun@videosdk.live; vikram@videosdk.live" xr:uid="{05BFAFEB-0607-40E8-B451-E3D2E8A1912A}"/>
    <hyperlink ref="M125" r:id="rId177" xr:uid="{8DCAFC33-9242-4090-8987-8A9186622347}"/>
    <hyperlink ref="K125" r:id="rId178" xr:uid="{6443C791-859B-4C62-8C2E-B1E3004157DD}"/>
    <hyperlink ref="G169" r:id="rId179" xr:uid="{517C675C-F562-4736-90B0-39B13FA6EC52}"/>
    <hyperlink ref="K169" r:id="rId180" display="../../../../:b:/s/WadhwaniAccelerate/EacClh3DwlFIlsMiJUY1g8UBzo1rbbbHG-DG5h41XT12nA?e=iNQMoG" xr:uid="{AB5312CD-1ABD-4328-9B22-D626D3C43001}"/>
    <hyperlink ref="G23" r:id="rId181" xr:uid="{BFA8C616-BA32-469E-9007-88FF837B8FE8}"/>
    <hyperlink ref="M103" r:id="rId182" xr:uid="{1C174368-E773-416E-B4EB-B803928E0EEA}"/>
    <hyperlink ref="M58" r:id="rId183" xr:uid="{39EC7C0B-EB4F-46D0-9A69-F41DC6191969}"/>
  </hyperlinks>
  <pageMargins left="0.7" right="0.7" top="0.75" bottom="0.75" header="0.3" footer="0.3"/>
  <legacyDrawing r:id="rId184"/>
  <tableParts count="1">
    <tablePart r:id="rId18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3868D-DF01-4BFF-99A6-8EB8BC6FFD52}">
  <dimension ref="A1:P47"/>
  <sheetViews>
    <sheetView topLeftCell="E1" zoomScaleNormal="100" workbookViewId="0">
      <selection activeCell="G15" sqref="G15"/>
    </sheetView>
  </sheetViews>
  <sheetFormatPr defaultRowHeight="15" customHeight="1" x14ac:dyDescent="0.3"/>
  <cols>
    <col min="1" max="1" width="32" customWidth="1"/>
    <col min="2" max="2" width="24.33203125" customWidth="1"/>
    <col min="3" max="3" width="13" customWidth="1"/>
    <col min="4" max="4" width="57.44140625" style="13" customWidth="1"/>
    <col min="5" max="6" width="35.33203125" style="12" customWidth="1"/>
    <col min="7" max="7" width="63.33203125" style="102" customWidth="1"/>
    <col min="8" max="9" width="31.109375" customWidth="1"/>
    <col min="10" max="10" width="30.6640625" customWidth="1"/>
    <col min="11" max="11" width="36.5546875" bestFit="1" customWidth="1"/>
    <col min="17" max="17" width="27" customWidth="1"/>
  </cols>
  <sheetData>
    <row r="1" spans="1:16" s="163" customFormat="1" ht="53.25" customHeight="1" x14ac:dyDescent="0.3">
      <c r="A1" s="168" t="s">
        <v>237</v>
      </c>
      <c r="B1" s="165" t="s">
        <v>971</v>
      </c>
      <c r="C1" s="166" t="s">
        <v>1</v>
      </c>
      <c r="D1" s="167" t="s">
        <v>2</v>
      </c>
      <c r="E1" s="191" t="s">
        <v>972</v>
      </c>
      <c r="F1" s="196" t="s">
        <v>973</v>
      </c>
      <c r="G1" s="197" t="s">
        <v>974</v>
      </c>
      <c r="H1" s="198" t="s">
        <v>975</v>
      </c>
      <c r="I1" s="223" t="s">
        <v>976</v>
      </c>
      <c r="J1" s="175" t="s">
        <v>977</v>
      </c>
      <c r="K1" s="175" t="s">
        <v>978</v>
      </c>
    </row>
    <row r="2" spans="1:16" ht="19.5" hidden="1" customHeight="1" x14ac:dyDescent="0.3">
      <c r="A2" s="164" t="s">
        <v>70</v>
      </c>
      <c r="B2" s="164" t="s">
        <v>195</v>
      </c>
      <c r="C2" s="193">
        <f>VLOOKUP(Table12[[#This Row],[Venture Name]],VenturesList[#All],3,FALSE)</f>
        <v>45962</v>
      </c>
      <c r="D2" s="194" t="s">
        <v>979</v>
      </c>
      <c r="E2" s="164" t="s">
        <v>980</v>
      </c>
      <c r="F2" s="164" t="s">
        <v>981</v>
      </c>
      <c r="G2" s="5" t="s">
        <v>982</v>
      </c>
      <c r="H2" s="5"/>
      <c r="I2" s="5"/>
      <c r="J2" s="5" t="s">
        <v>983</v>
      </c>
      <c r="K2" s="5"/>
    </row>
    <row r="3" spans="1:16" ht="15.75" hidden="1" customHeight="1" x14ac:dyDescent="0.3">
      <c r="A3" s="164" t="s">
        <v>70</v>
      </c>
      <c r="B3" s="164" t="s">
        <v>196</v>
      </c>
      <c r="C3" s="193">
        <f>VLOOKUP(Table12[[#This Row],[Venture Name]],VenturesList[#All],3,FALSE)</f>
        <v>45962</v>
      </c>
      <c r="D3" s="194" t="s">
        <v>984</v>
      </c>
      <c r="E3" s="164" t="s">
        <v>985</v>
      </c>
      <c r="F3" s="164" t="s">
        <v>986</v>
      </c>
      <c r="G3" s="5" t="s">
        <v>982</v>
      </c>
      <c r="H3" s="5"/>
      <c r="I3" s="5"/>
      <c r="J3" s="5" t="s">
        <v>983</v>
      </c>
      <c r="K3" s="5"/>
    </row>
    <row r="4" spans="1:16" ht="17.25" hidden="1" customHeight="1" x14ac:dyDescent="0.3">
      <c r="A4" s="164" t="s">
        <v>70</v>
      </c>
      <c r="B4" s="164" t="s">
        <v>174</v>
      </c>
      <c r="C4" s="193">
        <f>VLOOKUP(Table12[[#This Row],[Venture Name]],VenturesList[#All],3,FALSE)</f>
        <v>45962</v>
      </c>
      <c r="D4" s="194" t="s">
        <v>979</v>
      </c>
      <c r="E4" s="164" t="s">
        <v>985</v>
      </c>
      <c r="F4" s="164" t="s">
        <v>987</v>
      </c>
      <c r="G4" s="5" t="s">
        <v>982</v>
      </c>
      <c r="H4" s="5"/>
      <c r="I4" s="5"/>
      <c r="J4" s="5" t="s">
        <v>983</v>
      </c>
      <c r="K4" s="5"/>
    </row>
    <row r="5" spans="1:16" ht="28.5" hidden="1" customHeight="1" x14ac:dyDescent="0.3">
      <c r="A5" s="164" t="s">
        <v>115</v>
      </c>
      <c r="B5" s="164" t="s">
        <v>988</v>
      </c>
      <c r="C5" s="193">
        <f>VLOOKUP(Table12[[#This Row],[Venture Name]],VenturesList[#All],3,FALSE)</f>
        <v>45901</v>
      </c>
      <c r="D5" s="194" t="s">
        <v>989</v>
      </c>
      <c r="E5" s="164" t="s">
        <v>985</v>
      </c>
      <c r="F5" s="164" t="s">
        <v>990</v>
      </c>
      <c r="G5" s="5" t="s">
        <v>991</v>
      </c>
      <c r="H5" s="5" t="s">
        <v>992</v>
      </c>
      <c r="I5" s="5" t="s">
        <v>993</v>
      </c>
      <c r="J5" s="5" t="s">
        <v>994</v>
      </c>
      <c r="K5" s="5">
        <v>1</v>
      </c>
      <c r="N5">
        <v>26</v>
      </c>
      <c r="O5">
        <v>14</v>
      </c>
      <c r="P5" s="222">
        <f>O5/N5</f>
        <v>0.53846153846153844</v>
      </c>
    </row>
    <row r="6" spans="1:16" ht="57.6" hidden="1" x14ac:dyDescent="0.3">
      <c r="A6" s="164" t="s">
        <v>70</v>
      </c>
      <c r="B6" s="164" t="s">
        <v>195</v>
      </c>
      <c r="C6" s="193">
        <f>VLOOKUP(Table12[[#This Row],[Venture Name]],VenturesList[#All],3,FALSE)</f>
        <v>45962</v>
      </c>
      <c r="D6" s="194" t="s">
        <v>979</v>
      </c>
      <c r="E6" s="164" t="s">
        <v>980</v>
      </c>
      <c r="F6" s="164" t="s">
        <v>981</v>
      </c>
      <c r="G6" s="5" t="s">
        <v>982</v>
      </c>
      <c r="H6" s="5"/>
      <c r="I6" s="5"/>
      <c r="J6" s="5" t="s">
        <v>983</v>
      </c>
      <c r="K6" s="5"/>
    </row>
    <row r="7" spans="1:16" ht="28.8" hidden="1" x14ac:dyDescent="0.3">
      <c r="A7" s="164" t="s">
        <v>102</v>
      </c>
      <c r="B7" s="164" t="s">
        <v>179</v>
      </c>
      <c r="C7" s="193">
        <f>VLOOKUP(Table12[[#This Row],[Venture Name]],VenturesList[#All],3,FALSE)</f>
        <v>45839</v>
      </c>
      <c r="D7" s="194" t="s">
        <v>995</v>
      </c>
      <c r="E7" s="164" t="s">
        <v>980</v>
      </c>
      <c r="F7" s="164" t="s">
        <v>987</v>
      </c>
      <c r="G7" s="5" t="s">
        <v>996</v>
      </c>
      <c r="H7" s="5" t="s">
        <v>992</v>
      </c>
      <c r="I7" s="5" t="s">
        <v>993</v>
      </c>
      <c r="J7" s="5" t="s">
        <v>994</v>
      </c>
      <c r="K7" s="5">
        <v>1</v>
      </c>
    </row>
    <row r="8" spans="1:16" ht="86.4" hidden="1" x14ac:dyDescent="0.3">
      <c r="A8" s="164" t="s">
        <v>81</v>
      </c>
      <c r="B8" s="164" t="s">
        <v>166</v>
      </c>
      <c r="C8" s="193">
        <f>VLOOKUP(Table12[[#This Row],[Venture Name]],VenturesList[#All],3,FALSE)</f>
        <v>45901</v>
      </c>
      <c r="D8" s="164" t="s">
        <v>997</v>
      </c>
      <c r="E8" s="164" t="s">
        <v>985</v>
      </c>
      <c r="F8" s="164" t="s">
        <v>986</v>
      </c>
      <c r="G8" s="5" t="s">
        <v>998</v>
      </c>
      <c r="H8" s="5" t="s">
        <v>999</v>
      </c>
      <c r="I8" s="5" t="s">
        <v>980</v>
      </c>
      <c r="J8" s="5" t="s">
        <v>994</v>
      </c>
      <c r="K8" s="5">
        <v>5</v>
      </c>
    </row>
    <row r="9" spans="1:16" ht="172.8" hidden="1" x14ac:dyDescent="0.3">
      <c r="A9" s="164" t="s">
        <v>138</v>
      </c>
      <c r="B9" s="164" t="s">
        <v>639</v>
      </c>
      <c r="C9" s="193">
        <f>VLOOKUP(Table12[[#This Row],[Venture Name]],VenturesList[#All],3,FALSE)</f>
        <v>45839</v>
      </c>
      <c r="D9" s="194" t="s">
        <v>1000</v>
      </c>
      <c r="E9" s="164" t="s">
        <v>985</v>
      </c>
      <c r="F9" s="164" t="s">
        <v>990</v>
      </c>
      <c r="G9" s="5" t="s">
        <v>1001</v>
      </c>
      <c r="H9" s="5" t="s">
        <v>1002</v>
      </c>
      <c r="I9" s="5" t="s">
        <v>993</v>
      </c>
      <c r="J9" s="5" t="s">
        <v>994</v>
      </c>
      <c r="K9" s="5">
        <v>3</v>
      </c>
    </row>
    <row r="10" spans="1:16" ht="28.8" hidden="1" x14ac:dyDescent="0.3">
      <c r="A10" s="164" t="s">
        <v>695</v>
      </c>
      <c r="B10" s="164" t="s">
        <v>1003</v>
      </c>
      <c r="C10" s="193">
        <f>VLOOKUP(Table12[[#This Row],[Venture Name]],VenturesList[#All],3,FALSE)</f>
        <v>45839</v>
      </c>
      <c r="D10" s="164" t="s">
        <v>1004</v>
      </c>
      <c r="E10" s="164" t="s">
        <v>980</v>
      </c>
      <c r="F10" s="164" t="s">
        <v>986</v>
      </c>
      <c r="G10" s="5" t="s">
        <v>1005</v>
      </c>
      <c r="H10" s="5" t="s">
        <v>1002</v>
      </c>
      <c r="I10" s="5" t="s">
        <v>980</v>
      </c>
      <c r="J10" s="5" t="s">
        <v>994</v>
      </c>
      <c r="K10" s="5">
        <v>3</v>
      </c>
    </row>
    <row r="11" spans="1:16" ht="129.6" hidden="1" x14ac:dyDescent="0.3">
      <c r="A11" s="164" t="s">
        <v>104</v>
      </c>
      <c r="B11" s="164" t="s">
        <v>167</v>
      </c>
      <c r="C11" s="193">
        <f>VLOOKUP(Table12[[#This Row],[Venture Name]],VenturesList[#All],3,FALSE)</f>
        <v>45901</v>
      </c>
      <c r="D11" s="194" t="s">
        <v>1006</v>
      </c>
      <c r="E11" s="164" t="s">
        <v>985</v>
      </c>
      <c r="F11" s="164" t="s">
        <v>990</v>
      </c>
      <c r="G11" s="5" t="s">
        <v>1007</v>
      </c>
      <c r="H11" s="5" t="s">
        <v>1002</v>
      </c>
      <c r="I11" s="5" t="s">
        <v>980</v>
      </c>
      <c r="J11" s="5" t="s">
        <v>994</v>
      </c>
      <c r="K11" s="5" t="s">
        <v>1008</v>
      </c>
    </row>
    <row r="12" spans="1:16" ht="100.8" hidden="1" x14ac:dyDescent="0.3">
      <c r="A12" s="164" t="s">
        <v>108</v>
      </c>
      <c r="B12" s="164" t="s">
        <v>14</v>
      </c>
      <c r="C12" s="193">
        <f>VLOOKUP(Table12[[#This Row],[Venture Name]],VenturesList[#All],3,FALSE)</f>
        <v>45870</v>
      </c>
      <c r="D12" s="164" t="s">
        <v>1009</v>
      </c>
      <c r="E12" s="164" t="s">
        <v>985</v>
      </c>
      <c r="F12" s="164" t="s">
        <v>1010</v>
      </c>
      <c r="G12" s="5" t="s">
        <v>1011</v>
      </c>
      <c r="H12" s="5" t="s">
        <v>999</v>
      </c>
      <c r="I12" s="5" t="s">
        <v>993</v>
      </c>
      <c r="J12" s="5" t="s">
        <v>994</v>
      </c>
      <c r="K12" s="5">
        <v>3</v>
      </c>
    </row>
    <row r="13" spans="1:16" ht="28.8" hidden="1" x14ac:dyDescent="0.3">
      <c r="A13" s="164" t="s">
        <v>146</v>
      </c>
      <c r="B13" s="164" t="s">
        <v>1012</v>
      </c>
      <c r="C13" s="193">
        <f>VLOOKUP(Table12[[#This Row],[Venture Name]],VenturesList[#All],3,FALSE)</f>
        <v>45870</v>
      </c>
      <c r="D13" s="194" t="s">
        <v>1013</v>
      </c>
      <c r="E13" s="164" t="s">
        <v>980</v>
      </c>
      <c r="F13" s="164" t="s">
        <v>986</v>
      </c>
      <c r="G13" s="5" t="s">
        <v>1014</v>
      </c>
      <c r="H13" s="5" t="s">
        <v>1015</v>
      </c>
      <c r="I13" s="5" t="s">
        <v>993</v>
      </c>
      <c r="J13" s="5" t="s">
        <v>994</v>
      </c>
      <c r="K13" s="5" t="s">
        <v>1016</v>
      </c>
    </row>
    <row r="14" spans="1:16" ht="43.2" hidden="1" x14ac:dyDescent="0.3">
      <c r="A14" s="164" t="s">
        <v>132</v>
      </c>
      <c r="B14" s="164" t="s">
        <v>14</v>
      </c>
      <c r="C14" s="193">
        <f>VLOOKUP(Table12[[#This Row],[Venture Name]],VenturesList[#All],3,FALSE)</f>
        <v>45901</v>
      </c>
      <c r="D14" s="194" t="s">
        <v>1017</v>
      </c>
      <c r="E14" s="164" t="s">
        <v>985</v>
      </c>
      <c r="F14" s="164" t="s">
        <v>987</v>
      </c>
      <c r="G14" s="5" t="s">
        <v>1018</v>
      </c>
      <c r="H14" s="5" t="s">
        <v>992</v>
      </c>
      <c r="I14" s="5" t="s">
        <v>980</v>
      </c>
      <c r="J14" s="5" t="s">
        <v>994</v>
      </c>
      <c r="K14" s="5">
        <v>1</v>
      </c>
    </row>
    <row r="15" spans="1:16" ht="100.8" x14ac:dyDescent="0.3">
      <c r="A15" s="164" t="s">
        <v>92</v>
      </c>
      <c r="B15" s="164" t="s">
        <v>173</v>
      </c>
      <c r="C15" s="193">
        <f>VLOOKUP(Table12[[#This Row],[Venture Name]],VenturesList[#All],3,FALSE)</f>
        <v>45870</v>
      </c>
      <c r="D15" s="194" t="s">
        <v>1019</v>
      </c>
      <c r="E15" s="164" t="s">
        <v>985</v>
      </c>
      <c r="F15" s="164" t="s">
        <v>990</v>
      </c>
      <c r="G15" s="5" t="s">
        <v>1020</v>
      </c>
      <c r="H15" s="5" t="s">
        <v>999</v>
      </c>
      <c r="I15" s="5" t="s">
        <v>993</v>
      </c>
      <c r="J15" s="5" t="s">
        <v>994</v>
      </c>
      <c r="K15" s="5" t="s">
        <v>1008</v>
      </c>
    </row>
    <row r="16" spans="1:16" ht="100.8" hidden="1" x14ac:dyDescent="0.3">
      <c r="A16" s="164" t="s">
        <v>30</v>
      </c>
      <c r="B16" s="164" t="s">
        <v>34</v>
      </c>
      <c r="C16" s="193">
        <f>VLOOKUP(Table12[[#This Row],[Venture Name]],VenturesList[#All],3,FALSE)</f>
        <v>45839</v>
      </c>
      <c r="D16" s="194" t="s">
        <v>31</v>
      </c>
      <c r="E16" s="164" t="s">
        <v>985</v>
      </c>
      <c r="F16" s="164" t="s">
        <v>986</v>
      </c>
      <c r="G16" s="5" t="s">
        <v>1021</v>
      </c>
      <c r="H16" s="5"/>
      <c r="I16" s="5"/>
      <c r="J16" s="5" t="s">
        <v>983</v>
      </c>
      <c r="K16" s="5"/>
    </row>
    <row r="17" spans="1:11" ht="77.400000000000006" hidden="1" customHeight="1" x14ac:dyDescent="0.3">
      <c r="A17" s="195" t="s">
        <v>137</v>
      </c>
      <c r="B17" s="164" t="s">
        <v>1022</v>
      </c>
      <c r="C17" s="193">
        <f>VLOOKUP(Table12[[#This Row],[Venture Name]],VenturesList[#All],3,FALSE)</f>
        <v>45931</v>
      </c>
      <c r="D17" s="194" t="s">
        <v>1023</v>
      </c>
      <c r="E17" s="164" t="s">
        <v>985</v>
      </c>
      <c r="F17" s="164" t="s">
        <v>986</v>
      </c>
      <c r="G17" s="5" t="s">
        <v>1024</v>
      </c>
      <c r="H17" s="5" t="s">
        <v>1025</v>
      </c>
      <c r="I17" s="5" t="s">
        <v>993</v>
      </c>
      <c r="J17" s="5" t="s">
        <v>994</v>
      </c>
      <c r="K17" s="5">
        <v>4</v>
      </c>
    </row>
    <row r="18" spans="1:11" ht="43.2" hidden="1" x14ac:dyDescent="0.3">
      <c r="A18" s="164" t="s">
        <v>141</v>
      </c>
      <c r="B18" s="164" t="s">
        <v>1026</v>
      </c>
      <c r="C18" s="193">
        <v>45870</v>
      </c>
      <c r="D18" s="194" t="s">
        <v>1027</v>
      </c>
      <c r="E18" s="164" t="s">
        <v>985</v>
      </c>
      <c r="F18" s="164" t="s">
        <v>990</v>
      </c>
      <c r="G18" s="5" t="s">
        <v>1028</v>
      </c>
      <c r="H18" s="5" t="s">
        <v>1002</v>
      </c>
      <c r="I18" s="5" t="s">
        <v>993</v>
      </c>
      <c r="J18" s="5" t="s">
        <v>994</v>
      </c>
      <c r="K18" s="5">
        <v>3</v>
      </c>
    </row>
    <row r="19" spans="1:11" ht="43.2" hidden="1" x14ac:dyDescent="0.3">
      <c r="A19" s="164" t="s">
        <v>141</v>
      </c>
      <c r="B19" s="164" t="s">
        <v>1026</v>
      </c>
      <c r="C19" s="193">
        <f>VLOOKUP(Table12[[#This Row],[Venture Name]],VenturesList[#All],3,FALSE)</f>
        <v>45870</v>
      </c>
      <c r="D19" s="194" t="s">
        <v>1027</v>
      </c>
      <c r="E19" s="164" t="s">
        <v>985</v>
      </c>
      <c r="F19" s="164" t="s">
        <v>990</v>
      </c>
      <c r="G19" s="5" t="s">
        <v>1029</v>
      </c>
      <c r="H19" s="5" t="s">
        <v>1002</v>
      </c>
      <c r="I19" s="5" t="s">
        <v>993</v>
      </c>
      <c r="J19" s="5" t="s">
        <v>994</v>
      </c>
      <c r="K19" s="5">
        <v>3</v>
      </c>
    </row>
    <row r="20" spans="1:11" ht="57.6" hidden="1" x14ac:dyDescent="0.3">
      <c r="A20" s="164" t="s">
        <v>89</v>
      </c>
      <c r="B20" s="164" t="s">
        <v>161</v>
      </c>
      <c r="C20" s="193">
        <f>VLOOKUP(Table12[[#This Row],[Venture Name]],VenturesList[#All],3,FALSE)</f>
        <v>45809</v>
      </c>
      <c r="D20" s="194" t="s">
        <v>1017</v>
      </c>
      <c r="E20" s="164" t="s">
        <v>980</v>
      </c>
      <c r="F20" s="164">
        <v>0</v>
      </c>
      <c r="G20" s="5" t="s">
        <v>1030</v>
      </c>
      <c r="H20" s="5" t="s">
        <v>1015</v>
      </c>
      <c r="I20" s="5" t="s">
        <v>980</v>
      </c>
      <c r="J20" s="5" t="s">
        <v>994</v>
      </c>
      <c r="K20" s="5" t="s">
        <v>1016</v>
      </c>
    </row>
    <row r="21" spans="1:11" ht="66" hidden="1" customHeight="1" x14ac:dyDescent="0.3">
      <c r="A21" s="164" t="s">
        <v>1031</v>
      </c>
      <c r="B21" s="164" t="s">
        <v>160</v>
      </c>
      <c r="C21" s="193">
        <f>VLOOKUP(Table12[[#This Row],[Venture Name]],VenturesList[#All],3,FALSE)</f>
        <v>45809</v>
      </c>
      <c r="D21" s="164" t="s">
        <v>1032</v>
      </c>
      <c r="E21" s="164" t="s">
        <v>980</v>
      </c>
      <c r="F21" s="164" t="s">
        <v>987</v>
      </c>
      <c r="G21" s="5" t="s">
        <v>1033</v>
      </c>
      <c r="H21" s="5" t="s">
        <v>992</v>
      </c>
      <c r="I21" s="5" t="s">
        <v>993</v>
      </c>
      <c r="J21" s="5" t="s">
        <v>994</v>
      </c>
      <c r="K21" s="5">
        <v>1</v>
      </c>
    </row>
    <row r="22" spans="1:11" ht="57.6" hidden="1" x14ac:dyDescent="0.3">
      <c r="A22" s="164" t="s">
        <v>1034</v>
      </c>
      <c r="B22" s="164" t="s">
        <v>158</v>
      </c>
      <c r="C22" s="193">
        <f>VLOOKUP(Table12[[#This Row],[Venture Name]],VenturesList[#All],3,FALSE)</f>
        <v>45870</v>
      </c>
      <c r="D22" s="194" t="s">
        <v>1035</v>
      </c>
      <c r="E22" s="164" t="s">
        <v>985</v>
      </c>
      <c r="F22" s="164" t="s">
        <v>990</v>
      </c>
      <c r="G22" s="5" t="s">
        <v>1036</v>
      </c>
      <c r="H22" s="5" t="s">
        <v>1037</v>
      </c>
      <c r="I22" s="5"/>
      <c r="J22" s="5" t="s">
        <v>983</v>
      </c>
      <c r="K22" s="5"/>
    </row>
    <row r="23" spans="1:11" ht="28.8" hidden="1" x14ac:dyDescent="0.3">
      <c r="A23" s="164" t="s">
        <v>94</v>
      </c>
      <c r="B23" s="164" t="s">
        <v>186</v>
      </c>
      <c r="C23" s="193">
        <f>VLOOKUP(Table12[[#This Row],[Venture Name]],VenturesList[#All],3,FALSE)</f>
        <v>45901</v>
      </c>
      <c r="D23" s="194" t="s">
        <v>1017</v>
      </c>
      <c r="E23" s="164" t="s">
        <v>980</v>
      </c>
      <c r="F23" s="164" t="s">
        <v>987</v>
      </c>
      <c r="G23" s="5" t="s">
        <v>1038</v>
      </c>
      <c r="H23" s="5" t="s">
        <v>992</v>
      </c>
      <c r="I23" s="5" t="s">
        <v>980</v>
      </c>
      <c r="J23" s="5" t="s">
        <v>994</v>
      </c>
      <c r="K23" s="5">
        <v>1</v>
      </c>
    </row>
    <row r="24" spans="1:11" ht="43.2" hidden="1" x14ac:dyDescent="0.3">
      <c r="A24" s="164" t="s">
        <v>94</v>
      </c>
      <c r="B24" s="164" t="s">
        <v>185</v>
      </c>
      <c r="C24" s="193">
        <f>VLOOKUP(Table12[[#This Row],[Venture Name]],VenturesList[#All],3,FALSE)</f>
        <v>45901</v>
      </c>
      <c r="D24" s="194" t="s">
        <v>1017</v>
      </c>
      <c r="E24" s="164" t="s">
        <v>985</v>
      </c>
      <c r="F24" s="164" t="s">
        <v>986</v>
      </c>
      <c r="G24" s="5" t="s">
        <v>1039</v>
      </c>
      <c r="H24" s="5" t="s">
        <v>1002</v>
      </c>
      <c r="I24" s="5" t="s">
        <v>980</v>
      </c>
      <c r="J24" s="5" t="s">
        <v>994</v>
      </c>
      <c r="K24" s="5">
        <v>3</v>
      </c>
    </row>
    <row r="25" spans="1:11" ht="28.8" hidden="1" x14ac:dyDescent="0.3">
      <c r="A25" s="164" t="s">
        <v>145</v>
      </c>
      <c r="B25" s="164" t="s">
        <v>1040</v>
      </c>
      <c r="C25" s="193">
        <f>VLOOKUP(Table12[[#This Row],[Venture Name]],VenturesList[#All],3,FALSE)</f>
        <v>45839</v>
      </c>
      <c r="D25" s="194" t="s">
        <v>1041</v>
      </c>
      <c r="E25" s="164" t="s">
        <v>985</v>
      </c>
      <c r="F25" s="164" t="s">
        <v>986</v>
      </c>
      <c r="G25" s="5" t="s">
        <v>1042</v>
      </c>
      <c r="H25" s="5"/>
      <c r="I25" s="5"/>
      <c r="J25" s="5" t="s">
        <v>983</v>
      </c>
      <c r="K25" s="5"/>
    </row>
    <row r="26" spans="1:11" ht="43.2" hidden="1" x14ac:dyDescent="0.3">
      <c r="A26" s="164" t="s">
        <v>94</v>
      </c>
      <c r="B26" s="164" t="s">
        <v>1043</v>
      </c>
      <c r="C26" s="193">
        <f>VLOOKUP(Table12[[#This Row],[Venture Name]],VenturesList[#All],3,FALSE)</f>
        <v>45901</v>
      </c>
      <c r="D26" s="164" t="s">
        <v>1044</v>
      </c>
      <c r="E26" s="164" t="s">
        <v>985</v>
      </c>
      <c r="F26" s="164" t="s">
        <v>986</v>
      </c>
      <c r="G26" s="5" t="s">
        <v>1045</v>
      </c>
      <c r="H26" s="5" t="s">
        <v>992</v>
      </c>
      <c r="I26" s="5" t="s">
        <v>993</v>
      </c>
      <c r="J26" s="5" t="s">
        <v>994</v>
      </c>
      <c r="K26" s="5">
        <v>1</v>
      </c>
    </row>
    <row r="27" spans="1:11" ht="43.2" hidden="1" x14ac:dyDescent="0.3">
      <c r="A27" s="164" t="s">
        <v>107</v>
      </c>
      <c r="B27" s="164" t="s">
        <v>1046</v>
      </c>
      <c r="C27" s="193">
        <f>VLOOKUP(Table12[[#This Row],[Venture Name]],VenturesList[#All],3,FALSE)</f>
        <v>45931</v>
      </c>
      <c r="D27" s="194" t="s">
        <v>1047</v>
      </c>
      <c r="E27" s="164" t="s">
        <v>985</v>
      </c>
      <c r="F27" s="164" t="s">
        <v>986</v>
      </c>
      <c r="G27" s="5" t="s">
        <v>1048</v>
      </c>
      <c r="H27" s="5" t="s">
        <v>1002</v>
      </c>
      <c r="I27" s="5" t="s">
        <v>993</v>
      </c>
      <c r="J27" s="5" t="s">
        <v>994</v>
      </c>
      <c r="K27" s="5">
        <v>3</v>
      </c>
    </row>
    <row r="28" spans="1:11" ht="172.8" hidden="1" x14ac:dyDescent="0.3">
      <c r="A28" s="164" t="s">
        <v>117</v>
      </c>
      <c r="B28" s="164" t="s">
        <v>162</v>
      </c>
      <c r="C28" s="193">
        <f>VLOOKUP(Table12[[#This Row],[Venture Name]],VenturesList[#All],3,FALSE)</f>
        <v>45809</v>
      </c>
      <c r="D28" s="194" t="s">
        <v>1049</v>
      </c>
      <c r="E28" s="164" t="s">
        <v>980</v>
      </c>
      <c r="F28" s="164" t="s">
        <v>987</v>
      </c>
      <c r="G28" s="5" t="s">
        <v>1050</v>
      </c>
      <c r="H28" s="5" t="s">
        <v>1015</v>
      </c>
      <c r="I28" s="5" t="s">
        <v>993</v>
      </c>
      <c r="J28" s="5" t="s">
        <v>994</v>
      </c>
      <c r="K28" s="5">
        <v>5</v>
      </c>
    </row>
    <row r="29" spans="1:11" ht="14.4" hidden="1" x14ac:dyDescent="0.3">
      <c r="A29" s="164" t="s">
        <v>117</v>
      </c>
      <c r="B29" s="164" t="s">
        <v>1051</v>
      </c>
      <c r="C29" s="193">
        <f>VLOOKUP(Table12[[#This Row],[Venture Name]],VenturesList[#All],3,FALSE)</f>
        <v>45809</v>
      </c>
      <c r="D29" s="164"/>
      <c r="E29" s="164" t="s">
        <v>980</v>
      </c>
      <c r="F29" s="164" t="s">
        <v>986</v>
      </c>
      <c r="G29" s="5" t="s">
        <v>1052</v>
      </c>
      <c r="H29" s="5" t="s">
        <v>1025</v>
      </c>
      <c r="I29" s="5" t="s">
        <v>993</v>
      </c>
      <c r="J29" s="5" t="s">
        <v>994</v>
      </c>
      <c r="K29" s="5"/>
    </row>
    <row r="30" spans="1:11" ht="86.4" hidden="1" x14ac:dyDescent="0.3">
      <c r="A30" s="164" t="s">
        <v>136</v>
      </c>
      <c r="B30" s="164" t="s">
        <v>162</v>
      </c>
      <c r="C30" s="193">
        <f>VLOOKUP(Table12[[#This Row],[Venture Name]],VenturesList[#All],3,FALSE)</f>
        <v>45839</v>
      </c>
      <c r="D30" s="275" t="s">
        <v>1053</v>
      </c>
      <c r="E30" s="164" t="s">
        <v>985</v>
      </c>
      <c r="F30" s="164" t="s">
        <v>986</v>
      </c>
      <c r="G30" s="5" t="s">
        <v>1054</v>
      </c>
      <c r="H30" s="5" t="s">
        <v>992</v>
      </c>
      <c r="I30" s="5" t="s">
        <v>993</v>
      </c>
      <c r="J30" s="5" t="s">
        <v>994</v>
      </c>
      <c r="K30" s="5">
        <v>1</v>
      </c>
    </row>
    <row r="31" spans="1:11" ht="43.2" hidden="1" x14ac:dyDescent="0.3">
      <c r="A31" s="164" t="s">
        <v>87</v>
      </c>
      <c r="B31" s="164" t="s">
        <v>1055</v>
      </c>
      <c r="C31" s="193">
        <f>VLOOKUP(Table12[[#This Row],[Venture Name]],VenturesList[#All],3,FALSE)</f>
        <v>45931</v>
      </c>
      <c r="D31" s="194" t="s">
        <v>1056</v>
      </c>
      <c r="E31" s="164" t="s">
        <v>985</v>
      </c>
      <c r="F31" s="164" t="s">
        <v>986</v>
      </c>
      <c r="G31" s="5" t="s">
        <v>1057</v>
      </c>
      <c r="H31" s="5" t="s">
        <v>1015</v>
      </c>
      <c r="I31" s="5" t="s">
        <v>993</v>
      </c>
      <c r="J31" s="5" t="s">
        <v>994</v>
      </c>
      <c r="K31" s="5" t="s">
        <v>1016</v>
      </c>
    </row>
    <row r="32" spans="1:11" ht="43.2" hidden="1" x14ac:dyDescent="0.3">
      <c r="A32" s="164" t="s">
        <v>87</v>
      </c>
      <c r="B32" s="164" t="s">
        <v>193</v>
      </c>
      <c r="C32" s="193">
        <f>VLOOKUP(Table12[[#This Row],[Venture Name]],VenturesList[#All],3,FALSE)</f>
        <v>45931</v>
      </c>
      <c r="D32" s="194" t="s">
        <v>1058</v>
      </c>
      <c r="E32" s="164" t="s">
        <v>985</v>
      </c>
      <c r="F32" s="164" t="s">
        <v>986</v>
      </c>
      <c r="G32" s="5" t="s">
        <v>1059</v>
      </c>
      <c r="H32" s="5" t="s">
        <v>1015</v>
      </c>
      <c r="I32" s="5" t="s">
        <v>993</v>
      </c>
      <c r="J32" s="5" t="s">
        <v>994</v>
      </c>
      <c r="K32" s="5" t="s">
        <v>1016</v>
      </c>
    </row>
    <row r="33" spans="1:11" ht="43.2" hidden="1" x14ac:dyDescent="0.3">
      <c r="A33" s="164" t="s">
        <v>83</v>
      </c>
      <c r="B33" s="164" t="s">
        <v>174</v>
      </c>
      <c r="C33" s="193">
        <f>VLOOKUP(Table12[[#This Row],[Venture Name]],VenturesList[#All],3,FALSE)</f>
        <v>45870</v>
      </c>
      <c r="D33" s="194" t="s">
        <v>1060</v>
      </c>
      <c r="E33" s="164" t="s">
        <v>985</v>
      </c>
      <c r="F33" s="164" t="s">
        <v>986</v>
      </c>
      <c r="G33" s="5" t="s">
        <v>1061</v>
      </c>
      <c r="H33" s="5" t="s">
        <v>992</v>
      </c>
      <c r="I33" s="5" t="s">
        <v>993</v>
      </c>
      <c r="J33" s="5" t="s">
        <v>994</v>
      </c>
      <c r="K33" s="5">
        <v>1</v>
      </c>
    </row>
    <row r="34" spans="1:11" ht="28.8" hidden="1" x14ac:dyDescent="0.3">
      <c r="A34" s="164" t="s">
        <v>83</v>
      </c>
      <c r="B34" s="164" t="s">
        <v>175</v>
      </c>
      <c r="C34" s="193">
        <f>VLOOKUP(Table12[[#This Row],[Venture Name]],VenturesList[#All],3,FALSE)</f>
        <v>45870</v>
      </c>
      <c r="D34" s="194" t="s">
        <v>1062</v>
      </c>
      <c r="E34" s="164" t="s">
        <v>985</v>
      </c>
      <c r="F34" s="164" t="s">
        <v>986</v>
      </c>
      <c r="G34" s="5" t="s">
        <v>1063</v>
      </c>
      <c r="H34" s="5" t="s">
        <v>1002</v>
      </c>
      <c r="I34" s="5" t="s">
        <v>993</v>
      </c>
      <c r="J34" s="5" t="s">
        <v>994</v>
      </c>
      <c r="K34" s="5">
        <v>3</v>
      </c>
    </row>
    <row r="35" spans="1:11" ht="15" customHeight="1" x14ac:dyDescent="0.3">
      <c r="F35" s="192"/>
    </row>
    <row r="47" spans="1:11" ht="15" customHeight="1" x14ac:dyDescent="0.3">
      <c r="J47" s="221"/>
    </row>
  </sheetData>
  <conditionalFormatting sqref="A33">
    <cfRule type="duplicateValues" dxfId="12" priority="4"/>
  </conditionalFormatting>
  <conditionalFormatting sqref="A34">
    <cfRule type="duplicateValues" dxfId="11" priority="3"/>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75A8D18-CC6F-4434-A16B-0F7C46FBE022}">
          <x14:formula1>
            <xm:f>Ventures!$A$2:$A$175</xm:f>
          </x14:formula1>
          <xm:sqref>A2:A34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0E790-0428-414C-9E34-0DD439D6264A}">
  <dimension ref="A3:E16"/>
  <sheetViews>
    <sheetView workbookViewId="0">
      <selection activeCell="E9" sqref="E9"/>
    </sheetView>
  </sheetViews>
  <sheetFormatPr defaultRowHeight="14.4" x14ac:dyDescent="0.3"/>
  <cols>
    <col min="1" max="1" width="17.33203125" bestFit="1" customWidth="1"/>
    <col min="2" max="2" width="16.44140625" bestFit="1" customWidth="1"/>
    <col min="3" max="3" width="37.77734375" bestFit="1" customWidth="1"/>
    <col min="4" max="4" width="40.6640625" bestFit="1" customWidth="1"/>
    <col min="5" max="5" width="86.88671875" bestFit="1" customWidth="1"/>
  </cols>
  <sheetData>
    <row r="3" spans="1:5" x14ac:dyDescent="0.3">
      <c r="A3" s="310" t="s">
        <v>51</v>
      </c>
      <c r="B3" s="310" t="s">
        <v>1065</v>
      </c>
      <c r="C3" s="310" t="s">
        <v>237</v>
      </c>
      <c r="D3" s="310" t="s">
        <v>1064</v>
      </c>
      <c r="E3" s="310" t="s">
        <v>1066</v>
      </c>
    </row>
    <row r="4" spans="1:5" x14ac:dyDescent="0.3">
      <c r="A4" s="11" t="s">
        <v>164</v>
      </c>
      <c r="B4" s="11" t="s">
        <v>1077</v>
      </c>
      <c r="C4" s="11" t="s">
        <v>115</v>
      </c>
      <c r="D4" s="11" t="s">
        <v>1076</v>
      </c>
      <c r="E4" s="11" t="s">
        <v>1078</v>
      </c>
    </row>
    <row r="5" spans="1:5" x14ac:dyDescent="0.3">
      <c r="A5" s="11" t="s">
        <v>164</v>
      </c>
      <c r="B5" s="11" t="s">
        <v>1077</v>
      </c>
      <c r="C5" s="11" t="s">
        <v>111</v>
      </c>
      <c r="D5" s="11" t="s">
        <v>1076</v>
      </c>
      <c r="E5" s="11" t="s">
        <v>1078</v>
      </c>
    </row>
    <row r="6" spans="1:5" x14ac:dyDescent="0.3">
      <c r="A6" s="11" t="s">
        <v>210</v>
      </c>
      <c r="B6" s="11" t="s">
        <v>3151</v>
      </c>
      <c r="C6" s="11" t="s">
        <v>96</v>
      </c>
      <c r="D6" s="11" t="s">
        <v>1072</v>
      </c>
      <c r="E6" s="11" t="s">
        <v>3151</v>
      </c>
    </row>
    <row r="7" spans="1:5" x14ac:dyDescent="0.3">
      <c r="A7" s="11" t="s">
        <v>162</v>
      </c>
      <c r="B7" s="11" t="s">
        <v>3395</v>
      </c>
      <c r="C7" s="11" t="s">
        <v>98</v>
      </c>
      <c r="D7" s="11" t="s">
        <v>1076</v>
      </c>
      <c r="E7" s="11" t="s">
        <v>3394</v>
      </c>
    </row>
    <row r="8" spans="1:5" x14ac:dyDescent="0.3">
      <c r="A8" s="11" t="s">
        <v>162</v>
      </c>
      <c r="B8" s="11" t="s">
        <v>3395</v>
      </c>
      <c r="C8" s="11" t="s">
        <v>118</v>
      </c>
      <c r="D8" s="11" t="s">
        <v>1076</v>
      </c>
      <c r="E8" s="11" t="s">
        <v>3394</v>
      </c>
    </row>
    <row r="9" spans="1:5" x14ac:dyDescent="0.3">
      <c r="A9" s="11" t="s">
        <v>162</v>
      </c>
      <c r="B9" s="11" t="s">
        <v>3395</v>
      </c>
      <c r="C9" s="11" t="s">
        <v>136</v>
      </c>
      <c r="D9" s="11" t="s">
        <v>1076</v>
      </c>
      <c r="E9" s="11" t="s">
        <v>3394</v>
      </c>
    </row>
    <row r="10" spans="1:5" x14ac:dyDescent="0.3">
      <c r="A10" s="11" t="s">
        <v>159</v>
      </c>
      <c r="B10" s="11" t="s">
        <v>3151</v>
      </c>
      <c r="C10" s="11" t="s">
        <v>89</v>
      </c>
      <c r="D10" s="11" t="s">
        <v>1072</v>
      </c>
      <c r="E10" s="11" t="s">
        <v>1073</v>
      </c>
    </row>
    <row r="11" spans="1:5" x14ac:dyDescent="0.3">
      <c r="A11" s="11" t="s">
        <v>160</v>
      </c>
      <c r="B11" s="11" t="s">
        <v>1083</v>
      </c>
      <c r="C11" s="11" t="s">
        <v>104</v>
      </c>
      <c r="D11" s="11" t="s">
        <v>1076</v>
      </c>
      <c r="E11" s="11" t="s">
        <v>1078</v>
      </c>
    </row>
    <row r="12" spans="1:5" x14ac:dyDescent="0.3">
      <c r="A12" s="11" t="s">
        <v>160</v>
      </c>
      <c r="B12" s="11" t="s">
        <v>1119</v>
      </c>
      <c r="C12" s="11" t="s">
        <v>92</v>
      </c>
      <c r="D12" s="11" t="s">
        <v>1076</v>
      </c>
      <c r="E12" s="11" t="s">
        <v>1078</v>
      </c>
    </row>
    <row r="13" spans="1:5" x14ac:dyDescent="0.3">
      <c r="A13" s="11" t="s">
        <v>182</v>
      </c>
      <c r="B13" s="11" t="s">
        <v>1093</v>
      </c>
      <c r="C13" s="11" t="s">
        <v>142</v>
      </c>
      <c r="D13" s="11" t="s">
        <v>1076</v>
      </c>
      <c r="E13" s="11" t="s">
        <v>1094</v>
      </c>
    </row>
    <row r="14" spans="1:5" x14ac:dyDescent="0.3">
      <c r="A14" s="11" t="s">
        <v>191</v>
      </c>
      <c r="B14" s="11" t="s">
        <v>3151</v>
      </c>
      <c r="C14" s="11" t="s">
        <v>101</v>
      </c>
      <c r="D14" s="11" t="s">
        <v>3377</v>
      </c>
      <c r="E14" s="11" t="s">
        <v>3151</v>
      </c>
    </row>
    <row r="15" spans="1:5" x14ac:dyDescent="0.3">
      <c r="A15" s="11" t="s">
        <v>191</v>
      </c>
      <c r="B15" s="11" t="s">
        <v>3151</v>
      </c>
      <c r="C15" s="11" t="s">
        <v>101</v>
      </c>
      <c r="D15" s="11" t="s">
        <v>3377</v>
      </c>
      <c r="E15" s="11" t="s">
        <v>1068</v>
      </c>
    </row>
    <row r="16" spans="1:5" x14ac:dyDescent="0.3">
      <c r="A16" s="11" t="s">
        <v>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E5FD6-7489-46C1-98CD-AB0078F49EA8}">
  <dimension ref="A1:AB104"/>
  <sheetViews>
    <sheetView tabSelected="1" topLeftCell="O1" zoomScale="90" zoomScaleNormal="90" zoomScaleSheetLayoutView="50" workbookViewId="0">
      <selection activeCell="P13" sqref="P13"/>
    </sheetView>
  </sheetViews>
  <sheetFormatPr defaultColWidth="9.109375" defaultRowHeight="16.95" customHeight="1" x14ac:dyDescent="0.3"/>
  <cols>
    <col min="1" max="1" width="21.6640625" style="239" customWidth="1"/>
    <col min="2" max="2" width="15.109375" style="239" bestFit="1" customWidth="1"/>
    <col min="3" max="3" width="23.5546875" style="239" customWidth="1"/>
    <col min="4" max="4" width="23.33203125" style="239" customWidth="1"/>
    <col min="5" max="5" width="16.44140625" style="239" bestFit="1" customWidth="1"/>
    <col min="6" max="6" width="17" style="239" customWidth="1"/>
    <col min="7" max="7" width="13.44140625" style="239" customWidth="1"/>
    <col min="8" max="8" width="13.33203125" style="239" customWidth="1"/>
    <col min="9" max="9" width="17" style="239" customWidth="1"/>
    <col min="10" max="10" width="11.6640625" style="239" customWidth="1"/>
    <col min="11" max="11" width="24.6640625" style="239" customWidth="1"/>
    <col min="12" max="12" width="29.6640625" style="255" customWidth="1"/>
    <col min="13" max="13" width="22.109375" style="239" customWidth="1"/>
    <col min="14" max="14" width="28.33203125" style="417" customWidth="1"/>
    <col min="15" max="15" width="28.33203125" style="319" customWidth="1"/>
    <col min="16" max="16" width="43.109375" style="255" customWidth="1"/>
    <col min="17" max="17" width="30.88671875" style="239" customWidth="1"/>
    <col min="18" max="18" width="30.44140625" style="239" customWidth="1"/>
    <col min="19" max="19" width="23.6640625" style="239" customWidth="1"/>
    <col min="20" max="20" width="57.109375" style="239" customWidth="1"/>
    <col min="21" max="21" width="50.44140625" style="309" customWidth="1"/>
    <col min="22" max="22" width="25.6640625" style="256" customWidth="1"/>
    <col min="23" max="23" width="20.5546875" style="256" bestFit="1" customWidth="1"/>
    <col min="24" max="24" width="25.6640625" style="256" customWidth="1"/>
    <col min="25" max="25" width="12.6640625" bestFit="1" customWidth="1"/>
    <col min="26" max="26" width="13" style="239" bestFit="1" customWidth="1"/>
    <col min="27" max="27" width="19.6640625" style="239" customWidth="1"/>
    <col min="28" max="28" width="19.88671875" style="239" customWidth="1"/>
    <col min="29" max="16384" width="9.109375" style="239"/>
  </cols>
  <sheetData>
    <row r="1" spans="1:28" s="231" customFormat="1" ht="23.4" customHeight="1" x14ac:dyDescent="0.3">
      <c r="A1" s="228" t="s">
        <v>1144</v>
      </c>
      <c r="B1" s="228" t="s">
        <v>1145</v>
      </c>
      <c r="C1" s="228" t="s">
        <v>1146</v>
      </c>
      <c r="D1" s="228" t="s">
        <v>1147</v>
      </c>
      <c r="E1" s="228" t="s">
        <v>1148</v>
      </c>
      <c r="F1" s="228" t="s">
        <v>1149</v>
      </c>
      <c r="G1" s="228" t="s">
        <v>1150</v>
      </c>
      <c r="H1" s="228" t="s">
        <v>1151</v>
      </c>
      <c r="I1" s="311" t="s">
        <v>1152</v>
      </c>
      <c r="J1" s="311" t="s">
        <v>1153</v>
      </c>
      <c r="K1" s="228" t="s">
        <v>1154</v>
      </c>
      <c r="L1" s="229" t="s">
        <v>237</v>
      </c>
      <c r="M1" s="228" t="s">
        <v>1155</v>
      </c>
      <c r="N1" s="416" t="s">
        <v>1156</v>
      </c>
      <c r="O1" s="318" t="s">
        <v>2</v>
      </c>
      <c r="P1" s="229" t="s">
        <v>1157</v>
      </c>
      <c r="Q1" s="228" t="s">
        <v>1158</v>
      </c>
      <c r="R1" s="228" t="s">
        <v>1159</v>
      </c>
      <c r="S1" s="228" t="s">
        <v>1160</v>
      </c>
      <c r="T1" s="228" t="s">
        <v>1161</v>
      </c>
      <c r="U1" s="308" t="s">
        <v>974</v>
      </c>
      <c r="V1" s="230" t="s">
        <v>975</v>
      </c>
      <c r="W1" s="230" t="s">
        <v>977</v>
      </c>
      <c r="X1" s="230" t="s">
        <v>1162</v>
      </c>
      <c r="Y1" s="332" t="s">
        <v>1163</v>
      </c>
      <c r="Z1" s="332" t="s">
        <v>1164</v>
      </c>
      <c r="AA1" s="332" t="s">
        <v>238</v>
      </c>
      <c r="AB1" s="332" t="s">
        <v>239</v>
      </c>
    </row>
    <row r="2" spans="1:28" s="231" customFormat="1" ht="23.4" customHeight="1" x14ac:dyDescent="0.3">
      <c r="A2" s="347">
        <v>115078086801</v>
      </c>
      <c r="B2">
        <v>438067093</v>
      </c>
      <c r="C2" s="387">
        <v>46125.451886574076</v>
      </c>
      <c r="D2" s="387">
        <v>46125.457731481481</v>
      </c>
      <c r="E2" t="s">
        <v>1165</v>
      </c>
      <c r="F2" s="241"/>
      <c r="G2" s="241"/>
      <c r="H2" s="241"/>
      <c r="I2" s="241"/>
      <c r="J2" s="393"/>
      <c r="K2" s="11" t="s">
        <v>635</v>
      </c>
      <c r="L2" t="s">
        <v>123</v>
      </c>
      <c r="M2" t="s">
        <v>636</v>
      </c>
      <c r="N2" s="14">
        <v>9825135716</v>
      </c>
      <c r="P2" s="238" t="s">
        <v>188</v>
      </c>
      <c r="Q2" s="237" t="s">
        <v>986</v>
      </c>
      <c r="R2" s="237" t="s">
        <v>993</v>
      </c>
      <c r="S2" t="s">
        <v>993</v>
      </c>
      <c r="T2" s="102" t="s">
        <v>1166</v>
      </c>
      <c r="U2" s="253" t="s">
        <v>1167</v>
      </c>
      <c r="V2" s="235"/>
      <c r="W2" s="394" t="s">
        <v>994</v>
      </c>
      <c r="X2" s="393" t="s">
        <v>993</v>
      </c>
      <c r="Y2" s="312">
        <f>IF(ISBLANK(FeedbackFrmFounders[[#This Row],[Start Date]]),"",FeedbackFrmFounders[[#This Row],[Start Date]]-WEEKDAY(FeedbackFrmFounders[[#This Row],[Start Date]],2)+1)</f>
        <v>46125.451886574076</v>
      </c>
      <c r="Z2" s="333">
        <f>TRUNC(FeedbackFrmFounders[[#This Row],[Start of Week ]],)</f>
        <v>46125</v>
      </c>
      <c r="AA2" s="314" t="str">
        <f>VLOOKUP(FeedbackFrmFounders[[#This Row],[Venture Name]],VenturesList[#All],2,FALSE)</f>
        <v>Accelerate Core</v>
      </c>
      <c r="AB2" s="314" t="str">
        <f>VLOOKUP(FeedbackFrmFounders[[#This Row],[Venture Name]],VenturesList[#All],4,FALSE)</f>
        <v>Ahmedabad</v>
      </c>
    </row>
    <row r="3" spans="1:28" s="357" customFormat="1" ht="23.4" customHeight="1" x14ac:dyDescent="0.3">
      <c r="A3" s="232">
        <v>115073800800</v>
      </c>
      <c r="B3" s="352">
        <v>438067093</v>
      </c>
      <c r="C3" s="334">
        <v>46118.556111111109</v>
      </c>
      <c r="D3" s="353">
        <v>46118.557002314818</v>
      </c>
      <c r="E3" s="354" t="s">
        <v>1168</v>
      </c>
      <c r="F3" s="242"/>
      <c r="G3" s="242"/>
      <c r="H3" s="242"/>
      <c r="I3" s="242"/>
      <c r="J3" s="242" t="s">
        <v>1169</v>
      </c>
      <c r="K3" s="238" t="s">
        <v>727</v>
      </c>
      <c r="L3" s="8" t="s">
        <v>106</v>
      </c>
      <c r="M3" s="355" t="s">
        <v>728</v>
      </c>
      <c r="N3" s="9">
        <v>9409669724</v>
      </c>
      <c r="O3" s="304" t="s">
        <v>1170</v>
      </c>
      <c r="P3" s="8" t="s">
        <v>212</v>
      </c>
      <c r="Q3" s="8" t="s">
        <v>986</v>
      </c>
      <c r="R3" s="8" t="s">
        <v>985</v>
      </c>
      <c r="S3" s="8" t="s">
        <v>993</v>
      </c>
      <c r="T3" s="8" t="s">
        <v>1171</v>
      </c>
      <c r="U3" s="242" t="s">
        <v>1172</v>
      </c>
      <c r="V3" s="242" t="s">
        <v>1173</v>
      </c>
      <c r="W3" s="235" t="s">
        <v>994</v>
      </c>
      <c r="X3" s="241" t="s">
        <v>993</v>
      </c>
      <c r="Y3" s="278">
        <f>IF(ISBLANK(FeedbackFrmFounders[[#This Row],[Start Date]]),"",FeedbackFrmFounders[[#This Row],[Start Date]]-WEEKDAY(FeedbackFrmFounders[[#This Row],[Start Date]],2)+1)</f>
        <v>46118.556111111109</v>
      </c>
      <c r="Z3" s="356">
        <f>TRUNC(FeedbackFrmFounders[[#This Row],[Start of Week ]],)</f>
        <v>46118</v>
      </c>
      <c r="AA3" s="314" t="str">
        <f>VLOOKUP(FeedbackFrmFounders[[#This Row],[Venture Name]],VenturesList[#All],2,FALSE)</f>
        <v>Accelerate Core</v>
      </c>
      <c r="AB3" s="314" t="str">
        <f>VLOOKUP(FeedbackFrmFounders[[#This Row],[Venture Name]],VenturesList[#All],4,FALSE)</f>
        <v>Ahmedabad</v>
      </c>
    </row>
    <row r="4" spans="1:28" s="231" customFormat="1" ht="23.4" customHeight="1" x14ac:dyDescent="0.3">
      <c r="A4" s="232">
        <v>115067302264</v>
      </c>
      <c r="B4" s="233">
        <v>438067093</v>
      </c>
      <c r="C4" s="334">
        <v>46107.50136574074</v>
      </c>
      <c r="D4" s="234">
        <v>46107.502974537034</v>
      </c>
      <c r="E4" s="233" t="s">
        <v>1174</v>
      </c>
      <c r="F4" s="233"/>
      <c r="G4" s="233"/>
      <c r="H4" s="233"/>
      <c r="I4" s="233"/>
      <c r="J4" s="233" t="s">
        <v>1169</v>
      </c>
      <c r="K4" s="304" t="s">
        <v>1141</v>
      </c>
      <c r="L4" s="304" t="s">
        <v>85</v>
      </c>
      <c r="M4" s="305" t="s">
        <v>1142</v>
      </c>
      <c r="N4" s="233">
        <v>9884038585</v>
      </c>
      <c r="O4" s="44" t="s">
        <v>1175</v>
      </c>
      <c r="P4" s="392" t="s">
        <v>208</v>
      </c>
      <c r="Q4" s="233" t="s">
        <v>1010</v>
      </c>
      <c r="R4" s="233" t="s">
        <v>993</v>
      </c>
      <c r="S4" s="233" t="s">
        <v>993</v>
      </c>
      <c r="T4" s="244" t="s">
        <v>1176</v>
      </c>
      <c r="U4" s="279"/>
      <c r="V4" s="235"/>
      <c r="W4" s="235"/>
      <c r="X4" s="351" t="s">
        <v>993</v>
      </c>
      <c r="Y4" s="312">
        <f>IF(ISBLANK(FeedbackFrmFounders[[#This Row],[Start Date]]),"",FeedbackFrmFounders[[#This Row],[Start Date]]-WEEKDAY(FeedbackFrmFounders[[#This Row],[Start Date]],2)+1)</f>
        <v>46104.50136574074</v>
      </c>
      <c r="Z4" s="333">
        <f>TRUNC(FeedbackFrmFounders[[#This Row],[Start of Week ]],)</f>
        <v>46104</v>
      </c>
      <c r="AA4" s="314" t="str">
        <f>VLOOKUP(FeedbackFrmFounders[[#This Row],[Venture Name]],VenturesList[#All],2,FALSE)</f>
        <v>Accelerate Core</v>
      </c>
      <c r="AB4" s="314" t="str">
        <f>VLOOKUP(FeedbackFrmFounders[[#This Row],[Venture Name]],VenturesList[#All],4,FALSE)</f>
        <v>Chennai</v>
      </c>
    </row>
    <row r="5" spans="1:28" s="231" customFormat="1" ht="23.4" customHeight="1" x14ac:dyDescent="0.3">
      <c r="A5" s="232">
        <v>115065626399</v>
      </c>
      <c r="B5" s="233">
        <v>438067093</v>
      </c>
      <c r="C5" s="334">
        <v>46105.557916666665</v>
      </c>
      <c r="D5" s="234">
        <v>46105.661249999997</v>
      </c>
      <c r="E5" s="233" t="s">
        <v>1177</v>
      </c>
      <c r="F5" s="233"/>
      <c r="G5" s="233"/>
      <c r="H5" s="233"/>
      <c r="I5" s="233"/>
      <c r="J5" s="233" t="s">
        <v>1169</v>
      </c>
      <c r="K5" s="304" t="s">
        <v>1107</v>
      </c>
      <c r="L5" s="242" t="s">
        <v>87</v>
      </c>
      <c r="M5" s="253" t="s">
        <v>1108</v>
      </c>
      <c r="N5" s="233">
        <v>9998969892</v>
      </c>
      <c r="O5" s="421" t="s">
        <v>1178</v>
      </c>
      <c r="P5" s="304" t="s">
        <v>178</v>
      </c>
      <c r="Q5" s="233" t="s">
        <v>990</v>
      </c>
      <c r="R5" s="233" t="s">
        <v>993</v>
      </c>
      <c r="S5" s="233" t="s">
        <v>993</v>
      </c>
      <c r="T5" s="244" t="s">
        <v>1179</v>
      </c>
      <c r="U5" s="279"/>
      <c r="V5" s="235"/>
      <c r="W5" s="235"/>
      <c r="X5" s="235" t="s">
        <v>993</v>
      </c>
      <c r="Y5" s="312">
        <f>IF(ISBLANK(FeedbackFrmFounders[[#This Row],[Start Date]]),"",FeedbackFrmFounders[[#This Row],[Start Date]]-WEEKDAY(FeedbackFrmFounders[[#This Row],[Start Date]],2)+1)</f>
        <v>46104.557916666665</v>
      </c>
      <c r="Z5" s="333">
        <f>TRUNC(FeedbackFrmFounders[[#This Row],[Start of Week ]],)</f>
        <v>46104</v>
      </c>
      <c r="AA5" s="314" t="str">
        <f>VLOOKUP(FeedbackFrmFounders[[#This Row],[Venture Name]],VenturesList[#All],2,FALSE)</f>
        <v>Accelerate Core</v>
      </c>
      <c r="AB5" s="314" t="str">
        <f>VLOOKUP(FeedbackFrmFounders[[#This Row],[Venture Name]],VenturesList[#All],4,FALSE)</f>
        <v>Ahmedabad</v>
      </c>
    </row>
    <row r="6" spans="1:28" ht="16.95" customHeight="1" x14ac:dyDescent="0.3">
      <c r="A6" s="277">
        <v>115063541396</v>
      </c>
      <c r="B6" s="236">
        <v>438067093</v>
      </c>
      <c r="C6" s="334">
        <v>46101.677291666667</v>
      </c>
      <c r="D6" s="234">
        <v>46101.690671296295</v>
      </c>
      <c r="E6" s="237" t="s">
        <v>1177</v>
      </c>
      <c r="F6" s="237"/>
      <c r="G6" s="237"/>
      <c r="H6" s="237"/>
      <c r="I6" s="237"/>
      <c r="J6" s="237" t="s">
        <v>1169</v>
      </c>
      <c r="K6" s="238" t="s">
        <v>1141</v>
      </c>
      <c r="L6" s="304" t="s">
        <v>85</v>
      </c>
      <c r="M6" s="276" t="s">
        <v>1142</v>
      </c>
      <c r="N6" s="277">
        <v>9884038585</v>
      </c>
      <c r="O6" s="277" t="s">
        <v>1180</v>
      </c>
      <c r="P6" s="238" t="s">
        <v>209</v>
      </c>
      <c r="Q6" s="237" t="s">
        <v>986</v>
      </c>
      <c r="R6" s="237" t="s">
        <v>985</v>
      </c>
      <c r="S6" s="237" t="s">
        <v>993</v>
      </c>
      <c r="T6" s="276" t="s">
        <v>1181</v>
      </c>
      <c r="U6" s="253" t="s">
        <v>1182</v>
      </c>
      <c r="V6" s="235" t="s">
        <v>1002</v>
      </c>
      <c r="W6" s="235" t="s">
        <v>994</v>
      </c>
      <c r="X6" s="235" t="s">
        <v>993</v>
      </c>
      <c r="Y6" s="312">
        <f>IF(ISBLANK(FeedbackFrmFounders[[#This Row],[Start Date]]),"",FeedbackFrmFounders[[#This Row],[Start Date]]-WEEKDAY(FeedbackFrmFounders[[#This Row],[Start Date]],2)+1)</f>
        <v>46097.677291666667</v>
      </c>
      <c r="Z6" s="333">
        <f>TRUNC(FeedbackFrmFounders[[#This Row],[Start of Week ]],)</f>
        <v>46097</v>
      </c>
      <c r="AA6" s="314" t="str">
        <f>VLOOKUP(FeedbackFrmFounders[[#This Row],[Venture Name]],VenturesList[#All],2,FALSE)</f>
        <v>Accelerate Core</v>
      </c>
      <c r="AB6" s="314" t="str">
        <f>VLOOKUP(FeedbackFrmFounders[[#This Row],[Venture Name]],VenturesList[#All],4,FALSE)</f>
        <v>Chennai</v>
      </c>
    </row>
    <row r="7" spans="1:28" ht="16.95" customHeight="1" x14ac:dyDescent="0.3">
      <c r="A7" s="278">
        <v>115062696710</v>
      </c>
      <c r="B7" s="240">
        <v>438067093</v>
      </c>
      <c r="C7" s="334">
        <v>46100.423460648148</v>
      </c>
      <c r="D7" s="234">
        <v>46100.426539351851</v>
      </c>
      <c r="E7" s="241" t="s">
        <v>1177</v>
      </c>
      <c r="F7" s="241"/>
      <c r="G7" s="241"/>
      <c r="H7" s="241"/>
      <c r="I7" s="241"/>
      <c r="J7" s="241" t="s">
        <v>1169</v>
      </c>
      <c r="K7" s="242" t="s">
        <v>1141</v>
      </c>
      <c r="L7" s="304" t="s">
        <v>85</v>
      </c>
      <c r="M7" s="306" t="s">
        <v>1142</v>
      </c>
      <c r="N7" s="241">
        <v>9884038585</v>
      </c>
      <c r="O7" s="235" t="s">
        <v>1183</v>
      </c>
      <c r="P7" s="242" t="s">
        <v>208</v>
      </c>
      <c r="Q7" s="241" t="s">
        <v>990</v>
      </c>
      <c r="R7" s="241" t="s">
        <v>993</v>
      </c>
      <c r="S7" s="241" t="s">
        <v>993</v>
      </c>
      <c r="T7" s="253" t="s">
        <v>1184</v>
      </c>
      <c r="U7" s="253"/>
      <c r="V7" s="235"/>
      <c r="W7" s="235"/>
      <c r="X7" s="235" t="s">
        <v>993</v>
      </c>
      <c r="Y7" s="312">
        <f>IF(ISBLANK(FeedbackFrmFounders[[#This Row],[Start Date]]),"",FeedbackFrmFounders[[#This Row],[Start Date]]-WEEKDAY(FeedbackFrmFounders[[#This Row],[Start Date]],2)+1)</f>
        <v>46097.423460648148</v>
      </c>
      <c r="Z7" s="333">
        <f>TRUNC(FeedbackFrmFounders[[#This Row],[Start of Week ]],)</f>
        <v>46097</v>
      </c>
      <c r="AA7" s="314" t="str">
        <f>VLOOKUP(FeedbackFrmFounders[[#This Row],[Venture Name]],VenturesList[#All],2,FALSE)</f>
        <v>Accelerate Core</v>
      </c>
      <c r="AB7" s="314" t="str">
        <f>VLOOKUP(FeedbackFrmFounders[[#This Row],[Venture Name]],VenturesList[#All],4,FALSE)</f>
        <v>Chennai</v>
      </c>
    </row>
    <row r="8" spans="1:28" ht="16.95" customHeight="1" x14ac:dyDescent="0.3">
      <c r="A8" s="278">
        <v>115061950102</v>
      </c>
      <c r="B8" s="240">
        <v>438067093</v>
      </c>
      <c r="C8" s="334">
        <v>46099.527499999997</v>
      </c>
      <c r="D8" s="234">
        <v>46099.531446759262</v>
      </c>
      <c r="E8" s="241" t="s">
        <v>1177</v>
      </c>
      <c r="F8" s="241"/>
      <c r="G8" s="241"/>
      <c r="H8" s="241"/>
      <c r="I8" s="241"/>
      <c r="J8" s="241" t="s">
        <v>1169</v>
      </c>
      <c r="K8" s="242" t="s">
        <v>677</v>
      </c>
      <c r="L8" s="242" t="s">
        <v>148</v>
      </c>
      <c r="M8" s="253" t="s">
        <v>678</v>
      </c>
      <c r="N8" s="278">
        <v>9664922209</v>
      </c>
      <c r="O8" s="422" t="s">
        <v>1185</v>
      </c>
      <c r="P8" s="242" t="s">
        <v>213</v>
      </c>
      <c r="Q8" s="241" t="s">
        <v>990</v>
      </c>
      <c r="R8" s="241" t="s">
        <v>985</v>
      </c>
      <c r="S8" s="241" t="s">
        <v>993</v>
      </c>
      <c r="T8" s="253" t="s">
        <v>1186</v>
      </c>
      <c r="U8" s="253" t="s">
        <v>1187</v>
      </c>
      <c r="V8" s="235" t="s">
        <v>1002</v>
      </c>
      <c r="W8" s="235" t="s">
        <v>994</v>
      </c>
      <c r="X8" s="235" t="s">
        <v>993</v>
      </c>
      <c r="Y8" s="312">
        <f>IF(ISBLANK(FeedbackFrmFounders[[#This Row],[Start Date]]),"",FeedbackFrmFounders[[#This Row],[Start Date]]-WEEKDAY(FeedbackFrmFounders[[#This Row],[Start Date]],2)+1)</f>
        <v>46097.527499999997</v>
      </c>
      <c r="Z8" s="333">
        <f>TRUNC(FeedbackFrmFounders[[#This Row],[Start of Week ]],)</f>
        <v>46097</v>
      </c>
      <c r="AA8" s="314" t="str">
        <f>VLOOKUP(FeedbackFrmFounders[[#This Row],[Venture Name]],VenturesList[#All],2,FALSE)</f>
        <v>Accelerate Core</v>
      </c>
      <c r="AB8" s="314" t="str">
        <f>VLOOKUP(FeedbackFrmFounders[[#This Row],[Venture Name]],VenturesList[#All],4,FALSE)</f>
        <v>Ahmedabad</v>
      </c>
    </row>
    <row r="9" spans="1:28" ht="16.95" customHeight="1" x14ac:dyDescent="0.3">
      <c r="A9" s="278">
        <v>115060369534</v>
      </c>
      <c r="B9" s="240">
        <v>438067093</v>
      </c>
      <c r="C9" s="334">
        <v>46097.433136574073</v>
      </c>
      <c r="D9" s="234">
        <v>46097.434548611112</v>
      </c>
      <c r="E9" s="241" t="s">
        <v>1188</v>
      </c>
      <c r="F9" s="241"/>
      <c r="G9" s="241"/>
      <c r="H9" s="241"/>
      <c r="I9" s="241"/>
      <c r="J9" s="241" t="s">
        <v>1169</v>
      </c>
      <c r="K9" s="242" t="s">
        <v>1189</v>
      </c>
      <c r="L9" s="242" t="s">
        <v>96</v>
      </c>
      <c r="M9" s="253" t="s">
        <v>1190</v>
      </c>
      <c r="N9" s="278">
        <v>9712377798</v>
      </c>
      <c r="O9" s="422" t="s">
        <v>1191</v>
      </c>
      <c r="P9" s="242" t="s">
        <v>210</v>
      </c>
      <c r="Q9" s="241" t="s">
        <v>990</v>
      </c>
      <c r="R9" s="241" t="s">
        <v>985</v>
      </c>
      <c r="S9" s="241" t="s">
        <v>993</v>
      </c>
      <c r="T9" s="253" t="s">
        <v>1192</v>
      </c>
      <c r="U9" s="253" t="s">
        <v>1193</v>
      </c>
      <c r="V9" s="235" t="s">
        <v>1002</v>
      </c>
      <c r="W9" s="235" t="s">
        <v>994</v>
      </c>
      <c r="X9" s="235" t="s">
        <v>993</v>
      </c>
      <c r="Y9" s="312">
        <f>IF(ISBLANK(FeedbackFrmFounders[[#This Row],[Start Date]]),"",FeedbackFrmFounders[[#This Row],[Start Date]]-WEEKDAY(FeedbackFrmFounders[[#This Row],[Start Date]],2)+1)</f>
        <v>46097.433136574073</v>
      </c>
      <c r="Z9" s="333">
        <f>TRUNC(FeedbackFrmFounders[[#This Row],[Start of Week ]],)</f>
        <v>46097</v>
      </c>
      <c r="AA9" s="314" t="str">
        <f>VLOOKUP(FeedbackFrmFounders[[#This Row],[Venture Name]],VenturesList[#All],2,FALSE)</f>
        <v>Accelerate Core</v>
      </c>
      <c r="AB9" s="314" t="str">
        <f>VLOOKUP(FeedbackFrmFounders[[#This Row],[Venture Name]],VenturesList[#All],4,FALSE)</f>
        <v>Ahmedabad</v>
      </c>
    </row>
    <row r="10" spans="1:28" ht="16.95" customHeight="1" x14ac:dyDescent="0.3">
      <c r="A10" s="278">
        <v>115058872547</v>
      </c>
      <c r="B10" s="240">
        <v>438067093</v>
      </c>
      <c r="C10" s="334">
        <v>46094.684293981481</v>
      </c>
      <c r="D10" s="234">
        <v>46094.699918981481</v>
      </c>
      <c r="E10" s="241" t="s">
        <v>1194</v>
      </c>
      <c r="F10" s="241"/>
      <c r="G10" s="241"/>
      <c r="H10" s="241"/>
      <c r="I10" s="241"/>
      <c r="J10" s="241" t="s">
        <v>1169</v>
      </c>
      <c r="K10" s="242" t="s">
        <v>643</v>
      </c>
      <c r="L10" s="244" t="s">
        <v>115</v>
      </c>
      <c r="M10" s="253" t="s">
        <v>644</v>
      </c>
      <c r="N10" s="278">
        <v>9884422270</v>
      </c>
      <c r="O10" s="423" t="s">
        <v>1017</v>
      </c>
      <c r="P10" s="245" t="s">
        <v>14</v>
      </c>
      <c r="Q10" s="241" t="s">
        <v>990</v>
      </c>
      <c r="R10" s="241" t="s">
        <v>985</v>
      </c>
      <c r="S10" s="241" t="s">
        <v>993</v>
      </c>
      <c r="T10" s="253" t="s">
        <v>1195</v>
      </c>
      <c r="U10" s="253" t="s">
        <v>991</v>
      </c>
      <c r="V10" s="235" t="s">
        <v>1196</v>
      </c>
      <c r="W10" s="235" t="s">
        <v>994</v>
      </c>
      <c r="X10" s="235" t="s">
        <v>993</v>
      </c>
      <c r="Y10" s="312">
        <f>IF(ISBLANK(FeedbackFrmFounders[[#This Row],[Start Date]]),"",FeedbackFrmFounders[[#This Row],[Start Date]]-WEEKDAY(FeedbackFrmFounders[[#This Row],[Start Date]],2)+1)</f>
        <v>46090.684293981481</v>
      </c>
      <c r="Z10" s="333">
        <f>TRUNC(FeedbackFrmFounders[[#This Row],[Start of Week ]],)</f>
        <v>46090</v>
      </c>
      <c r="AA10" s="314" t="str">
        <f>VLOOKUP(FeedbackFrmFounders[[#This Row],[Venture Name]],VenturesList[#All],2,FALSE)</f>
        <v>Accelerate Core</v>
      </c>
      <c r="AB10" s="314" t="str">
        <f>VLOOKUP(FeedbackFrmFounders[[#This Row],[Venture Name]],VenturesList[#All],4,FALSE)</f>
        <v>Chennai</v>
      </c>
    </row>
    <row r="11" spans="1:28" ht="16.95" customHeight="1" x14ac:dyDescent="0.3">
      <c r="A11" s="278">
        <v>115056979250</v>
      </c>
      <c r="B11" s="240">
        <v>438067093</v>
      </c>
      <c r="C11" s="334">
        <v>46092.427905092591</v>
      </c>
      <c r="D11" s="234">
        <v>46092.429652777777</v>
      </c>
      <c r="E11" s="241" t="s">
        <v>1197</v>
      </c>
      <c r="F11" s="241"/>
      <c r="G11" s="241"/>
      <c r="H11" s="241"/>
      <c r="I11" s="241"/>
      <c r="J11" s="241" t="s">
        <v>1169</v>
      </c>
      <c r="K11" s="242" t="s">
        <v>944</v>
      </c>
      <c r="L11" s="246" t="s">
        <v>77</v>
      </c>
      <c r="M11" s="253" t="s">
        <v>945</v>
      </c>
      <c r="N11" s="278">
        <v>9822020629</v>
      </c>
      <c r="O11" s="312" t="s">
        <v>1017</v>
      </c>
      <c r="P11" s="242" t="s">
        <v>176</v>
      </c>
      <c r="Q11" s="241" t="s">
        <v>986</v>
      </c>
      <c r="R11" s="241" t="s">
        <v>985</v>
      </c>
      <c r="S11" s="241" t="s">
        <v>980</v>
      </c>
      <c r="T11" s="253" t="s">
        <v>1198</v>
      </c>
      <c r="U11" s="253" t="s">
        <v>1199</v>
      </c>
      <c r="V11" s="235" t="s">
        <v>992</v>
      </c>
      <c r="W11" s="235" t="s">
        <v>994</v>
      </c>
      <c r="X11" s="235" t="s">
        <v>980</v>
      </c>
      <c r="Y11" s="312">
        <f>IF(ISBLANK(FeedbackFrmFounders[[#This Row],[Start Date]]),"",FeedbackFrmFounders[[#This Row],[Start Date]]-WEEKDAY(FeedbackFrmFounders[[#This Row],[Start Date]],2)+1)</f>
        <v>46090.427905092591</v>
      </c>
      <c r="Z11" s="333">
        <f>TRUNC(FeedbackFrmFounders[[#This Row],[Start of Week ]],)</f>
        <v>46090</v>
      </c>
      <c r="AA11" s="314" t="str">
        <f>VLOOKUP(FeedbackFrmFounders[[#This Row],[Venture Name]],VenturesList[#All],2,FALSE)</f>
        <v>Accelerate Core</v>
      </c>
      <c r="AB11" s="314" t="str">
        <f>VLOOKUP(FeedbackFrmFounders[[#This Row],[Venture Name]],VenturesList[#All],4,FALSE)</f>
        <v>Pune</v>
      </c>
    </row>
    <row r="12" spans="1:28" ht="16.95" customHeight="1" x14ac:dyDescent="0.3">
      <c r="A12" s="278">
        <v>115056976367</v>
      </c>
      <c r="B12" s="240">
        <v>438067093</v>
      </c>
      <c r="C12" s="334">
        <v>46092.417534722219</v>
      </c>
      <c r="D12" s="234">
        <v>46092.423263888886</v>
      </c>
      <c r="E12" s="241" t="s">
        <v>1197</v>
      </c>
      <c r="F12" s="241"/>
      <c r="G12" s="241"/>
      <c r="H12" s="241"/>
      <c r="I12" s="241"/>
      <c r="J12" s="241" t="s">
        <v>1169</v>
      </c>
      <c r="K12" s="242" t="s">
        <v>661</v>
      </c>
      <c r="L12" s="307" t="s">
        <v>96</v>
      </c>
      <c r="M12" s="253" t="s">
        <v>1200</v>
      </c>
      <c r="N12" s="278" t="s">
        <v>1201</v>
      </c>
      <c r="O12" s="278" t="s">
        <v>1191</v>
      </c>
      <c r="P12" s="242" t="s">
        <v>210</v>
      </c>
      <c r="Q12" s="241" t="s">
        <v>1010</v>
      </c>
      <c r="R12" s="241" t="s">
        <v>985</v>
      </c>
      <c r="S12" s="241" t="s">
        <v>993</v>
      </c>
      <c r="T12" s="253" t="s">
        <v>1202</v>
      </c>
      <c r="U12" s="253" t="s">
        <v>1203</v>
      </c>
      <c r="V12" s="241" t="s">
        <v>1002</v>
      </c>
      <c r="W12" s="235" t="s">
        <v>994</v>
      </c>
      <c r="X12" s="235" t="s">
        <v>993</v>
      </c>
      <c r="Y12" s="312">
        <f>IF(ISBLANK(FeedbackFrmFounders[[#This Row],[Start Date]]),"",FeedbackFrmFounders[[#This Row],[Start Date]]-WEEKDAY(FeedbackFrmFounders[[#This Row],[Start Date]],2)+1)</f>
        <v>46090.417534722219</v>
      </c>
      <c r="Z12" s="333">
        <f>TRUNC(FeedbackFrmFounders[[#This Row],[Start of Week ]],)</f>
        <v>46090</v>
      </c>
      <c r="AA12" s="314" t="str">
        <f>VLOOKUP(FeedbackFrmFounders[[#This Row],[Venture Name]],VenturesList[#All],2,FALSE)</f>
        <v>Accelerate Core</v>
      </c>
      <c r="AB12" s="314" t="str">
        <f>VLOOKUP(FeedbackFrmFounders[[#This Row],[Venture Name]],VenturesList[#All],4,FALSE)</f>
        <v>Ahmedabad</v>
      </c>
    </row>
    <row r="13" spans="1:28" ht="16.95" customHeight="1" x14ac:dyDescent="0.3">
      <c r="A13" s="278">
        <v>115056975802</v>
      </c>
      <c r="B13" s="240">
        <v>438067093</v>
      </c>
      <c r="C13" s="334">
        <v>46092.417013888888</v>
      </c>
      <c r="D13" s="234">
        <v>46092.421759259261</v>
      </c>
      <c r="E13" s="241" t="s">
        <v>1197</v>
      </c>
      <c r="F13" s="241"/>
      <c r="G13" s="241"/>
      <c r="H13" s="241"/>
      <c r="I13" s="241"/>
      <c r="J13" s="241" t="s">
        <v>1169</v>
      </c>
      <c r="K13" s="242" t="s">
        <v>661</v>
      </c>
      <c r="L13" s="307" t="s">
        <v>96</v>
      </c>
      <c r="M13" s="253" t="s">
        <v>1200</v>
      </c>
      <c r="N13" s="278">
        <v>9712377798</v>
      </c>
      <c r="O13" s="422" t="s">
        <v>1204</v>
      </c>
      <c r="P13" s="242" t="s">
        <v>1205</v>
      </c>
      <c r="Q13" s="241" t="s">
        <v>987</v>
      </c>
      <c r="R13" s="241" t="s">
        <v>980</v>
      </c>
      <c r="S13" s="241" t="s">
        <v>980</v>
      </c>
      <c r="T13" s="253" t="s">
        <v>1206</v>
      </c>
      <c r="U13" s="253" t="s">
        <v>1207</v>
      </c>
      <c r="V13" s="235" t="s">
        <v>992</v>
      </c>
      <c r="W13" s="235" t="s">
        <v>994</v>
      </c>
      <c r="X13" s="235" t="s">
        <v>993</v>
      </c>
      <c r="Y13" s="312">
        <f>IF(ISBLANK(FeedbackFrmFounders[[#This Row],[Start Date]]),"",FeedbackFrmFounders[[#This Row],[Start Date]]-WEEKDAY(FeedbackFrmFounders[[#This Row],[Start Date]],2)+1)</f>
        <v>46090.417013888888</v>
      </c>
      <c r="Z13" s="333">
        <f>TRUNC(FeedbackFrmFounders[[#This Row],[Start of Week ]],)</f>
        <v>46090</v>
      </c>
      <c r="AA13" s="314" t="str">
        <f>VLOOKUP(FeedbackFrmFounders[[#This Row],[Venture Name]],VenturesList[#All],2,FALSE)</f>
        <v>Accelerate Core</v>
      </c>
      <c r="AB13" s="314" t="str">
        <f>VLOOKUP(FeedbackFrmFounders[[#This Row],[Venture Name]],VenturesList[#All],4,FALSE)</f>
        <v>Ahmedabad</v>
      </c>
    </row>
    <row r="14" spans="1:28" ht="16.95" customHeight="1" x14ac:dyDescent="0.3">
      <c r="A14" s="278">
        <v>115056971880</v>
      </c>
      <c r="B14" s="240">
        <v>438067093</v>
      </c>
      <c r="C14" s="334">
        <v>46092.408194444448</v>
      </c>
      <c r="D14" s="234">
        <v>46092.41196759259</v>
      </c>
      <c r="E14" s="241" t="s">
        <v>1197</v>
      </c>
      <c r="F14" s="241"/>
      <c r="G14" s="241"/>
      <c r="H14" s="241"/>
      <c r="I14" s="241"/>
      <c r="J14" s="241" t="s">
        <v>1169</v>
      </c>
      <c r="K14" s="242" t="s">
        <v>1114</v>
      </c>
      <c r="L14" s="244" t="s">
        <v>144</v>
      </c>
      <c r="M14" s="241" t="s">
        <v>1208</v>
      </c>
      <c r="N14" s="243">
        <v>9840998220</v>
      </c>
      <c r="O14" s="243" t="s">
        <v>1209</v>
      </c>
      <c r="P14" s="242" t="s">
        <v>1210</v>
      </c>
      <c r="Q14" s="241" t="s">
        <v>1010</v>
      </c>
      <c r="R14" s="241" t="s">
        <v>993</v>
      </c>
      <c r="S14" s="241" t="s">
        <v>993</v>
      </c>
      <c r="T14" s="253" t="s">
        <v>1211</v>
      </c>
      <c r="U14" s="253"/>
      <c r="V14" s="241"/>
      <c r="W14" s="235"/>
      <c r="X14" s="235" t="s">
        <v>993</v>
      </c>
      <c r="Y14" s="312">
        <f>IF(ISBLANK(FeedbackFrmFounders[[#This Row],[Start Date]]),"",FeedbackFrmFounders[[#This Row],[Start Date]]-WEEKDAY(FeedbackFrmFounders[[#This Row],[Start Date]],2)+1)</f>
        <v>46090.408194444448</v>
      </c>
      <c r="Z14" s="333">
        <f>TRUNC(FeedbackFrmFounders[[#This Row],[Start of Week ]],)</f>
        <v>46090</v>
      </c>
      <c r="AA14" s="314" t="str">
        <f>VLOOKUP(FeedbackFrmFounders[[#This Row],[Venture Name]],VenturesList[#All],2,FALSE)</f>
        <v>Accelerate Core</v>
      </c>
      <c r="AB14" s="314" t="str">
        <f>VLOOKUP(FeedbackFrmFounders[[#This Row],[Venture Name]],VenturesList[#All],4,FALSE)</f>
        <v>Chennai</v>
      </c>
    </row>
    <row r="15" spans="1:28" ht="16.95" customHeight="1" x14ac:dyDescent="0.3">
      <c r="A15" s="278">
        <v>115056969460</v>
      </c>
      <c r="B15" s="240">
        <v>438067093</v>
      </c>
      <c r="C15" s="334">
        <v>46092.403333333335</v>
      </c>
      <c r="D15" s="234">
        <v>46092.40587962963</v>
      </c>
      <c r="E15" s="241" t="s">
        <v>1197</v>
      </c>
      <c r="F15" s="241"/>
      <c r="G15" s="241"/>
      <c r="H15" s="241"/>
      <c r="I15" s="241"/>
      <c r="J15" s="241" t="s">
        <v>1169</v>
      </c>
      <c r="K15" s="242" t="s">
        <v>1125</v>
      </c>
      <c r="L15" s="247" t="s">
        <v>120</v>
      </c>
      <c r="M15" s="253" t="s">
        <v>1126</v>
      </c>
      <c r="N15" s="278">
        <v>9594066816</v>
      </c>
      <c r="O15" s="422" t="s">
        <v>1017</v>
      </c>
      <c r="P15" s="242" t="s">
        <v>174</v>
      </c>
      <c r="Q15" s="241" t="s">
        <v>990</v>
      </c>
      <c r="R15" s="241" t="s">
        <v>985</v>
      </c>
      <c r="S15" s="241" t="s">
        <v>993</v>
      </c>
      <c r="T15" s="253" t="s">
        <v>1212</v>
      </c>
      <c r="U15" s="253" t="s">
        <v>1187</v>
      </c>
      <c r="V15" s="241" t="s">
        <v>1002</v>
      </c>
      <c r="W15" s="235" t="s">
        <v>994</v>
      </c>
      <c r="X15" s="235" t="s">
        <v>980</v>
      </c>
      <c r="Y15" s="312">
        <f>IF(ISBLANK(FeedbackFrmFounders[[#This Row],[Start Date]]),"",FeedbackFrmFounders[[#This Row],[Start Date]]-WEEKDAY(FeedbackFrmFounders[[#This Row],[Start Date]],2)+1)</f>
        <v>46090.403333333335</v>
      </c>
      <c r="Z15" s="333">
        <f>TRUNC(FeedbackFrmFounders[[#This Row],[Start of Week ]],)</f>
        <v>46090</v>
      </c>
      <c r="AA15" s="314" t="str">
        <f>VLOOKUP(FeedbackFrmFounders[[#This Row],[Venture Name]],VenturesList[#All],2,FALSE)</f>
        <v>Accelerate Core</v>
      </c>
      <c r="AB15" s="314" t="str">
        <f>VLOOKUP(FeedbackFrmFounders[[#This Row],[Venture Name]],VenturesList[#All],4,FALSE)</f>
        <v>Pune</v>
      </c>
    </row>
    <row r="16" spans="1:28" ht="16.95" customHeight="1" x14ac:dyDescent="0.3">
      <c r="A16" s="278">
        <v>115056188745</v>
      </c>
      <c r="B16" s="240">
        <v>438067093</v>
      </c>
      <c r="C16" s="334">
        <v>46091.582604166666</v>
      </c>
      <c r="D16" s="234">
        <v>46091.584178240744</v>
      </c>
      <c r="E16" s="241" t="s">
        <v>1213</v>
      </c>
      <c r="F16" s="241"/>
      <c r="G16" s="241"/>
      <c r="H16" s="241"/>
      <c r="I16" s="241"/>
      <c r="J16" s="241" t="s">
        <v>1169</v>
      </c>
      <c r="K16" s="242" t="s">
        <v>1214</v>
      </c>
      <c r="L16" s="242" t="s">
        <v>70</v>
      </c>
      <c r="M16" s="253" t="s">
        <v>1215</v>
      </c>
      <c r="N16" s="278">
        <v>9879060300</v>
      </c>
      <c r="O16" s="126" t="s">
        <v>979</v>
      </c>
      <c r="P16" s="253" t="s">
        <v>195</v>
      </c>
      <c r="Q16" s="241" t="s">
        <v>981</v>
      </c>
      <c r="R16" s="241" t="s">
        <v>980</v>
      </c>
      <c r="S16" s="241" t="s">
        <v>980</v>
      </c>
      <c r="T16" s="253" t="s">
        <v>1216</v>
      </c>
      <c r="U16" s="253" t="s">
        <v>3406</v>
      </c>
      <c r="V16" s="235"/>
      <c r="W16" s="235" t="s">
        <v>983</v>
      </c>
      <c r="X16" s="235" t="s">
        <v>993</v>
      </c>
      <c r="Y16" s="312">
        <f>IF(ISBLANK(FeedbackFrmFounders[[#This Row],[Start Date]]),"",FeedbackFrmFounders[[#This Row],[Start Date]]-WEEKDAY(FeedbackFrmFounders[[#This Row],[Start Date]],2)+1)</f>
        <v>46090.582604166666</v>
      </c>
      <c r="Z16" s="333">
        <f>TRUNC(FeedbackFrmFounders[[#This Row],[Start of Week ]],)</f>
        <v>46090</v>
      </c>
      <c r="AA16" s="314" t="str">
        <f>VLOOKUP(FeedbackFrmFounders[[#This Row],[Venture Name]],VenturesList[#All],2,FALSE)</f>
        <v>Accelerate Core</v>
      </c>
      <c r="AB16" s="314" t="str">
        <f>VLOOKUP(FeedbackFrmFounders[[#This Row],[Venture Name]],VenturesList[#All],4,FALSE)</f>
        <v>Ahmedabad</v>
      </c>
    </row>
    <row r="17" spans="1:28" ht="16.95" customHeight="1" x14ac:dyDescent="0.3">
      <c r="A17" s="278">
        <v>115056187941</v>
      </c>
      <c r="B17" s="240">
        <v>438067093</v>
      </c>
      <c r="C17" s="334">
        <v>46091.581979166665</v>
      </c>
      <c r="D17" s="234">
        <v>46091.582546296297</v>
      </c>
      <c r="E17" s="241" t="s">
        <v>1213</v>
      </c>
      <c r="F17" s="241"/>
      <c r="G17" s="241"/>
      <c r="H17" s="241"/>
      <c r="I17" s="241"/>
      <c r="J17" s="241" t="s">
        <v>1169</v>
      </c>
      <c r="K17" s="242" t="s">
        <v>1214</v>
      </c>
      <c r="L17" s="242" t="s">
        <v>70</v>
      </c>
      <c r="M17" s="253" t="s">
        <v>1215</v>
      </c>
      <c r="N17" s="278">
        <v>9879060300</v>
      </c>
      <c r="O17" s="13" t="s">
        <v>1218</v>
      </c>
      <c r="P17" s="253" t="s">
        <v>196</v>
      </c>
      <c r="Q17" s="241" t="s">
        <v>986</v>
      </c>
      <c r="R17" s="241" t="s">
        <v>985</v>
      </c>
      <c r="S17" s="241" t="s">
        <v>993</v>
      </c>
      <c r="T17" s="253" t="s">
        <v>1219</v>
      </c>
      <c r="U17" s="253" t="s">
        <v>1217</v>
      </c>
      <c r="V17" s="235"/>
      <c r="W17" s="235" t="s">
        <v>983</v>
      </c>
      <c r="X17" s="235" t="s">
        <v>993</v>
      </c>
      <c r="Y17" s="312">
        <f>IF(ISBLANK(FeedbackFrmFounders[[#This Row],[Start Date]]),"",FeedbackFrmFounders[[#This Row],[Start Date]]-WEEKDAY(FeedbackFrmFounders[[#This Row],[Start Date]],2)+1)</f>
        <v>46090.581979166665</v>
      </c>
      <c r="Z17" s="333">
        <f>TRUNC(FeedbackFrmFounders[[#This Row],[Start of Week ]],)</f>
        <v>46090</v>
      </c>
      <c r="AA17" s="314" t="str">
        <f>VLOOKUP(FeedbackFrmFounders[[#This Row],[Venture Name]],VenturesList[#All],2,FALSE)</f>
        <v>Accelerate Core</v>
      </c>
      <c r="AB17" s="314" t="str">
        <f>VLOOKUP(FeedbackFrmFounders[[#This Row],[Venture Name]],VenturesList[#All],4,FALSE)</f>
        <v>Ahmedabad</v>
      </c>
    </row>
    <row r="18" spans="1:28" ht="16.95" customHeight="1" x14ac:dyDescent="0.3">
      <c r="A18" s="278">
        <v>115056187584</v>
      </c>
      <c r="B18" s="240">
        <v>438067093</v>
      </c>
      <c r="C18" s="334">
        <v>46091.577847222223</v>
      </c>
      <c r="D18" s="234">
        <v>46091.581770833334</v>
      </c>
      <c r="E18" s="241" t="s">
        <v>1213</v>
      </c>
      <c r="F18" s="241"/>
      <c r="G18" s="241"/>
      <c r="H18" s="241"/>
      <c r="I18" s="241"/>
      <c r="J18" s="241" t="s">
        <v>1169</v>
      </c>
      <c r="K18" s="242" t="s">
        <v>1214</v>
      </c>
      <c r="L18" s="242" t="s">
        <v>70</v>
      </c>
      <c r="M18" s="253" t="s">
        <v>1215</v>
      </c>
      <c r="N18" s="278">
        <v>9879060300</v>
      </c>
      <c r="O18" s="126" t="s">
        <v>979</v>
      </c>
      <c r="P18" s="253" t="s">
        <v>174</v>
      </c>
      <c r="Q18" s="241" t="s">
        <v>987</v>
      </c>
      <c r="R18" s="241" t="s">
        <v>985</v>
      </c>
      <c r="S18" s="241" t="s">
        <v>980</v>
      </c>
      <c r="T18" s="253" t="s">
        <v>1220</v>
      </c>
      <c r="U18" s="253" t="s">
        <v>1217</v>
      </c>
      <c r="V18" s="235"/>
      <c r="W18" s="235" t="s">
        <v>983</v>
      </c>
      <c r="X18" s="235" t="s">
        <v>993</v>
      </c>
      <c r="Y18" s="312">
        <f>IF(ISBLANK(FeedbackFrmFounders[[#This Row],[Start Date]]),"",FeedbackFrmFounders[[#This Row],[Start Date]]-WEEKDAY(FeedbackFrmFounders[[#This Row],[Start Date]],2)+1)</f>
        <v>46090.577847222223</v>
      </c>
      <c r="Z18" s="333">
        <f>TRUNC(FeedbackFrmFounders[[#This Row],[Start of Week ]],)</f>
        <v>46090</v>
      </c>
      <c r="AA18" s="314" t="str">
        <f>VLOOKUP(FeedbackFrmFounders[[#This Row],[Venture Name]],VenturesList[#All],2,FALSE)</f>
        <v>Accelerate Core</v>
      </c>
      <c r="AB18" s="314" t="str">
        <f>VLOOKUP(FeedbackFrmFounders[[#This Row],[Venture Name]],VenturesList[#All],4,FALSE)</f>
        <v>Ahmedabad</v>
      </c>
    </row>
    <row r="19" spans="1:28" ht="16.95" customHeight="1" x14ac:dyDescent="0.3">
      <c r="A19" s="278">
        <v>115056185661</v>
      </c>
      <c r="B19" s="240">
        <v>438067093</v>
      </c>
      <c r="C19" s="334">
        <v>46091.576805555553</v>
      </c>
      <c r="D19" s="234">
        <v>46091.577673611115</v>
      </c>
      <c r="E19" s="241" t="s">
        <v>1213</v>
      </c>
      <c r="F19" s="241"/>
      <c r="G19" s="241"/>
      <c r="H19" s="241"/>
      <c r="I19" s="241"/>
      <c r="J19" s="241" t="s">
        <v>1169</v>
      </c>
      <c r="K19" s="242" t="s">
        <v>1214</v>
      </c>
      <c r="L19" s="242" t="s">
        <v>70</v>
      </c>
      <c r="M19" s="241" t="s">
        <v>1215</v>
      </c>
      <c r="N19" s="278">
        <v>9879060300</v>
      </c>
      <c r="O19" s="427" t="s">
        <v>1221</v>
      </c>
      <c r="P19" s="428" t="s">
        <v>1222</v>
      </c>
      <c r="Q19" s="241" t="s">
        <v>1010</v>
      </c>
      <c r="R19" s="241" t="s">
        <v>993</v>
      </c>
      <c r="S19" s="241" t="s">
        <v>993</v>
      </c>
      <c r="T19" s="253" t="s">
        <v>1223</v>
      </c>
      <c r="U19" s="253"/>
      <c r="V19" s="235"/>
      <c r="W19" s="235"/>
      <c r="X19" s="235" t="s">
        <v>993</v>
      </c>
      <c r="Y19" s="312">
        <f>IF(ISBLANK(FeedbackFrmFounders[[#This Row],[Start Date]]),"",FeedbackFrmFounders[[#This Row],[Start Date]]-WEEKDAY(FeedbackFrmFounders[[#This Row],[Start Date]],2)+1)</f>
        <v>46090.576805555553</v>
      </c>
      <c r="Z19" s="333">
        <f>TRUNC(FeedbackFrmFounders[[#This Row],[Start of Week ]],)</f>
        <v>46090</v>
      </c>
      <c r="AA19" s="314" t="str">
        <f>VLOOKUP(FeedbackFrmFounders[[#This Row],[Venture Name]],VenturesList[#All],2,FALSE)</f>
        <v>Accelerate Core</v>
      </c>
      <c r="AB19" s="314" t="str">
        <f>VLOOKUP(FeedbackFrmFounders[[#This Row],[Venture Name]],VenturesList[#All],4,FALSE)</f>
        <v>Ahmedabad</v>
      </c>
    </row>
    <row r="20" spans="1:28" ht="16.95" customHeight="1" x14ac:dyDescent="0.3">
      <c r="A20" s="278">
        <v>115042915820</v>
      </c>
      <c r="B20" s="240">
        <v>438067093</v>
      </c>
      <c r="C20" s="334">
        <v>46071.412928240738</v>
      </c>
      <c r="D20" s="234">
        <v>46071.422384259262</v>
      </c>
      <c r="E20" s="241" t="s">
        <v>1224</v>
      </c>
      <c r="F20" s="241"/>
      <c r="G20" s="241"/>
      <c r="H20" s="241"/>
      <c r="I20" s="241"/>
      <c r="J20" s="241" t="s">
        <v>1169</v>
      </c>
      <c r="K20" s="242" t="s">
        <v>122</v>
      </c>
      <c r="L20" s="247" t="s">
        <v>122</v>
      </c>
      <c r="M20" s="241" t="s">
        <v>1098</v>
      </c>
      <c r="N20" s="243">
        <v>9715129387</v>
      </c>
      <c r="O20" s="243" t="s">
        <v>1017</v>
      </c>
      <c r="P20" s="242" t="s">
        <v>158</v>
      </c>
      <c r="Q20" s="241" t="s">
        <v>1010</v>
      </c>
      <c r="R20" s="241" t="s">
        <v>993</v>
      </c>
      <c r="S20" s="241" t="s">
        <v>993</v>
      </c>
      <c r="T20" s="253" t="s">
        <v>1225</v>
      </c>
      <c r="U20" s="253"/>
      <c r="V20" s="235"/>
      <c r="W20" s="235"/>
      <c r="X20" s="235" t="s">
        <v>993</v>
      </c>
      <c r="Y20" s="312">
        <f>IF(ISBLANK(FeedbackFrmFounders[[#This Row],[Start Date]]),"",FeedbackFrmFounders[[#This Row],[Start Date]]-WEEKDAY(FeedbackFrmFounders[[#This Row],[Start Date]],2)+1)</f>
        <v>46069.412928240738</v>
      </c>
      <c r="Z20" s="333">
        <f>TRUNC(FeedbackFrmFounders[[#This Row],[Start of Week ]],)</f>
        <v>46069</v>
      </c>
      <c r="AA20" s="314" t="str">
        <f>VLOOKUP(FeedbackFrmFounders[[#This Row],[Venture Name]],VenturesList[#All],2,FALSE)</f>
        <v>Accelerate Prime</v>
      </c>
      <c r="AB20" s="314" t="str">
        <f>VLOOKUP(FeedbackFrmFounders[[#This Row],[Venture Name]],VenturesList[#All],4,FALSE)</f>
        <v>Chennai</v>
      </c>
    </row>
    <row r="21" spans="1:28" ht="16.95" customHeight="1" x14ac:dyDescent="0.3">
      <c r="A21" s="278">
        <v>115042914743</v>
      </c>
      <c r="B21" s="240">
        <v>438067093</v>
      </c>
      <c r="C21" s="334">
        <v>46071.392627314817</v>
      </c>
      <c r="D21" s="234">
        <v>46071.419525462959</v>
      </c>
      <c r="E21" s="241" t="s">
        <v>1224</v>
      </c>
      <c r="F21" s="241"/>
      <c r="G21" s="241"/>
      <c r="H21" s="241"/>
      <c r="I21" s="241"/>
      <c r="J21" s="241" t="s">
        <v>1169</v>
      </c>
      <c r="K21" s="242" t="s">
        <v>1123</v>
      </c>
      <c r="L21" s="242" t="s">
        <v>119</v>
      </c>
      <c r="M21" s="241" t="s">
        <v>1124</v>
      </c>
      <c r="N21" s="243">
        <v>9428102150</v>
      </c>
      <c r="O21" s="424"/>
      <c r="P21" s="242" t="s">
        <v>14</v>
      </c>
      <c r="Q21" s="241" t="s">
        <v>990</v>
      </c>
      <c r="R21" s="241" t="s">
        <v>993</v>
      </c>
      <c r="S21" s="241" t="s">
        <v>993</v>
      </c>
      <c r="T21" s="253" t="s">
        <v>1226</v>
      </c>
      <c r="U21" s="253"/>
      <c r="V21" s="235"/>
      <c r="W21" s="235"/>
      <c r="X21" s="235" t="s">
        <v>993</v>
      </c>
      <c r="Y21" s="312">
        <f>IF(ISBLANK(FeedbackFrmFounders[[#This Row],[Start Date]]),"",FeedbackFrmFounders[[#This Row],[Start Date]]-WEEKDAY(FeedbackFrmFounders[[#This Row],[Start Date]],2)+1)</f>
        <v>46069.392627314817</v>
      </c>
      <c r="Z21" s="333">
        <f>TRUNC(FeedbackFrmFounders[[#This Row],[Start of Week ]],)</f>
        <v>46069</v>
      </c>
      <c r="AA21" s="314" t="str">
        <f>VLOOKUP(FeedbackFrmFounders[[#This Row],[Venture Name]],VenturesList[#All],2,FALSE)</f>
        <v>Accelerate Core</v>
      </c>
      <c r="AB21" s="314" t="str">
        <f>VLOOKUP(FeedbackFrmFounders[[#This Row],[Venture Name]],VenturesList[#All],4,FALSE)</f>
        <v>Ahmedabad</v>
      </c>
    </row>
    <row r="22" spans="1:28" ht="16.95" customHeight="1" x14ac:dyDescent="0.3">
      <c r="A22" s="278">
        <v>115042911097</v>
      </c>
      <c r="B22" s="240">
        <v>438067093</v>
      </c>
      <c r="C22" s="334">
        <v>46071.40730324074</v>
      </c>
      <c r="D22" s="234">
        <v>46071.411435185182</v>
      </c>
      <c r="E22" s="241" t="s">
        <v>1224</v>
      </c>
      <c r="F22" s="241"/>
      <c r="G22" s="241"/>
      <c r="H22" s="241"/>
      <c r="I22" s="241"/>
      <c r="J22" s="241" t="s">
        <v>1169</v>
      </c>
      <c r="K22" s="242" t="s">
        <v>1112</v>
      </c>
      <c r="L22" s="247" t="s">
        <v>130</v>
      </c>
      <c r="M22" s="249" t="s">
        <v>1113</v>
      </c>
      <c r="N22" s="241">
        <v>8220043502</v>
      </c>
      <c r="O22" s="425" t="s">
        <v>1227</v>
      </c>
      <c r="P22" s="248" t="s">
        <v>196</v>
      </c>
      <c r="Q22" s="241" t="s">
        <v>990</v>
      </c>
      <c r="R22" s="241" t="s">
        <v>993</v>
      </c>
      <c r="S22" s="241" t="s">
        <v>993</v>
      </c>
      <c r="T22" s="253" t="s">
        <v>1228</v>
      </c>
      <c r="U22" s="253"/>
      <c r="V22" s="235"/>
      <c r="W22" s="235"/>
      <c r="X22" s="235" t="s">
        <v>993</v>
      </c>
      <c r="Y22" s="312">
        <f>IF(ISBLANK(FeedbackFrmFounders[[#This Row],[Start Date]]),"",FeedbackFrmFounders[[#This Row],[Start Date]]-WEEKDAY(FeedbackFrmFounders[[#This Row],[Start Date]],2)+1)</f>
        <v>46069.40730324074</v>
      </c>
      <c r="Z22" s="333">
        <f>TRUNC(FeedbackFrmFounders[[#This Row],[Start of Week ]],)</f>
        <v>46069</v>
      </c>
      <c r="AA22" s="314" t="str">
        <f>VLOOKUP(FeedbackFrmFounders[[#This Row],[Venture Name]],VenturesList[#All],2,FALSE)</f>
        <v>Accelerate Prime</v>
      </c>
      <c r="AB22" s="314" t="str">
        <f>VLOOKUP(FeedbackFrmFounders[[#This Row],[Venture Name]],VenturesList[#All],4,FALSE)</f>
        <v>Chennai</v>
      </c>
    </row>
    <row r="23" spans="1:28" ht="16.95" customHeight="1" x14ac:dyDescent="0.3">
      <c r="A23" s="278">
        <v>115042910595</v>
      </c>
      <c r="B23" s="240">
        <v>438067093</v>
      </c>
      <c r="C23" s="334">
        <v>46071.409131944441</v>
      </c>
      <c r="D23" s="234">
        <v>46071.410127314812</v>
      </c>
      <c r="E23" s="241" t="s">
        <v>1229</v>
      </c>
      <c r="F23" s="241"/>
      <c r="G23" s="241"/>
      <c r="H23" s="241"/>
      <c r="I23" s="241"/>
      <c r="J23" s="241" t="s">
        <v>1169</v>
      </c>
      <c r="K23" s="242" t="s">
        <v>1230</v>
      </c>
      <c r="L23" s="244" t="s">
        <v>144</v>
      </c>
      <c r="M23" s="241" t="s">
        <v>1231</v>
      </c>
      <c r="N23" s="243" t="s">
        <v>1232</v>
      </c>
      <c r="O23" s="243" t="s">
        <v>1209</v>
      </c>
      <c r="P23" s="242" t="s">
        <v>1233</v>
      </c>
      <c r="Q23" s="241" t="s">
        <v>990</v>
      </c>
      <c r="R23" s="241" t="s">
        <v>993</v>
      </c>
      <c r="S23" s="241" t="s">
        <v>993</v>
      </c>
      <c r="T23" s="253"/>
      <c r="U23" s="253" t="s">
        <v>1234</v>
      </c>
      <c r="V23" s="235" t="s">
        <v>1234</v>
      </c>
      <c r="W23" s="235" t="s">
        <v>1234</v>
      </c>
      <c r="X23" s="235" t="s">
        <v>1234</v>
      </c>
      <c r="Y23" s="312">
        <f>IF(ISBLANK(FeedbackFrmFounders[[#This Row],[Start Date]]),"",FeedbackFrmFounders[[#This Row],[Start Date]]-WEEKDAY(FeedbackFrmFounders[[#This Row],[Start Date]],2)+1)</f>
        <v>46069.409131944441</v>
      </c>
      <c r="Z23" s="333">
        <f>TRUNC(FeedbackFrmFounders[[#This Row],[Start of Week ]],)</f>
        <v>46069</v>
      </c>
      <c r="AA23" s="314" t="str">
        <f>VLOOKUP(FeedbackFrmFounders[[#This Row],[Venture Name]],VenturesList[#All],2,FALSE)</f>
        <v>Accelerate Core</v>
      </c>
      <c r="AB23" s="314" t="str">
        <f>VLOOKUP(FeedbackFrmFounders[[#This Row],[Venture Name]],VenturesList[#All],4,FALSE)</f>
        <v>Chennai</v>
      </c>
    </row>
    <row r="24" spans="1:28" ht="16.95" customHeight="1" x14ac:dyDescent="0.3">
      <c r="A24" s="278">
        <v>115042909248</v>
      </c>
      <c r="B24" s="240">
        <v>438067093</v>
      </c>
      <c r="C24" s="334">
        <v>46071.392511574071</v>
      </c>
      <c r="D24" s="234">
        <v>46071.406817129631</v>
      </c>
      <c r="E24" s="241" t="s">
        <v>1224</v>
      </c>
      <c r="F24" s="241"/>
      <c r="G24" s="241"/>
      <c r="H24" s="241"/>
      <c r="I24" s="241"/>
      <c r="J24" s="241" t="s">
        <v>1169</v>
      </c>
      <c r="K24" s="242" t="s">
        <v>1096</v>
      </c>
      <c r="L24" s="247" t="s">
        <v>132</v>
      </c>
      <c r="M24" s="253" t="s">
        <v>1097</v>
      </c>
      <c r="N24" s="278">
        <v>9884497788</v>
      </c>
      <c r="O24" s="12" t="s">
        <v>1017</v>
      </c>
      <c r="P24" s="242" t="s">
        <v>14</v>
      </c>
      <c r="Q24" s="241" t="s">
        <v>987</v>
      </c>
      <c r="R24" s="241" t="s">
        <v>985</v>
      </c>
      <c r="S24" s="241" t="s">
        <v>980</v>
      </c>
      <c r="T24" s="253" t="s">
        <v>1235</v>
      </c>
      <c r="U24" s="253" t="s">
        <v>1236</v>
      </c>
      <c r="V24" s="235" t="s">
        <v>992</v>
      </c>
      <c r="W24" s="235" t="s">
        <v>994</v>
      </c>
      <c r="X24" s="235" t="s">
        <v>980</v>
      </c>
      <c r="Y24" s="312">
        <f>IF(ISBLANK(FeedbackFrmFounders[[#This Row],[Start Date]]),"",FeedbackFrmFounders[[#This Row],[Start Date]]-WEEKDAY(FeedbackFrmFounders[[#This Row],[Start Date]],2)+1)</f>
        <v>46069.392511574071</v>
      </c>
      <c r="Z24" s="333">
        <f>TRUNC(FeedbackFrmFounders[[#This Row],[Start of Week ]],)</f>
        <v>46069</v>
      </c>
      <c r="AA24" s="314" t="str">
        <f>VLOOKUP(FeedbackFrmFounders[[#This Row],[Venture Name]],VenturesList[#All],2,FALSE)</f>
        <v>Accelerate Prime</v>
      </c>
      <c r="AB24" s="314" t="str">
        <f>VLOOKUP(FeedbackFrmFounders[[#This Row],[Venture Name]],VenturesList[#All],4,FALSE)</f>
        <v>Chennai</v>
      </c>
    </row>
    <row r="25" spans="1:28" ht="16.95" customHeight="1" x14ac:dyDescent="0.3">
      <c r="A25" s="278">
        <v>115042335711</v>
      </c>
      <c r="B25" s="240">
        <v>438067093</v>
      </c>
      <c r="C25" s="334">
        <v>46070.74082175926</v>
      </c>
      <c r="D25" s="234">
        <v>46070.741516203707</v>
      </c>
      <c r="E25" s="241" t="s">
        <v>1237</v>
      </c>
      <c r="F25" s="241"/>
      <c r="G25" s="241"/>
      <c r="H25" s="241"/>
      <c r="I25" s="241"/>
      <c r="J25" s="241" t="s">
        <v>1169</v>
      </c>
      <c r="K25" s="242" t="s">
        <v>284</v>
      </c>
      <c r="L25" s="247" t="s">
        <v>81</v>
      </c>
      <c r="M25" s="249" t="s">
        <v>285</v>
      </c>
      <c r="N25" s="241">
        <v>9881472945</v>
      </c>
      <c r="O25" s="235" t="s">
        <v>1067</v>
      </c>
      <c r="P25" s="242" t="s">
        <v>1238</v>
      </c>
      <c r="Q25" s="241" t="s">
        <v>990</v>
      </c>
      <c r="R25" s="241" t="s">
        <v>993</v>
      </c>
      <c r="S25" s="241" t="s">
        <v>980</v>
      </c>
      <c r="T25" s="253"/>
      <c r="U25" s="253"/>
      <c r="V25" s="235"/>
      <c r="W25" s="235"/>
      <c r="X25" s="235" t="s">
        <v>980</v>
      </c>
      <c r="Y25" s="312">
        <f>IF(ISBLANK(FeedbackFrmFounders[[#This Row],[Start Date]]),"",FeedbackFrmFounders[[#This Row],[Start Date]]-WEEKDAY(FeedbackFrmFounders[[#This Row],[Start Date]],2)+1)</f>
        <v>46069.74082175926</v>
      </c>
      <c r="Z25" s="333">
        <f>TRUNC(FeedbackFrmFounders[[#This Row],[Start of Week ]],)</f>
        <v>46069</v>
      </c>
      <c r="AA25" s="314" t="str">
        <f>VLOOKUP(FeedbackFrmFounders[[#This Row],[Venture Name]],VenturesList[#All],2,FALSE)</f>
        <v>Accelerate Prime</v>
      </c>
      <c r="AB25" s="314" t="str">
        <f>VLOOKUP(FeedbackFrmFounders[[#This Row],[Venture Name]],VenturesList[#All],4,FALSE)</f>
        <v>Pune</v>
      </c>
    </row>
    <row r="26" spans="1:28" ht="16.95" customHeight="1" x14ac:dyDescent="0.3">
      <c r="A26" s="278">
        <v>115042311879</v>
      </c>
      <c r="B26" s="240">
        <v>438067093</v>
      </c>
      <c r="C26" s="334">
        <v>46070.692604166667</v>
      </c>
      <c r="D26" s="234">
        <v>46070.703657407408</v>
      </c>
      <c r="E26" s="241" t="s">
        <v>1224</v>
      </c>
      <c r="F26" s="241"/>
      <c r="G26" s="241"/>
      <c r="H26" s="241"/>
      <c r="I26" s="241"/>
      <c r="J26" s="241" t="s">
        <v>1169</v>
      </c>
      <c r="K26" s="242" t="s">
        <v>1132</v>
      </c>
      <c r="L26" s="242" t="s">
        <v>70</v>
      </c>
      <c r="M26" s="253" t="s">
        <v>1133</v>
      </c>
      <c r="N26" s="278">
        <v>9879060300</v>
      </c>
      <c r="O26" s="126" t="s">
        <v>979</v>
      </c>
      <c r="P26" s="253" t="s">
        <v>195</v>
      </c>
      <c r="Q26" s="241" t="s">
        <v>981</v>
      </c>
      <c r="R26" s="241" t="s">
        <v>980</v>
      </c>
      <c r="S26" s="241" t="s">
        <v>980</v>
      </c>
      <c r="T26" s="253" t="s">
        <v>1239</v>
      </c>
      <c r="U26" s="253" t="s">
        <v>1234</v>
      </c>
      <c r="V26" s="235" t="s">
        <v>1234</v>
      </c>
      <c r="W26" s="235" t="s">
        <v>1234</v>
      </c>
      <c r="X26" s="235" t="s">
        <v>1234</v>
      </c>
      <c r="Y26" s="312">
        <f>IF(ISBLANK(FeedbackFrmFounders[[#This Row],[Start Date]]),"",FeedbackFrmFounders[[#This Row],[Start Date]]-WEEKDAY(FeedbackFrmFounders[[#This Row],[Start Date]],2)+1)</f>
        <v>46069.692604166667</v>
      </c>
      <c r="Z26" s="333">
        <f>TRUNC(FeedbackFrmFounders[[#This Row],[Start of Week ]],)</f>
        <v>46069</v>
      </c>
      <c r="AA26" s="314" t="str">
        <f>VLOOKUP(FeedbackFrmFounders[[#This Row],[Venture Name]],VenturesList[#All],2,FALSE)</f>
        <v>Accelerate Core</v>
      </c>
      <c r="AB26" s="314" t="str">
        <f>VLOOKUP(FeedbackFrmFounders[[#This Row],[Venture Name]],VenturesList[#All],4,FALSE)</f>
        <v>Ahmedabad</v>
      </c>
    </row>
    <row r="27" spans="1:28" ht="16.95" customHeight="1" x14ac:dyDescent="0.3">
      <c r="A27" s="278">
        <v>115042305484</v>
      </c>
      <c r="B27" s="240">
        <v>438067093</v>
      </c>
      <c r="C27" s="334">
        <v>46070.690694444442</v>
      </c>
      <c r="D27" s="234">
        <v>46070.69253472222</v>
      </c>
      <c r="E27" s="241" t="s">
        <v>1224</v>
      </c>
      <c r="F27" s="241"/>
      <c r="G27" s="241"/>
      <c r="H27" s="241"/>
      <c r="I27" s="241"/>
      <c r="J27" s="241" t="s">
        <v>1169</v>
      </c>
      <c r="K27" s="242" t="s">
        <v>1089</v>
      </c>
      <c r="L27" s="247" t="s">
        <v>112</v>
      </c>
      <c r="M27" s="241" t="s">
        <v>1090</v>
      </c>
      <c r="N27" s="243">
        <v>9923777020</v>
      </c>
      <c r="O27" s="424" t="s">
        <v>1240</v>
      </c>
      <c r="P27" s="242" t="s">
        <v>181</v>
      </c>
      <c r="Q27" s="241" t="s">
        <v>990</v>
      </c>
      <c r="R27" s="241" t="s">
        <v>993</v>
      </c>
      <c r="S27" s="241" t="s">
        <v>993</v>
      </c>
      <c r="T27" s="253" t="s">
        <v>1241</v>
      </c>
      <c r="U27" s="253"/>
      <c r="V27" s="235"/>
      <c r="W27" s="235"/>
      <c r="X27" s="235" t="s">
        <v>993</v>
      </c>
      <c r="Y27" s="312">
        <f>IF(ISBLANK(FeedbackFrmFounders[[#This Row],[Start Date]]),"",FeedbackFrmFounders[[#This Row],[Start Date]]-WEEKDAY(FeedbackFrmFounders[[#This Row],[Start Date]],2)+1)</f>
        <v>46069.690694444442</v>
      </c>
      <c r="Z27" s="333">
        <f>TRUNC(FeedbackFrmFounders[[#This Row],[Start of Week ]],)</f>
        <v>46069</v>
      </c>
      <c r="AA27" s="314" t="str">
        <f>VLOOKUP(FeedbackFrmFounders[[#This Row],[Venture Name]],VenturesList[#All],2,FALSE)</f>
        <v>Accelerate Prime</v>
      </c>
      <c r="AB27" s="314" t="str">
        <f>VLOOKUP(FeedbackFrmFounders[[#This Row],[Venture Name]],VenturesList[#All],4,FALSE)</f>
        <v>Pune</v>
      </c>
    </row>
    <row r="28" spans="1:28" ht="16.95" customHeight="1" x14ac:dyDescent="0.3">
      <c r="A28" s="278">
        <v>115042304010</v>
      </c>
      <c r="B28" s="240">
        <v>438067093</v>
      </c>
      <c r="C28" s="334">
        <v>46070.686238425929</v>
      </c>
      <c r="D28" s="234">
        <v>46070.690092592595</v>
      </c>
      <c r="E28" s="241" t="s">
        <v>1224</v>
      </c>
      <c r="F28" s="241"/>
      <c r="G28" s="241"/>
      <c r="H28" s="241"/>
      <c r="I28" s="241"/>
      <c r="J28" s="241" t="s">
        <v>1169</v>
      </c>
      <c r="K28" s="242" t="s">
        <v>1091</v>
      </c>
      <c r="L28" s="242" t="s">
        <v>142</v>
      </c>
      <c r="M28" s="241" t="s">
        <v>1092</v>
      </c>
      <c r="N28" s="241">
        <v>7045604451</v>
      </c>
      <c r="O28" s="235" t="s">
        <v>1242</v>
      </c>
      <c r="P28" s="242" t="s">
        <v>182</v>
      </c>
      <c r="Q28" s="241" t="s">
        <v>990</v>
      </c>
      <c r="R28" s="241" t="s">
        <v>993</v>
      </c>
      <c r="S28" s="241" t="s">
        <v>993</v>
      </c>
      <c r="T28" s="253" t="s">
        <v>1243</v>
      </c>
      <c r="U28" s="253"/>
      <c r="V28" s="235"/>
      <c r="W28" s="235"/>
      <c r="X28" s="235" t="s">
        <v>993</v>
      </c>
      <c r="Y28" s="312">
        <f>IF(ISBLANK(FeedbackFrmFounders[[#This Row],[Start Date]]),"",FeedbackFrmFounders[[#This Row],[Start Date]]-WEEKDAY(FeedbackFrmFounders[[#This Row],[Start Date]],2)+1)</f>
        <v>46069.686238425929</v>
      </c>
      <c r="Z28" s="333">
        <f>TRUNC(FeedbackFrmFounders[[#This Row],[Start of Week ]],)</f>
        <v>46069</v>
      </c>
      <c r="AA28" s="314" t="str">
        <f>VLOOKUP(FeedbackFrmFounders[[#This Row],[Venture Name]],VenturesList[#All],2,FALSE)</f>
        <v>Accelerate Prime</v>
      </c>
      <c r="AB28" s="314" t="str">
        <f>VLOOKUP(FeedbackFrmFounders[[#This Row],[Venture Name]],VenturesList[#All],4,FALSE)</f>
        <v>Pune</v>
      </c>
    </row>
    <row r="29" spans="1:28" ht="16.95" customHeight="1" x14ac:dyDescent="0.3">
      <c r="A29" s="278">
        <v>115039714773</v>
      </c>
      <c r="B29" s="240">
        <v>438067093</v>
      </c>
      <c r="C29" s="334">
        <v>46065.825856481482</v>
      </c>
      <c r="D29" s="234">
        <v>46065.826724537037</v>
      </c>
      <c r="E29" s="241" t="s">
        <v>1244</v>
      </c>
      <c r="F29" s="241"/>
      <c r="G29" s="241"/>
      <c r="H29" s="241"/>
      <c r="I29" s="241"/>
      <c r="J29" s="241" t="s">
        <v>1169</v>
      </c>
      <c r="K29" s="242" t="s">
        <v>1245</v>
      </c>
      <c r="L29" s="247" t="s">
        <v>114</v>
      </c>
      <c r="M29" s="241" t="s">
        <v>1140</v>
      </c>
      <c r="N29" s="243">
        <v>9881371770</v>
      </c>
      <c r="O29" s="243"/>
      <c r="P29" s="242" t="s">
        <v>14</v>
      </c>
      <c r="Q29" s="241" t="s">
        <v>1010</v>
      </c>
      <c r="R29" s="241" t="s">
        <v>993</v>
      </c>
      <c r="S29" s="241" t="s">
        <v>993</v>
      </c>
      <c r="T29" s="253" t="s">
        <v>1246</v>
      </c>
      <c r="U29" s="253"/>
      <c r="V29" s="235"/>
      <c r="W29" s="235"/>
      <c r="X29" s="235" t="s">
        <v>980</v>
      </c>
      <c r="Y29" s="312">
        <f>IF(ISBLANK(FeedbackFrmFounders[[#This Row],[Start Date]]),"",FeedbackFrmFounders[[#This Row],[Start Date]]-WEEKDAY(FeedbackFrmFounders[[#This Row],[Start Date]],2)+1)</f>
        <v>46062.825856481482</v>
      </c>
      <c r="Z29" s="333">
        <f>TRUNC(FeedbackFrmFounders[[#This Row],[Start of Week ]],)</f>
        <v>46062</v>
      </c>
      <c r="AA29" s="314" t="str">
        <f>VLOOKUP(FeedbackFrmFounders[[#This Row],[Venture Name]],VenturesList[#All],2,FALSE)</f>
        <v>Accelerate Core</v>
      </c>
      <c r="AB29" s="314" t="str">
        <f>VLOOKUP(FeedbackFrmFounders[[#This Row],[Venture Name]],VenturesList[#All],4,FALSE)</f>
        <v>Pune</v>
      </c>
    </row>
    <row r="30" spans="1:28" ht="16.95" customHeight="1" x14ac:dyDescent="0.3">
      <c r="A30" s="278">
        <v>115034932805</v>
      </c>
      <c r="B30" s="240">
        <v>438067093</v>
      </c>
      <c r="C30" s="334">
        <v>46058.500289351854</v>
      </c>
      <c r="D30" s="234">
        <v>46058.500798611109</v>
      </c>
      <c r="E30" s="241" t="s">
        <v>1247</v>
      </c>
      <c r="F30" s="241"/>
      <c r="G30" s="241"/>
      <c r="H30" s="241"/>
      <c r="I30" s="241"/>
      <c r="J30" s="241" t="s">
        <v>1169</v>
      </c>
      <c r="K30" s="242" t="s">
        <v>1248</v>
      </c>
      <c r="L30" s="247" t="s">
        <v>92</v>
      </c>
      <c r="M30" s="241" t="s">
        <v>821</v>
      </c>
      <c r="N30" s="243">
        <v>9500788980</v>
      </c>
      <c r="O30" s="424"/>
      <c r="P30" s="242" t="s">
        <v>1249</v>
      </c>
      <c r="Q30" s="241" t="s">
        <v>990</v>
      </c>
      <c r="R30" s="241" t="s">
        <v>993</v>
      </c>
      <c r="S30" s="241" t="s">
        <v>993</v>
      </c>
      <c r="T30" s="253"/>
      <c r="U30" s="253"/>
      <c r="V30" s="235"/>
      <c r="W30" s="235"/>
      <c r="X30" s="235" t="s">
        <v>993</v>
      </c>
      <c r="Y30" s="312">
        <f>IF(ISBLANK(FeedbackFrmFounders[[#This Row],[Start Date]]),"",FeedbackFrmFounders[[#This Row],[Start Date]]-WEEKDAY(FeedbackFrmFounders[[#This Row],[Start Date]],2)+1)</f>
        <v>46055.500289351854</v>
      </c>
      <c r="Z30" s="333">
        <f>TRUNC(FeedbackFrmFounders[[#This Row],[Start of Week ]],)</f>
        <v>46055</v>
      </c>
      <c r="AA30" s="314" t="str">
        <f>VLOOKUP(FeedbackFrmFounders[[#This Row],[Venture Name]],VenturesList[#All],2,FALSE)</f>
        <v>Accelerate Core</v>
      </c>
      <c r="AB30" s="314" t="str">
        <f>VLOOKUP(FeedbackFrmFounders[[#This Row],[Venture Name]],VenturesList[#All],4,FALSE)</f>
        <v>Chennai</v>
      </c>
    </row>
    <row r="31" spans="1:28" ht="16.95" customHeight="1" x14ac:dyDescent="0.3">
      <c r="A31" s="278">
        <v>115034142437</v>
      </c>
      <c r="B31" s="240">
        <v>438067093</v>
      </c>
      <c r="C31" s="334">
        <v>46057.454062500001</v>
      </c>
      <c r="D31" s="234">
        <v>46057.454884259256</v>
      </c>
      <c r="E31" s="241" t="s">
        <v>1250</v>
      </c>
      <c r="F31" s="241"/>
      <c r="G31" s="241"/>
      <c r="H31" s="241"/>
      <c r="I31" s="241"/>
      <c r="J31" s="241" t="s">
        <v>1169</v>
      </c>
      <c r="K31" s="242" t="s">
        <v>1251</v>
      </c>
      <c r="L31" s="247" t="s">
        <v>139</v>
      </c>
      <c r="M31" s="241" t="s">
        <v>1252</v>
      </c>
      <c r="N31" s="241">
        <v>9881303204</v>
      </c>
      <c r="O31" s="314"/>
      <c r="P31" s="248" t="s">
        <v>14</v>
      </c>
      <c r="Q31" s="241" t="s">
        <v>1010</v>
      </c>
      <c r="R31" s="241" t="s">
        <v>993</v>
      </c>
      <c r="S31" s="241" t="s">
        <v>993</v>
      </c>
      <c r="T31" s="253" t="s">
        <v>1253</v>
      </c>
      <c r="U31" s="253"/>
      <c r="V31" s="235"/>
      <c r="W31" s="235"/>
      <c r="X31" s="235" t="s">
        <v>993</v>
      </c>
      <c r="Y31" s="312">
        <f>IF(ISBLANK(FeedbackFrmFounders[[#This Row],[Start Date]]),"",FeedbackFrmFounders[[#This Row],[Start Date]]-WEEKDAY(FeedbackFrmFounders[[#This Row],[Start Date]],2)+1)</f>
        <v>46055.454062500001</v>
      </c>
      <c r="Z31" s="333">
        <f>TRUNC(FeedbackFrmFounders[[#This Row],[Start of Week ]],)</f>
        <v>46055</v>
      </c>
      <c r="AA31" s="314" t="str">
        <f>VLOOKUP(FeedbackFrmFounders[[#This Row],[Venture Name]],VenturesList[#All],2,FALSE)</f>
        <v>Accelerate Prime</v>
      </c>
      <c r="AB31" s="314" t="str">
        <f>VLOOKUP(FeedbackFrmFounders[[#This Row],[Venture Name]],VenturesList[#All],4,FALSE)</f>
        <v>Pune</v>
      </c>
    </row>
    <row r="32" spans="1:28" ht="16.95" customHeight="1" x14ac:dyDescent="0.3">
      <c r="A32" s="278">
        <v>115033423062</v>
      </c>
      <c r="B32" s="240">
        <v>438067093</v>
      </c>
      <c r="C32" s="334">
        <v>46056.495150462964</v>
      </c>
      <c r="D32" s="234">
        <v>46056.511203703703</v>
      </c>
      <c r="E32" s="241" t="s">
        <v>1254</v>
      </c>
      <c r="F32" s="241"/>
      <c r="G32" s="241"/>
      <c r="H32" s="241"/>
      <c r="I32" s="241"/>
      <c r="J32" s="241" t="s">
        <v>1169</v>
      </c>
      <c r="K32" s="242" t="s">
        <v>1255</v>
      </c>
      <c r="L32" s="247" t="s">
        <v>137</v>
      </c>
      <c r="M32" s="241" t="s">
        <v>1256</v>
      </c>
      <c r="N32" s="243" t="s">
        <v>1257</v>
      </c>
      <c r="O32" s="426"/>
      <c r="P32" s="248" t="s">
        <v>205</v>
      </c>
      <c r="Q32" s="241" t="s">
        <v>990</v>
      </c>
      <c r="R32" s="241" t="s">
        <v>993</v>
      </c>
      <c r="S32" s="241" t="s">
        <v>993</v>
      </c>
      <c r="T32" s="253" t="s">
        <v>1258</v>
      </c>
      <c r="U32" s="253"/>
      <c r="V32" s="235"/>
      <c r="W32" s="235"/>
      <c r="X32" s="235" t="s">
        <v>993</v>
      </c>
      <c r="Y32" s="312">
        <f>IF(ISBLANK(FeedbackFrmFounders[[#This Row],[Start Date]]),"",FeedbackFrmFounders[[#This Row],[Start Date]]-WEEKDAY(FeedbackFrmFounders[[#This Row],[Start Date]],2)+1)</f>
        <v>46055.495150462964</v>
      </c>
      <c r="Z32" s="333">
        <f>TRUNC(FeedbackFrmFounders[[#This Row],[Start of Week ]],)</f>
        <v>46055</v>
      </c>
      <c r="AA32" s="314" t="str">
        <f>VLOOKUP(FeedbackFrmFounders[[#This Row],[Venture Name]],VenturesList[#All],2,FALSE)</f>
        <v>Accelerate Core</v>
      </c>
      <c r="AB32" s="314" t="str">
        <f>VLOOKUP(FeedbackFrmFounders[[#This Row],[Venture Name]],VenturesList[#All],4,FALSE)</f>
        <v>Pune</v>
      </c>
    </row>
    <row r="33" spans="1:28" ht="16.95" customHeight="1" x14ac:dyDescent="0.3">
      <c r="A33" s="278">
        <v>115030546274</v>
      </c>
      <c r="B33" s="240">
        <v>438067093</v>
      </c>
      <c r="C33" s="334">
        <v>46051.625173611108</v>
      </c>
      <c r="D33" s="234">
        <v>46051.758935185186</v>
      </c>
      <c r="E33" s="241" t="s">
        <v>1259</v>
      </c>
      <c r="F33" s="241"/>
      <c r="G33" s="241"/>
      <c r="H33" s="241"/>
      <c r="I33" s="241"/>
      <c r="J33" s="241" t="s">
        <v>1169</v>
      </c>
      <c r="K33" s="242" t="s">
        <v>1255</v>
      </c>
      <c r="L33" s="247" t="s">
        <v>137</v>
      </c>
      <c r="M33" s="253" t="s">
        <v>1256</v>
      </c>
      <c r="N33" s="278" t="s">
        <v>1257</v>
      </c>
      <c r="O33" s="312" t="s">
        <v>1260</v>
      </c>
      <c r="P33" s="248" t="s">
        <v>205</v>
      </c>
      <c r="Q33" s="241" t="s">
        <v>986</v>
      </c>
      <c r="R33" s="241" t="s">
        <v>985</v>
      </c>
      <c r="S33" s="241" t="s">
        <v>993</v>
      </c>
      <c r="T33" s="253"/>
      <c r="U33" s="253" t="s">
        <v>1024</v>
      </c>
      <c r="V33" s="235" t="s">
        <v>1025</v>
      </c>
      <c r="W33" s="235" t="s">
        <v>994</v>
      </c>
      <c r="X33" s="235" t="s">
        <v>993</v>
      </c>
      <c r="Y33" s="312">
        <f>IF(ISBLANK(FeedbackFrmFounders[[#This Row],[Start Date]]),"",FeedbackFrmFounders[[#This Row],[Start Date]]-WEEKDAY(FeedbackFrmFounders[[#This Row],[Start Date]],2)+1)</f>
        <v>46048.625173611108</v>
      </c>
      <c r="Z33" s="333">
        <f>TRUNC(FeedbackFrmFounders[[#This Row],[Start of Week ]],)</f>
        <v>46048</v>
      </c>
      <c r="AA33" s="314" t="str">
        <f>VLOOKUP(FeedbackFrmFounders[[#This Row],[Venture Name]],VenturesList[#All],2,FALSE)</f>
        <v>Accelerate Core</v>
      </c>
      <c r="AB33" s="314" t="str">
        <f>VLOOKUP(FeedbackFrmFounders[[#This Row],[Venture Name]],VenturesList[#All],4,FALSE)</f>
        <v>Pune</v>
      </c>
    </row>
    <row r="34" spans="1:28" ht="16.95" customHeight="1" x14ac:dyDescent="0.3">
      <c r="A34" s="278">
        <v>115029762864</v>
      </c>
      <c r="B34" s="240">
        <v>438067093</v>
      </c>
      <c r="C34" s="334">
        <v>46050.602569444447</v>
      </c>
      <c r="D34" s="234">
        <v>46050.605023148149</v>
      </c>
      <c r="E34" s="241" t="s">
        <v>1261</v>
      </c>
      <c r="F34" s="241"/>
      <c r="G34" s="241"/>
      <c r="H34" s="241"/>
      <c r="I34" s="241"/>
      <c r="J34" s="241" t="s">
        <v>1169</v>
      </c>
      <c r="K34" s="242" t="s">
        <v>1262</v>
      </c>
      <c r="L34" s="246" t="s">
        <v>77</v>
      </c>
      <c r="M34" s="253" t="s">
        <v>945</v>
      </c>
      <c r="N34" s="243">
        <v>9822020629</v>
      </c>
      <c r="O34" s="424"/>
      <c r="P34" s="242" t="s">
        <v>174</v>
      </c>
      <c r="Q34" s="241" t="s">
        <v>990</v>
      </c>
      <c r="R34" s="241" t="s">
        <v>993</v>
      </c>
      <c r="S34" s="241" t="s">
        <v>993</v>
      </c>
      <c r="T34" s="253" t="s">
        <v>1263</v>
      </c>
      <c r="U34" s="253"/>
      <c r="V34" s="235"/>
      <c r="W34" s="235"/>
      <c r="X34" s="235" t="s">
        <v>993</v>
      </c>
      <c r="Y34" s="312">
        <f>IF(ISBLANK(FeedbackFrmFounders[[#This Row],[Start Date]]),"",FeedbackFrmFounders[[#This Row],[Start Date]]-WEEKDAY(FeedbackFrmFounders[[#This Row],[Start Date]],2)+1)</f>
        <v>46048.602569444447</v>
      </c>
      <c r="Z34" s="333">
        <f>TRUNC(FeedbackFrmFounders[[#This Row],[Start of Week ]],)</f>
        <v>46048</v>
      </c>
      <c r="AA34" s="314" t="str">
        <f>VLOOKUP(FeedbackFrmFounders[[#This Row],[Venture Name]],VenturesList[#All],2,FALSE)</f>
        <v>Accelerate Core</v>
      </c>
      <c r="AB34" s="314" t="str">
        <f>VLOOKUP(FeedbackFrmFounders[[#This Row],[Venture Name]],VenturesList[#All],4,FALSE)</f>
        <v>Pune</v>
      </c>
    </row>
    <row r="35" spans="1:28" ht="16.95" customHeight="1" x14ac:dyDescent="0.3">
      <c r="A35" s="278">
        <v>115029759318</v>
      </c>
      <c r="B35" s="240">
        <v>438067093</v>
      </c>
      <c r="C35" s="334">
        <v>46050.597442129627</v>
      </c>
      <c r="D35" s="234">
        <v>46050.598287037035</v>
      </c>
      <c r="E35" s="241" t="s">
        <v>1264</v>
      </c>
      <c r="F35" s="241"/>
      <c r="G35" s="241"/>
      <c r="H35" s="241"/>
      <c r="I35" s="241"/>
      <c r="J35" s="241" t="s">
        <v>1169</v>
      </c>
      <c r="K35" s="242" t="s">
        <v>1245</v>
      </c>
      <c r="L35" s="247" t="s">
        <v>114</v>
      </c>
      <c r="M35" s="253" t="s">
        <v>1265</v>
      </c>
      <c r="N35" s="243">
        <v>9881371770</v>
      </c>
      <c r="O35" s="426"/>
      <c r="P35" s="248" t="s">
        <v>206</v>
      </c>
      <c r="Q35" s="241" t="s">
        <v>990</v>
      </c>
      <c r="R35" s="241" t="s">
        <v>993</v>
      </c>
      <c r="S35" s="241" t="s">
        <v>993</v>
      </c>
      <c r="T35" s="253" t="s">
        <v>1266</v>
      </c>
      <c r="U35" s="253"/>
      <c r="V35" s="235"/>
      <c r="W35" s="235"/>
      <c r="X35" s="235" t="s">
        <v>993</v>
      </c>
      <c r="Y35" s="312">
        <f>IF(ISBLANK(FeedbackFrmFounders[[#This Row],[Start Date]]),"",FeedbackFrmFounders[[#This Row],[Start Date]]-WEEKDAY(FeedbackFrmFounders[[#This Row],[Start Date]],2)+1)</f>
        <v>46048.597442129627</v>
      </c>
      <c r="Z35" s="333">
        <f>TRUNC(FeedbackFrmFounders[[#This Row],[Start of Week ]],)</f>
        <v>46048</v>
      </c>
      <c r="AA35" s="314" t="str">
        <f>VLOOKUP(FeedbackFrmFounders[[#This Row],[Venture Name]],VenturesList[#All],2,FALSE)</f>
        <v>Accelerate Core</v>
      </c>
      <c r="AB35" s="314" t="str">
        <f>VLOOKUP(FeedbackFrmFounders[[#This Row],[Venture Name]],VenturesList[#All],4,FALSE)</f>
        <v>Pune</v>
      </c>
    </row>
    <row r="36" spans="1:28" ht="16.95" customHeight="1" x14ac:dyDescent="0.3">
      <c r="A36" s="278">
        <v>115029736543</v>
      </c>
      <c r="B36" s="240">
        <v>438067093</v>
      </c>
      <c r="C36" s="334">
        <v>46050.547002314815</v>
      </c>
      <c r="D36" s="234">
        <v>46050.549120370371</v>
      </c>
      <c r="E36" s="241" t="s">
        <v>1267</v>
      </c>
      <c r="F36" s="241"/>
      <c r="G36" s="241"/>
      <c r="H36" s="241"/>
      <c r="I36" s="241"/>
      <c r="J36" s="241" t="s">
        <v>1169</v>
      </c>
      <c r="K36" s="242" t="s">
        <v>1268</v>
      </c>
      <c r="L36" s="330" t="s">
        <v>23</v>
      </c>
      <c r="M36" s="253" t="s">
        <v>1269</v>
      </c>
      <c r="N36" s="243">
        <v>9873545857</v>
      </c>
      <c r="O36" s="313"/>
      <c r="P36" s="248" t="s">
        <v>157</v>
      </c>
      <c r="Q36" s="241" t="s">
        <v>1010</v>
      </c>
      <c r="R36" s="241" t="s">
        <v>993</v>
      </c>
      <c r="S36" s="241" t="s">
        <v>993</v>
      </c>
      <c r="T36" s="253" t="s">
        <v>1270</v>
      </c>
      <c r="U36" s="253"/>
      <c r="V36" s="235"/>
      <c r="W36" s="235"/>
      <c r="X36" s="235" t="s">
        <v>993</v>
      </c>
      <c r="Y36" s="312">
        <f>IF(ISBLANK(FeedbackFrmFounders[[#This Row],[Start Date]]),"",FeedbackFrmFounders[[#This Row],[Start Date]]-WEEKDAY(FeedbackFrmFounders[[#This Row],[Start Date]],2)+1)</f>
        <v>46048.547002314815</v>
      </c>
      <c r="Z36" s="333">
        <f>TRUNC(FeedbackFrmFounders[[#This Row],[Start of Week ]],)</f>
        <v>46048</v>
      </c>
      <c r="AA36" s="314" t="str">
        <f>VLOOKUP(FeedbackFrmFounders[[#This Row],[Venture Name]],VenturesList[#All],2,FALSE)</f>
        <v>Accelerate Core</v>
      </c>
      <c r="AB36" s="314" t="str">
        <f>VLOOKUP(FeedbackFrmFounders[[#This Row],[Venture Name]],VenturesList[#All],4,FALSE)</f>
        <v>Ahmedabad</v>
      </c>
    </row>
    <row r="37" spans="1:28" ht="16.95" customHeight="1" x14ac:dyDescent="0.3">
      <c r="A37" s="278">
        <v>115029735861</v>
      </c>
      <c r="B37" s="243">
        <v>438067093</v>
      </c>
      <c r="C37" s="334">
        <v>46050.539594907408</v>
      </c>
      <c r="D37" s="234">
        <v>46050.547476851854</v>
      </c>
      <c r="E37" s="241" t="s">
        <v>1271</v>
      </c>
      <c r="F37" s="241"/>
      <c r="G37" s="241"/>
      <c r="H37" s="241"/>
      <c r="I37" s="241"/>
      <c r="J37" s="241" t="s">
        <v>1169</v>
      </c>
      <c r="K37" s="242" t="s">
        <v>523</v>
      </c>
      <c r="L37" s="242" t="s">
        <v>83</v>
      </c>
      <c r="M37" s="253" t="s">
        <v>524</v>
      </c>
      <c r="N37" s="243">
        <v>8149993555</v>
      </c>
      <c r="O37" s="424"/>
      <c r="P37" s="242" t="s">
        <v>166</v>
      </c>
      <c r="Q37" s="241" t="s">
        <v>990</v>
      </c>
      <c r="R37" s="241" t="s">
        <v>993</v>
      </c>
      <c r="S37" s="241" t="s">
        <v>993</v>
      </c>
      <c r="T37" s="253" t="s">
        <v>1272</v>
      </c>
      <c r="U37" s="253"/>
      <c r="V37" s="235"/>
      <c r="W37" s="235"/>
      <c r="X37" s="235" t="s">
        <v>993</v>
      </c>
      <c r="Y37" s="312">
        <f>IF(ISBLANK(FeedbackFrmFounders[[#This Row],[Start Date]]),"",FeedbackFrmFounders[[#This Row],[Start Date]]-WEEKDAY(FeedbackFrmFounders[[#This Row],[Start Date]],2)+1)</f>
        <v>46048.539594907408</v>
      </c>
      <c r="Z37" s="333">
        <f>TRUNC(FeedbackFrmFounders[[#This Row],[Start of Week ]],)</f>
        <v>46048</v>
      </c>
      <c r="AA37" s="314" t="str">
        <f>VLOOKUP(FeedbackFrmFounders[[#This Row],[Venture Name]],VenturesList[#All],2,FALSE)</f>
        <v>Accelerate Prime</v>
      </c>
      <c r="AB37" s="314" t="str">
        <f>VLOOKUP(FeedbackFrmFounders[[#This Row],[Venture Name]],VenturesList[#All],4,FALSE)</f>
        <v>Pune</v>
      </c>
    </row>
    <row r="38" spans="1:28" ht="16.95" customHeight="1" x14ac:dyDescent="0.3">
      <c r="A38" s="278">
        <v>115029732350</v>
      </c>
      <c r="B38" s="243">
        <v>438067093</v>
      </c>
      <c r="C38" s="334">
        <v>46050.537662037037</v>
      </c>
      <c r="D38" s="234">
        <v>46050.539502314816</v>
      </c>
      <c r="E38" s="241" t="s">
        <v>1271</v>
      </c>
      <c r="F38" s="241"/>
      <c r="G38" s="241"/>
      <c r="H38" s="241"/>
      <c r="I38" s="241"/>
      <c r="J38" s="241" t="s">
        <v>1169</v>
      </c>
      <c r="K38" s="242" t="s">
        <v>523</v>
      </c>
      <c r="L38" s="242" t="s">
        <v>83</v>
      </c>
      <c r="M38" s="253" t="s">
        <v>524</v>
      </c>
      <c r="N38" s="243">
        <v>8149993555</v>
      </c>
      <c r="O38" s="424"/>
      <c r="P38" s="242" t="s">
        <v>158</v>
      </c>
      <c r="Q38" s="241" t="s">
        <v>990</v>
      </c>
      <c r="R38" s="241" t="s">
        <v>993</v>
      </c>
      <c r="S38" s="241" t="s">
        <v>993</v>
      </c>
      <c r="T38" s="253" t="s">
        <v>1273</v>
      </c>
      <c r="U38" s="253"/>
      <c r="V38" s="235"/>
      <c r="W38" s="235"/>
      <c r="X38" s="235" t="s">
        <v>993</v>
      </c>
      <c r="Y38" s="312">
        <f>IF(ISBLANK(FeedbackFrmFounders[[#This Row],[Start Date]]),"",FeedbackFrmFounders[[#This Row],[Start Date]]-WEEKDAY(FeedbackFrmFounders[[#This Row],[Start Date]],2)+1)</f>
        <v>46048.537662037037</v>
      </c>
      <c r="Z38" s="333">
        <f>TRUNC(FeedbackFrmFounders[[#This Row],[Start of Week ]],)</f>
        <v>46048</v>
      </c>
      <c r="AA38" s="314" t="str">
        <f>VLOOKUP(FeedbackFrmFounders[[#This Row],[Venture Name]],VenturesList[#All],2,FALSE)</f>
        <v>Accelerate Prime</v>
      </c>
      <c r="AB38" s="314" t="str">
        <f>VLOOKUP(FeedbackFrmFounders[[#This Row],[Venture Name]],VenturesList[#All],4,FALSE)</f>
        <v>Pune</v>
      </c>
    </row>
    <row r="39" spans="1:28" ht="16.95" customHeight="1" x14ac:dyDescent="0.3">
      <c r="A39" s="278">
        <v>115029727801</v>
      </c>
      <c r="B39" s="243">
        <v>438067093</v>
      </c>
      <c r="C39" s="334">
        <v>46050.488738425927</v>
      </c>
      <c r="D39" s="234">
        <v>46050.528310185182</v>
      </c>
      <c r="E39" s="241" t="s">
        <v>1271</v>
      </c>
      <c r="F39" s="241"/>
      <c r="G39" s="241"/>
      <c r="H39" s="241"/>
      <c r="I39" s="241"/>
      <c r="J39" s="241" t="s">
        <v>1169</v>
      </c>
      <c r="K39" s="242" t="s">
        <v>854</v>
      </c>
      <c r="L39" s="242" t="s">
        <v>12</v>
      </c>
      <c r="M39" s="253" t="s">
        <v>855</v>
      </c>
      <c r="N39" s="241">
        <v>94</v>
      </c>
      <c r="O39" s="235"/>
      <c r="P39" s="242" t="s">
        <v>16</v>
      </c>
      <c r="Q39" s="241" t="s">
        <v>990</v>
      </c>
      <c r="R39" s="241" t="s">
        <v>993</v>
      </c>
      <c r="S39" s="241" t="s">
        <v>980</v>
      </c>
      <c r="T39" s="253" t="s">
        <v>1274</v>
      </c>
      <c r="U39" s="253"/>
      <c r="V39" s="235"/>
      <c r="W39" s="235"/>
      <c r="X39" s="235" t="s">
        <v>993</v>
      </c>
      <c r="Y39" s="312">
        <f>IF(ISBLANK(FeedbackFrmFounders[[#This Row],[Start Date]]),"",FeedbackFrmFounders[[#This Row],[Start Date]]-WEEKDAY(FeedbackFrmFounders[[#This Row],[Start Date]],2)+1)</f>
        <v>46048.488738425927</v>
      </c>
      <c r="Z39" s="333">
        <f>TRUNC(FeedbackFrmFounders[[#This Row],[Start of Week ]],)</f>
        <v>46048</v>
      </c>
      <c r="AA39" s="314" t="str">
        <f>VLOOKUP(FeedbackFrmFounders[[#This Row],[Venture Name]],VenturesList[#All],2,FALSE)</f>
        <v>Accelerate Core</v>
      </c>
      <c r="AB39" s="314" t="str">
        <f>VLOOKUP(FeedbackFrmFounders[[#This Row],[Venture Name]],VenturesList[#All],4,FALSE)</f>
        <v>Pune
Ahmedabad</v>
      </c>
    </row>
    <row r="40" spans="1:28" ht="16.95" customHeight="1" x14ac:dyDescent="0.3">
      <c r="A40" s="278">
        <v>115029724214</v>
      </c>
      <c r="B40" s="243">
        <v>438067093</v>
      </c>
      <c r="C40" s="334">
        <v>46050.518831018519</v>
      </c>
      <c r="D40" s="234">
        <v>46050.520173611112</v>
      </c>
      <c r="E40" s="241" t="s">
        <v>1275</v>
      </c>
      <c r="F40" s="241"/>
      <c r="G40" s="241"/>
      <c r="H40" s="241"/>
      <c r="I40" s="241"/>
      <c r="J40" s="241" t="s">
        <v>1169</v>
      </c>
      <c r="K40" s="242" t="s">
        <v>1276</v>
      </c>
      <c r="L40" s="242" t="s">
        <v>81</v>
      </c>
      <c r="M40" s="253" t="s">
        <v>285</v>
      </c>
      <c r="N40" s="243">
        <v>9881472945</v>
      </c>
      <c r="O40" s="424"/>
      <c r="P40" s="242" t="s">
        <v>14</v>
      </c>
      <c r="Q40" s="241" t="s">
        <v>990</v>
      </c>
      <c r="R40" s="241" t="s">
        <v>993</v>
      </c>
      <c r="S40" s="241" t="s">
        <v>993</v>
      </c>
      <c r="T40" s="253" t="s">
        <v>1277</v>
      </c>
      <c r="U40" s="253"/>
      <c r="V40" s="235"/>
      <c r="W40" s="235"/>
      <c r="X40" s="235" t="s">
        <v>980</v>
      </c>
      <c r="Y40" s="312">
        <f>IF(ISBLANK(FeedbackFrmFounders[[#This Row],[Start Date]]),"",FeedbackFrmFounders[[#This Row],[Start Date]]-WEEKDAY(FeedbackFrmFounders[[#This Row],[Start Date]],2)+1)</f>
        <v>46048.518831018519</v>
      </c>
      <c r="Z40" s="333">
        <f>TRUNC(FeedbackFrmFounders[[#This Row],[Start of Week ]],)</f>
        <v>46048</v>
      </c>
      <c r="AA40" s="314" t="str">
        <f>VLOOKUP(FeedbackFrmFounders[[#This Row],[Venture Name]],VenturesList[#All],2,FALSE)</f>
        <v>Accelerate Prime</v>
      </c>
      <c r="AB40" s="314" t="str">
        <f>VLOOKUP(FeedbackFrmFounders[[#This Row],[Venture Name]],VenturesList[#All],4,FALSE)</f>
        <v>Pune</v>
      </c>
    </row>
    <row r="41" spans="1:28" ht="16.95" customHeight="1" x14ac:dyDescent="0.3">
      <c r="A41" s="278">
        <v>115029714292</v>
      </c>
      <c r="B41" s="243">
        <v>438067093</v>
      </c>
      <c r="C41" s="334">
        <v>46050.474722222221</v>
      </c>
      <c r="D41" s="234">
        <v>46050.495023148149</v>
      </c>
      <c r="E41" s="241" t="s">
        <v>1271</v>
      </c>
      <c r="F41" s="241"/>
      <c r="G41" s="241"/>
      <c r="H41" s="241"/>
      <c r="I41" s="241"/>
      <c r="J41" s="241" t="s">
        <v>1169</v>
      </c>
      <c r="K41" s="242" t="s">
        <v>854</v>
      </c>
      <c r="L41" s="242" t="s">
        <v>12</v>
      </c>
      <c r="M41" s="253" t="s">
        <v>855</v>
      </c>
      <c r="N41" s="243">
        <v>9409611194</v>
      </c>
      <c r="O41" s="424"/>
      <c r="P41" s="242" t="s">
        <v>18</v>
      </c>
      <c r="Q41" s="241" t="s">
        <v>990</v>
      </c>
      <c r="R41" s="241" t="s">
        <v>993</v>
      </c>
      <c r="S41" s="241" t="s">
        <v>980</v>
      </c>
      <c r="T41" s="253" t="s">
        <v>1278</v>
      </c>
      <c r="U41" s="253"/>
      <c r="V41" s="235"/>
      <c r="W41" s="235"/>
      <c r="X41" s="235" t="s">
        <v>980</v>
      </c>
      <c r="Y41" s="312">
        <f>IF(ISBLANK(FeedbackFrmFounders[[#This Row],[Start Date]]),"",FeedbackFrmFounders[[#This Row],[Start Date]]-WEEKDAY(FeedbackFrmFounders[[#This Row],[Start Date]],2)+1)</f>
        <v>46048.474722222221</v>
      </c>
      <c r="Z41" s="333">
        <f>TRUNC(FeedbackFrmFounders[[#This Row],[Start of Week ]],)</f>
        <v>46048</v>
      </c>
      <c r="AA41" s="314" t="str">
        <f>VLOOKUP(FeedbackFrmFounders[[#This Row],[Venture Name]],VenturesList[#All],2,FALSE)</f>
        <v>Accelerate Core</v>
      </c>
      <c r="AB41" s="314" t="str">
        <f>VLOOKUP(FeedbackFrmFounders[[#This Row],[Venture Name]],VenturesList[#All],4,FALSE)</f>
        <v>Pune
Ahmedabad</v>
      </c>
    </row>
    <row r="42" spans="1:28" ht="16.95" customHeight="1" x14ac:dyDescent="0.3">
      <c r="A42" s="278">
        <v>115029714002</v>
      </c>
      <c r="B42" s="243">
        <v>438067093</v>
      </c>
      <c r="C42" s="334">
        <v>46050.491770833331</v>
      </c>
      <c r="D42" s="234">
        <v>46050.494131944448</v>
      </c>
      <c r="E42" s="241" t="s">
        <v>1271</v>
      </c>
      <c r="F42" s="241"/>
      <c r="G42" s="241"/>
      <c r="H42" s="241"/>
      <c r="I42" s="241"/>
      <c r="J42" s="241" t="s">
        <v>1169</v>
      </c>
      <c r="K42" s="242" t="s">
        <v>1279</v>
      </c>
      <c r="L42" s="247" t="s">
        <v>99</v>
      </c>
      <c r="M42" s="253" t="s">
        <v>846</v>
      </c>
      <c r="N42" s="241">
        <v>8511100751</v>
      </c>
      <c r="O42" s="235"/>
      <c r="P42" s="242" t="s">
        <v>183</v>
      </c>
      <c r="Q42" s="241" t="s">
        <v>990</v>
      </c>
      <c r="R42" s="241" t="s">
        <v>993</v>
      </c>
      <c r="S42" s="241" t="s">
        <v>993</v>
      </c>
      <c r="T42" s="253" t="s">
        <v>1280</v>
      </c>
      <c r="U42" s="253"/>
      <c r="V42" s="235"/>
      <c r="W42" s="235"/>
      <c r="X42" s="235" t="s">
        <v>993</v>
      </c>
      <c r="Y42" s="312">
        <f>IF(ISBLANK(FeedbackFrmFounders[[#This Row],[Start Date]]),"",FeedbackFrmFounders[[#This Row],[Start Date]]-WEEKDAY(FeedbackFrmFounders[[#This Row],[Start Date]],2)+1)</f>
        <v>46048.491770833331</v>
      </c>
      <c r="Z42" s="333">
        <f>TRUNC(FeedbackFrmFounders[[#This Row],[Start of Week ]],)</f>
        <v>46048</v>
      </c>
      <c r="AA42" s="314" t="str">
        <f>VLOOKUP(FeedbackFrmFounders[[#This Row],[Venture Name]],VenturesList[#All],2,FALSE)</f>
        <v>Accelerate Core</v>
      </c>
      <c r="AB42" s="314" t="str">
        <f>VLOOKUP(FeedbackFrmFounders[[#This Row],[Venture Name]],VenturesList[#All],4,FALSE)</f>
        <v>Ahmedabad</v>
      </c>
    </row>
    <row r="43" spans="1:28" ht="16.95" customHeight="1" x14ac:dyDescent="0.3">
      <c r="A43" s="278">
        <v>115029706380</v>
      </c>
      <c r="B43" s="243">
        <v>438067093</v>
      </c>
      <c r="C43" s="334">
        <v>46050.466597222221</v>
      </c>
      <c r="D43" s="234">
        <v>46050.474618055552</v>
      </c>
      <c r="E43" s="241" t="s">
        <v>1271</v>
      </c>
      <c r="F43" s="241"/>
      <c r="G43" s="241"/>
      <c r="H43" s="241"/>
      <c r="I43" s="241"/>
      <c r="J43" s="241" t="s">
        <v>1169</v>
      </c>
      <c r="K43" s="242" t="s">
        <v>1116</v>
      </c>
      <c r="L43" s="247" t="s">
        <v>104</v>
      </c>
      <c r="M43" s="253" t="s">
        <v>1117</v>
      </c>
      <c r="N43" s="278">
        <v>8789731953</v>
      </c>
      <c r="O43" s="422" t="s">
        <v>1281</v>
      </c>
      <c r="P43" s="242" t="s">
        <v>167</v>
      </c>
      <c r="Q43" s="241" t="s">
        <v>990</v>
      </c>
      <c r="R43" s="241" t="s">
        <v>985</v>
      </c>
      <c r="S43" s="241" t="s">
        <v>980</v>
      </c>
      <c r="T43" s="253" t="s">
        <v>1282</v>
      </c>
      <c r="U43" s="253" t="s">
        <v>1007</v>
      </c>
      <c r="V43" s="235" t="s">
        <v>1002</v>
      </c>
      <c r="W43" s="235" t="s">
        <v>994</v>
      </c>
      <c r="X43" s="235" t="s">
        <v>980</v>
      </c>
      <c r="Y43" s="312">
        <f>IF(ISBLANK(FeedbackFrmFounders[[#This Row],[Start Date]]),"",FeedbackFrmFounders[[#This Row],[Start Date]]-WEEKDAY(FeedbackFrmFounders[[#This Row],[Start Date]],2)+1)</f>
        <v>46048.466597222221</v>
      </c>
      <c r="Z43" s="333">
        <f>TRUNC(FeedbackFrmFounders[[#This Row],[Start of Week ]],)</f>
        <v>46048</v>
      </c>
      <c r="AA43" s="314" t="str">
        <f>VLOOKUP(FeedbackFrmFounders[[#This Row],[Venture Name]],VenturesList[#All],2,FALSE)</f>
        <v>Accelerate Prime</v>
      </c>
      <c r="AB43" s="314" t="str">
        <f>VLOOKUP(FeedbackFrmFounders[[#This Row],[Venture Name]],VenturesList[#All],4,FALSE)</f>
        <v>Chennai</v>
      </c>
    </row>
    <row r="44" spans="1:28" ht="16.95" customHeight="1" x14ac:dyDescent="0.3">
      <c r="A44" s="278">
        <v>115029703375</v>
      </c>
      <c r="B44" s="243">
        <v>438067093</v>
      </c>
      <c r="C44" s="334">
        <v>46050.45894675926</v>
      </c>
      <c r="D44" s="234">
        <v>46050.466527777775</v>
      </c>
      <c r="E44" s="241" t="s">
        <v>1271</v>
      </c>
      <c r="F44" s="241"/>
      <c r="G44" s="241"/>
      <c r="H44" s="241"/>
      <c r="I44" s="241"/>
      <c r="J44" s="241" t="s">
        <v>1169</v>
      </c>
      <c r="K44" s="242" t="s">
        <v>1089</v>
      </c>
      <c r="L44" s="247" t="s">
        <v>112</v>
      </c>
      <c r="M44" s="253" t="s">
        <v>1090</v>
      </c>
      <c r="N44" s="243">
        <v>9923777020</v>
      </c>
      <c r="O44" s="243"/>
      <c r="P44" s="242" t="s">
        <v>14</v>
      </c>
      <c r="Q44" s="241" t="s">
        <v>1010</v>
      </c>
      <c r="R44" s="241" t="s">
        <v>993</v>
      </c>
      <c r="S44" s="241" t="s">
        <v>993</v>
      </c>
      <c r="T44" s="253" t="s">
        <v>1283</v>
      </c>
      <c r="U44" s="253"/>
      <c r="V44" s="235"/>
      <c r="W44" s="235"/>
      <c r="X44" s="235" t="s">
        <v>980</v>
      </c>
      <c r="Y44" s="312">
        <f>IF(ISBLANK(FeedbackFrmFounders[[#This Row],[Start Date]]),"",FeedbackFrmFounders[[#This Row],[Start Date]]-WEEKDAY(FeedbackFrmFounders[[#This Row],[Start Date]],2)+1)</f>
        <v>46048.45894675926</v>
      </c>
      <c r="Z44" s="333">
        <f>TRUNC(FeedbackFrmFounders[[#This Row],[Start of Week ]],)</f>
        <v>46048</v>
      </c>
      <c r="AA44" s="314" t="str">
        <f>VLOOKUP(FeedbackFrmFounders[[#This Row],[Venture Name]],VenturesList[#All],2,FALSE)</f>
        <v>Accelerate Prime</v>
      </c>
      <c r="AB44" s="314" t="str">
        <f>VLOOKUP(FeedbackFrmFounders[[#This Row],[Venture Name]],VenturesList[#All],4,FALSE)</f>
        <v>Pune</v>
      </c>
    </row>
    <row r="45" spans="1:28" ht="16.95" customHeight="1" x14ac:dyDescent="0.3">
      <c r="A45" s="278">
        <v>115025883593</v>
      </c>
      <c r="B45" s="243">
        <v>438067093</v>
      </c>
      <c r="C45" s="334">
        <v>46044.747037037036</v>
      </c>
      <c r="D45" s="234">
        <v>46044.750787037039</v>
      </c>
      <c r="E45" s="241" t="s">
        <v>1284</v>
      </c>
      <c r="F45" s="241"/>
      <c r="G45" s="241"/>
      <c r="H45" s="241"/>
      <c r="I45" s="241"/>
      <c r="J45" s="241" t="s">
        <v>1169</v>
      </c>
      <c r="K45" s="242" t="s">
        <v>820</v>
      </c>
      <c r="L45" s="247" t="s">
        <v>92</v>
      </c>
      <c r="M45" s="253" t="s">
        <v>821</v>
      </c>
      <c r="N45" s="278">
        <v>9500788980</v>
      </c>
      <c r="O45" s="422" t="s">
        <v>1019</v>
      </c>
      <c r="P45" s="242" t="s">
        <v>173</v>
      </c>
      <c r="Q45" s="241" t="s">
        <v>990</v>
      </c>
      <c r="R45" s="241" t="s">
        <v>985</v>
      </c>
      <c r="S45" s="241" t="s">
        <v>980</v>
      </c>
      <c r="T45" s="253" t="s">
        <v>1285</v>
      </c>
      <c r="U45" s="253" t="s">
        <v>1020</v>
      </c>
      <c r="V45" s="235" t="s">
        <v>1196</v>
      </c>
      <c r="W45" s="235" t="s">
        <v>994</v>
      </c>
      <c r="X45" s="235" t="s">
        <v>993</v>
      </c>
      <c r="Y45" s="312">
        <f>IF(ISBLANK(FeedbackFrmFounders[[#This Row],[Start Date]]),"",FeedbackFrmFounders[[#This Row],[Start Date]]-WEEKDAY(FeedbackFrmFounders[[#This Row],[Start Date]],2)+1)</f>
        <v>46041.747037037036</v>
      </c>
      <c r="Z45" s="333">
        <f>TRUNC(FeedbackFrmFounders[[#This Row],[Start of Week ]],)</f>
        <v>46041</v>
      </c>
      <c r="AA45" s="314" t="str">
        <f>VLOOKUP(FeedbackFrmFounders[[#This Row],[Venture Name]],VenturesList[#All],2,FALSE)</f>
        <v>Accelerate Core</v>
      </c>
      <c r="AB45" s="314" t="str">
        <f>VLOOKUP(FeedbackFrmFounders[[#This Row],[Venture Name]],VenturesList[#All],4,FALSE)</f>
        <v>Chennai</v>
      </c>
    </row>
    <row r="46" spans="1:28" ht="16.95" customHeight="1" x14ac:dyDescent="0.3">
      <c r="A46" s="278">
        <v>115025880088</v>
      </c>
      <c r="B46" s="243">
        <v>438067093</v>
      </c>
      <c r="C46" s="334">
        <v>46044.744664351849</v>
      </c>
      <c r="D46" s="234">
        <v>46044.746099537035</v>
      </c>
      <c r="E46" s="241" t="s">
        <v>1284</v>
      </c>
      <c r="F46" s="241"/>
      <c r="G46" s="241"/>
      <c r="H46" s="241"/>
      <c r="I46" s="241"/>
      <c r="J46" s="241" t="s">
        <v>1169</v>
      </c>
      <c r="K46" s="242" t="s">
        <v>1130</v>
      </c>
      <c r="L46" s="253" t="s">
        <v>135</v>
      </c>
      <c r="M46" s="253" t="s">
        <v>1131</v>
      </c>
      <c r="N46" s="243">
        <v>7623072273</v>
      </c>
      <c r="O46" s="424"/>
      <c r="P46" s="242" t="s">
        <v>1210</v>
      </c>
      <c r="Q46" s="241" t="s">
        <v>990</v>
      </c>
      <c r="R46" s="241" t="s">
        <v>993</v>
      </c>
      <c r="S46" s="241" t="s">
        <v>980</v>
      </c>
      <c r="T46" s="253" t="s">
        <v>1286</v>
      </c>
      <c r="U46" s="253"/>
      <c r="V46" s="235"/>
      <c r="W46" s="235"/>
      <c r="X46" s="235" t="s">
        <v>993</v>
      </c>
      <c r="Y46" s="312">
        <f>IF(ISBLANK(FeedbackFrmFounders[[#This Row],[Start Date]]),"",FeedbackFrmFounders[[#This Row],[Start Date]]-WEEKDAY(FeedbackFrmFounders[[#This Row],[Start Date]],2)+1)</f>
        <v>46041.744664351849</v>
      </c>
      <c r="Z46" s="333">
        <f>TRUNC(FeedbackFrmFounders[[#This Row],[Start of Week ]],)</f>
        <v>46041</v>
      </c>
      <c r="AA46" s="314" t="str">
        <f>VLOOKUP(FeedbackFrmFounders[[#This Row],[Venture Name]],VenturesList[#All],2,FALSE)</f>
        <v>Accelerate Prime</v>
      </c>
      <c r="AB46" s="314" t="str">
        <f>VLOOKUP(FeedbackFrmFounders[[#This Row],[Venture Name]],VenturesList[#All],4,FALSE)</f>
        <v>Ahmedabad</v>
      </c>
    </row>
    <row r="47" spans="1:28" ht="16.95" customHeight="1" x14ac:dyDescent="0.3">
      <c r="A47" s="278">
        <v>115025861257</v>
      </c>
      <c r="B47" s="243">
        <v>438067093</v>
      </c>
      <c r="C47" s="334">
        <v>46044.716168981482</v>
      </c>
      <c r="D47" s="234">
        <v>46044.718240740738</v>
      </c>
      <c r="E47" s="241" t="s">
        <v>1284</v>
      </c>
      <c r="F47" s="241"/>
      <c r="G47" s="241"/>
      <c r="H47" s="241"/>
      <c r="I47" s="241"/>
      <c r="J47" s="241" t="s">
        <v>1169</v>
      </c>
      <c r="K47" s="242" t="s">
        <v>944</v>
      </c>
      <c r="L47" s="246" t="s">
        <v>77</v>
      </c>
      <c r="M47" s="253" t="s">
        <v>945</v>
      </c>
      <c r="N47" s="243" t="s">
        <v>1085</v>
      </c>
      <c r="O47" s="426"/>
      <c r="P47" s="248" t="s">
        <v>175</v>
      </c>
      <c r="Q47" s="241" t="s">
        <v>990</v>
      </c>
      <c r="R47" s="241" t="s">
        <v>993</v>
      </c>
      <c r="S47" s="241" t="s">
        <v>993</v>
      </c>
      <c r="T47" s="253" t="s">
        <v>1287</v>
      </c>
      <c r="U47" s="253"/>
      <c r="V47" s="235"/>
      <c r="W47" s="235"/>
      <c r="X47" s="235" t="s">
        <v>993</v>
      </c>
      <c r="Y47" s="312">
        <f>IF(ISBLANK(FeedbackFrmFounders[[#This Row],[Start Date]]),"",FeedbackFrmFounders[[#This Row],[Start Date]]-WEEKDAY(FeedbackFrmFounders[[#This Row],[Start Date]],2)+1)</f>
        <v>46041.716168981482</v>
      </c>
      <c r="Z47" s="333">
        <f>TRUNC(FeedbackFrmFounders[[#This Row],[Start of Week ]],)</f>
        <v>46041</v>
      </c>
      <c r="AA47" s="314" t="str">
        <f>VLOOKUP(FeedbackFrmFounders[[#This Row],[Venture Name]],VenturesList[#All],2,FALSE)</f>
        <v>Accelerate Core</v>
      </c>
      <c r="AB47" s="314" t="str">
        <f>VLOOKUP(FeedbackFrmFounders[[#This Row],[Venture Name]],VenturesList[#All],4,FALSE)</f>
        <v>Pune</v>
      </c>
    </row>
    <row r="48" spans="1:28" ht="16.95" customHeight="1" x14ac:dyDescent="0.3">
      <c r="A48" s="278">
        <v>115024940419</v>
      </c>
      <c r="B48" s="243">
        <v>438067093</v>
      </c>
      <c r="C48" s="334">
        <v>46043.52375</v>
      </c>
      <c r="D48" s="234">
        <v>46043.524085648147</v>
      </c>
      <c r="E48" s="241" t="s">
        <v>1288</v>
      </c>
      <c r="F48" s="241"/>
      <c r="G48" s="241"/>
      <c r="H48" s="241"/>
      <c r="I48" s="241"/>
      <c r="J48" s="241" t="s">
        <v>1169</v>
      </c>
      <c r="K48" s="242" t="s">
        <v>1289</v>
      </c>
      <c r="L48" s="242" t="s">
        <v>87</v>
      </c>
      <c r="M48" s="253" t="s">
        <v>1108</v>
      </c>
      <c r="N48" s="278">
        <v>9998969892</v>
      </c>
      <c r="O48" s="315" t="s">
        <v>1056</v>
      </c>
      <c r="P48" s="250" t="s">
        <v>194</v>
      </c>
      <c r="Q48" s="241" t="s">
        <v>986</v>
      </c>
      <c r="R48" s="241" t="s">
        <v>985</v>
      </c>
      <c r="S48" s="241" t="s">
        <v>993</v>
      </c>
      <c r="T48" s="253"/>
      <c r="U48" s="253" t="s">
        <v>1290</v>
      </c>
      <c r="V48" s="235" t="s">
        <v>992</v>
      </c>
      <c r="W48" s="235" t="s">
        <v>994</v>
      </c>
      <c r="X48" s="235" t="s">
        <v>993</v>
      </c>
      <c r="Y48" s="312">
        <f>IF(ISBLANK(FeedbackFrmFounders[[#This Row],[Start Date]]),"",FeedbackFrmFounders[[#This Row],[Start Date]]-WEEKDAY(FeedbackFrmFounders[[#This Row],[Start Date]],2)+1)</f>
        <v>46041.52375</v>
      </c>
      <c r="Z48" s="333">
        <f>TRUNC(FeedbackFrmFounders[[#This Row],[Start of Week ]],)</f>
        <v>46041</v>
      </c>
      <c r="AA48" s="314" t="str">
        <f>VLOOKUP(FeedbackFrmFounders[[#This Row],[Venture Name]],VenturesList[#All],2,FALSE)</f>
        <v>Accelerate Core</v>
      </c>
      <c r="AB48" s="314" t="str">
        <f>VLOOKUP(FeedbackFrmFounders[[#This Row],[Venture Name]],VenturesList[#All],4,FALSE)</f>
        <v>Ahmedabad</v>
      </c>
    </row>
    <row r="49" spans="1:28" ht="16.95" customHeight="1" x14ac:dyDescent="0.3">
      <c r="A49" s="278">
        <v>115024937956</v>
      </c>
      <c r="B49" s="243">
        <v>438067093</v>
      </c>
      <c r="C49" s="334">
        <v>46043.51053240741</v>
      </c>
      <c r="D49" s="234">
        <v>46043.519328703704</v>
      </c>
      <c r="E49" s="241" t="s">
        <v>1284</v>
      </c>
      <c r="F49" s="241"/>
      <c r="G49" s="241"/>
      <c r="H49" s="241"/>
      <c r="I49" s="241"/>
      <c r="J49" s="241" t="s">
        <v>1169</v>
      </c>
      <c r="K49" s="242" t="s">
        <v>869</v>
      </c>
      <c r="L49" s="242" t="s">
        <v>89</v>
      </c>
      <c r="M49" s="253" t="s">
        <v>870</v>
      </c>
      <c r="N49" s="278">
        <v>9444796926</v>
      </c>
      <c r="O49" s="422" t="s">
        <v>1017</v>
      </c>
      <c r="P49" s="242" t="s">
        <v>161</v>
      </c>
      <c r="Q49" s="241" t="s">
        <v>981</v>
      </c>
      <c r="R49" s="241" t="s">
        <v>980</v>
      </c>
      <c r="S49" s="241" t="s">
        <v>980</v>
      </c>
      <c r="T49" s="253" t="s">
        <v>1291</v>
      </c>
      <c r="U49" s="253" t="s">
        <v>3405</v>
      </c>
      <c r="V49" s="235" t="s">
        <v>992</v>
      </c>
      <c r="W49" s="235" t="s">
        <v>994</v>
      </c>
      <c r="X49" s="235" t="s">
        <v>980</v>
      </c>
      <c r="Y49" s="312">
        <f>IF(ISBLANK(FeedbackFrmFounders[[#This Row],[Start Date]]),"",FeedbackFrmFounders[[#This Row],[Start Date]]-WEEKDAY(FeedbackFrmFounders[[#This Row],[Start Date]],2)+1)</f>
        <v>46041.51053240741</v>
      </c>
      <c r="Z49" s="333">
        <f>TRUNC(FeedbackFrmFounders[[#This Row],[Start of Week ]],)</f>
        <v>46041</v>
      </c>
      <c r="AA49" s="314" t="str">
        <f>VLOOKUP(FeedbackFrmFounders[[#This Row],[Venture Name]],VenturesList[#All],2,FALSE)</f>
        <v>Accelerate Core</v>
      </c>
      <c r="AB49" s="314" t="str">
        <f>VLOOKUP(FeedbackFrmFounders[[#This Row],[Venture Name]],VenturesList[#All],4,FALSE)</f>
        <v>Chennai</v>
      </c>
    </row>
    <row r="50" spans="1:28" ht="16.95" customHeight="1" x14ac:dyDescent="0.3">
      <c r="A50" s="278">
        <v>115023428054</v>
      </c>
      <c r="B50" s="243">
        <v>438067093</v>
      </c>
      <c r="C50" s="334">
        <v>46041.410833333335</v>
      </c>
      <c r="D50" s="234">
        <v>46041.453773148147</v>
      </c>
      <c r="E50" s="241" t="s">
        <v>1284</v>
      </c>
      <c r="F50" s="241"/>
      <c r="G50" s="241"/>
      <c r="H50" s="241"/>
      <c r="I50" s="241"/>
      <c r="J50" s="241" t="s">
        <v>1169</v>
      </c>
      <c r="K50" s="242" t="s">
        <v>477</v>
      </c>
      <c r="L50" s="242" t="s">
        <v>94</v>
      </c>
      <c r="M50" s="253" t="s">
        <v>478</v>
      </c>
      <c r="N50" s="278" t="s">
        <v>479</v>
      </c>
      <c r="O50" s="422" t="s">
        <v>1017</v>
      </c>
      <c r="P50" s="242" t="s">
        <v>186</v>
      </c>
      <c r="Q50" s="241" t="s">
        <v>987</v>
      </c>
      <c r="R50" s="241" t="s">
        <v>980</v>
      </c>
      <c r="S50" s="241" t="s">
        <v>980</v>
      </c>
      <c r="T50" s="253" t="s">
        <v>1292</v>
      </c>
      <c r="U50" s="253" t="s">
        <v>1038</v>
      </c>
      <c r="V50" s="235" t="s">
        <v>992</v>
      </c>
      <c r="W50" s="235" t="s">
        <v>994</v>
      </c>
      <c r="X50" s="235" t="s">
        <v>980</v>
      </c>
      <c r="Y50" s="312">
        <f>IF(ISBLANK(FeedbackFrmFounders[[#This Row],[Start Date]]),"",FeedbackFrmFounders[[#This Row],[Start Date]]-WEEKDAY(FeedbackFrmFounders[[#This Row],[Start Date]],2)+1)</f>
        <v>46041.410833333335</v>
      </c>
      <c r="Z50" s="333">
        <f>TRUNC(FeedbackFrmFounders[[#This Row],[Start of Week ]],)</f>
        <v>46041</v>
      </c>
      <c r="AA50" s="314" t="str">
        <f>VLOOKUP(FeedbackFrmFounders[[#This Row],[Venture Name]],VenturesList[#All],2,FALSE)</f>
        <v>Accelerate Prime</v>
      </c>
      <c r="AB50" s="314" t="str">
        <f>VLOOKUP(FeedbackFrmFounders[[#This Row],[Venture Name]],VenturesList[#All],4,FALSE)</f>
        <v>Ahmedabad</v>
      </c>
    </row>
    <row r="51" spans="1:28" ht="16.95" customHeight="1" x14ac:dyDescent="0.3">
      <c r="A51" s="278">
        <v>115023047140</v>
      </c>
      <c r="B51" s="243">
        <v>438067093</v>
      </c>
      <c r="C51" s="334">
        <v>46040.42701388889</v>
      </c>
      <c r="D51" s="234">
        <v>46040.428807870368</v>
      </c>
      <c r="E51" s="241" t="s">
        <v>1293</v>
      </c>
      <c r="F51" s="241"/>
      <c r="G51" s="241"/>
      <c r="H51" s="241"/>
      <c r="I51" s="241"/>
      <c r="J51" s="241" t="s">
        <v>1169</v>
      </c>
      <c r="K51" s="242" t="s">
        <v>1106</v>
      </c>
      <c r="L51" s="247" t="s">
        <v>107</v>
      </c>
      <c r="M51" s="253" t="s">
        <v>1294</v>
      </c>
      <c r="N51" s="278">
        <v>9904806846</v>
      </c>
      <c r="O51" s="312" t="s">
        <v>1047</v>
      </c>
      <c r="P51" s="248" t="s">
        <v>192</v>
      </c>
      <c r="Q51" s="241" t="s">
        <v>986</v>
      </c>
      <c r="R51" s="241" t="s">
        <v>985</v>
      </c>
      <c r="S51" s="241" t="s">
        <v>993</v>
      </c>
      <c r="T51" s="253"/>
      <c r="U51" s="253" t="s">
        <v>1039</v>
      </c>
      <c r="V51" s="235" t="s">
        <v>1002</v>
      </c>
      <c r="W51" s="235" t="s">
        <v>994</v>
      </c>
      <c r="X51" s="235" t="s">
        <v>993</v>
      </c>
      <c r="Y51" s="312">
        <f>IF(ISBLANK(FeedbackFrmFounders[[#This Row],[Start Date]]),"",FeedbackFrmFounders[[#This Row],[Start Date]]-WEEKDAY(FeedbackFrmFounders[[#This Row],[Start Date]],2)+1)</f>
        <v>46034.42701388889</v>
      </c>
      <c r="Z51" s="333">
        <f>TRUNC(FeedbackFrmFounders[[#This Row],[Start of Week ]],)</f>
        <v>46034</v>
      </c>
      <c r="AA51" s="314" t="str">
        <f>VLOOKUP(FeedbackFrmFounders[[#This Row],[Venture Name]],VenturesList[#All],2,FALSE)</f>
        <v>Accelerate Core</v>
      </c>
      <c r="AB51" s="314" t="str">
        <f>VLOOKUP(FeedbackFrmFounders[[#This Row],[Venture Name]],VenturesList[#All],4,FALSE)</f>
        <v>Ahmedabad</v>
      </c>
    </row>
    <row r="52" spans="1:28" ht="16.95" customHeight="1" x14ac:dyDescent="0.3">
      <c r="A52" s="278">
        <v>115018962266</v>
      </c>
      <c r="B52" s="243">
        <v>438067093</v>
      </c>
      <c r="C52" s="334">
        <v>46034.492766203701</v>
      </c>
      <c r="D52" s="234">
        <v>46034.495428240742</v>
      </c>
      <c r="E52" s="241" t="s">
        <v>1284</v>
      </c>
      <c r="F52" s="241"/>
      <c r="G52" s="241"/>
      <c r="H52" s="241"/>
      <c r="I52" s="241"/>
      <c r="J52" s="241" t="s">
        <v>1169</v>
      </c>
      <c r="K52" s="242" t="s">
        <v>1121</v>
      </c>
      <c r="L52" s="242" t="s">
        <v>124</v>
      </c>
      <c r="M52" s="253" t="s">
        <v>1122</v>
      </c>
      <c r="N52" s="243">
        <v>9884051390</v>
      </c>
      <c r="O52" s="313"/>
      <c r="P52" s="248" t="s">
        <v>200</v>
      </c>
      <c r="Q52" s="241" t="s">
        <v>986</v>
      </c>
      <c r="R52" s="241" t="s">
        <v>993</v>
      </c>
      <c r="S52" s="241" t="s">
        <v>993</v>
      </c>
      <c r="T52" s="253" t="s">
        <v>1295</v>
      </c>
      <c r="U52" s="253" t="s">
        <v>1296</v>
      </c>
      <c r="V52" s="235" t="s">
        <v>1002</v>
      </c>
      <c r="W52" s="235" t="s">
        <v>994</v>
      </c>
      <c r="X52" s="235" t="s">
        <v>993</v>
      </c>
      <c r="Y52" s="312">
        <f>IF(ISBLANK(FeedbackFrmFounders[[#This Row],[Start Date]]),"",FeedbackFrmFounders[[#This Row],[Start Date]]-WEEKDAY(FeedbackFrmFounders[[#This Row],[Start Date]],2)+1)</f>
        <v>46034.492766203701</v>
      </c>
      <c r="Z52" s="333">
        <f>TRUNC(FeedbackFrmFounders[[#This Row],[Start of Week ]],)</f>
        <v>46034</v>
      </c>
      <c r="AA52" s="314" t="str">
        <f>VLOOKUP(FeedbackFrmFounders[[#This Row],[Venture Name]],VenturesList[#All],2,FALSE)</f>
        <v>Accelerate Core</v>
      </c>
      <c r="AB52" s="314" t="str">
        <f>VLOOKUP(FeedbackFrmFounders[[#This Row],[Venture Name]],VenturesList[#All],4,FALSE)</f>
        <v>Chennai</v>
      </c>
    </row>
    <row r="53" spans="1:28" ht="16.95" customHeight="1" x14ac:dyDescent="0.3">
      <c r="A53" s="278">
        <v>115018340690</v>
      </c>
      <c r="B53" s="243">
        <v>438067093</v>
      </c>
      <c r="C53" s="334">
        <v>46032.786979166667</v>
      </c>
      <c r="D53" s="234">
        <v>46032.787835648145</v>
      </c>
      <c r="E53" s="241" t="s">
        <v>1297</v>
      </c>
      <c r="F53" s="241"/>
      <c r="G53" s="241"/>
      <c r="H53" s="241"/>
      <c r="I53" s="241"/>
      <c r="J53" s="241" t="s">
        <v>1169</v>
      </c>
      <c r="K53" s="242" t="s">
        <v>1298</v>
      </c>
      <c r="L53" s="247" t="s">
        <v>101</v>
      </c>
      <c r="M53" s="253" t="s">
        <v>1299</v>
      </c>
      <c r="N53" s="243">
        <v>7906834282</v>
      </c>
      <c r="O53" s="424"/>
      <c r="P53" s="251" t="s">
        <v>190</v>
      </c>
      <c r="Q53" s="241" t="s">
        <v>990</v>
      </c>
      <c r="R53" s="241" t="s">
        <v>993</v>
      </c>
      <c r="S53" s="241" t="s">
        <v>993</v>
      </c>
      <c r="T53" s="253"/>
      <c r="U53" s="253"/>
      <c r="V53" s="235"/>
      <c r="W53" s="235"/>
      <c r="X53" s="235" t="s">
        <v>993</v>
      </c>
      <c r="Y53" s="312">
        <f>IF(ISBLANK(FeedbackFrmFounders[[#This Row],[Start Date]]),"",FeedbackFrmFounders[[#This Row],[Start Date]]-WEEKDAY(FeedbackFrmFounders[[#This Row],[Start Date]],2)+1)</f>
        <v>46027.786979166667</v>
      </c>
      <c r="Z53" s="333">
        <f>TRUNC(FeedbackFrmFounders[[#This Row],[Start of Week ]],)</f>
        <v>46027</v>
      </c>
      <c r="AA53" s="314" t="str">
        <f>VLOOKUP(FeedbackFrmFounders[[#This Row],[Venture Name]],VenturesList[#All],2,FALSE)</f>
        <v>Accelerate Core</v>
      </c>
      <c r="AB53" s="314" t="str">
        <f>VLOOKUP(FeedbackFrmFounders[[#This Row],[Venture Name]],VenturesList[#All],4,FALSE)</f>
        <v>Ahmedabad</v>
      </c>
    </row>
    <row r="54" spans="1:28" ht="16.95" customHeight="1" x14ac:dyDescent="0.3">
      <c r="A54" s="278">
        <v>115017277742</v>
      </c>
      <c r="B54" s="243">
        <v>438067093</v>
      </c>
      <c r="C54" s="334">
        <v>46031.017488425925</v>
      </c>
      <c r="D54" s="234">
        <v>46031.017939814818</v>
      </c>
      <c r="E54" s="241" t="s">
        <v>1300</v>
      </c>
      <c r="F54" s="241"/>
      <c r="G54" s="241"/>
      <c r="H54" s="241"/>
      <c r="I54" s="241"/>
      <c r="J54" s="241" t="s">
        <v>1169</v>
      </c>
      <c r="K54" s="242" t="s">
        <v>869</v>
      </c>
      <c r="L54" s="242" t="s">
        <v>1031</v>
      </c>
      <c r="M54" s="253" t="s">
        <v>1301</v>
      </c>
      <c r="N54" s="243">
        <v>9444796926</v>
      </c>
      <c r="O54" s="313"/>
      <c r="P54" s="248" t="s">
        <v>159</v>
      </c>
      <c r="Q54" s="241" t="s">
        <v>1010</v>
      </c>
      <c r="R54" s="241" t="s">
        <v>993</v>
      </c>
      <c r="S54" s="241" t="s">
        <v>993</v>
      </c>
      <c r="T54" s="253" t="s">
        <v>1302</v>
      </c>
      <c r="U54" s="253"/>
      <c r="V54" s="235"/>
      <c r="W54" s="235"/>
      <c r="X54" s="235" t="s">
        <v>980</v>
      </c>
      <c r="Y54" s="312">
        <f>IF(ISBLANK(FeedbackFrmFounders[[#This Row],[Start Date]]),"",FeedbackFrmFounders[[#This Row],[Start Date]]-WEEKDAY(FeedbackFrmFounders[[#This Row],[Start Date]],2)+1)</f>
        <v>46027.017488425925</v>
      </c>
      <c r="Z54" s="333">
        <f>TRUNC(FeedbackFrmFounders[[#This Row],[Start of Week ]],)</f>
        <v>46027</v>
      </c>
      <c r="AA54" s="314" t="str">
        <f>VLOOKUP(FeedbackFrmFounders[[#This Row],[Venture Name]],VenturesList[#All],2,FALSE)</f>
        <v>Accelerate Core</v>
      </c>
      <c r="AB54" s="314" t="str">
        <f>VLOOKUP(FeedbackFrmFounders[[#This Row],[Venture Name]],VenturesList[#All],4,FALSE)</f>
        <v>Chennai</v>
      </c>
    </row>
    <row r="55" spans="1:28" ht="16.95" customHeight="1" x14ac:dyDescent="0.3">
      <c r="A55" s="278">
        <v>115017009833</v>
      </c>
      <c r="B55" s="243">
        <v>438067093</v>
      </c>
      <c r="C55" s="334">
        <v>46030.721597222226</v>
      </c>
      <c r="D55" s="234">
        <v>46030.722662037035</v>
      </c>
      <c r="E55" s="241" t="s">
        <v>1303</v>
      </c>
      <c r="F55" s="241"/>
      <c r="G55" s="241"/>
      <c r="H55" s="241"/>
      <c r="I55" s="241"/>
      <c r="J55" s="241" t="s">
        <v>1169</v>
      </c>
      <c r="K55" s="242" t="s">
        <v>1304</v>
      </c>
      <c r="L55" s="247" t="s">
        <v>98</v>
      </c>
      <c r="M55" s="253" t="s">
        <v>422</v>
      </c>
      <c r="N55" s="241">
        <v>9850819688</v>
      </c>
      <c r="O55" s="314"/>
      <c r="P55" s="248" t="s">
        <v>162</v>
      </c>
      <c r="Q55" s="241" t="s">
        <v>1010</v>
      </c>
      <c r="R55" s="241" t="s">
        <v>993</v>
      </c>
      <c r="S55" s="241" t="s">
        <v>993</v>
      </c>
      <c r="T55" s="253" t="s">
        <v>1305</v>
      </c>
      <c r="U55" s="253"/>
      <c r="V55" s="235"/>
      <c r="W55" s="235"/>
      <c r="X55" s="235" t="s">
        <v>993</v>
      </c>
      <c r="Y55" s="312">
        <f>IF(ISBLANK(FeedbackFrmFounders[[#This Row],[Start Date]]),"",FeedbackFrmFounders[[#This Row],[Start Date]]-WEEKDAY(FeedbackFrmFounders[[#This Row],[Start Date]],2)+1)</f>
        <v>46027.721597222226</v>
      </c>
      <c r="Z55" s="333">
        <f>TRUNC(FeedbackFrmFounders[[#This Row],[Start of Week ]],)</f>
        <v>46027</v>
      </c>
      <c r="AA55" s="314" t="str">
        <f>VLOOKUP(FeedbackFrmFounders[[#This Row],[Venture Name]],VenturesList[#All],2,FALSE)</f>
        <v>Accelerate Prime</v>
      </c>
      <c r="AB55" s="314" t="str">
        <f>VLOOKUP(FeedbackFrmFounders[[#This Row],[Venture Name]],VenturesList[#All],4,FALSE)</f>
        <v>Pune</v>
      </c>
    </row>
    <row r="56" spans="1:28" ht="16.95" customHeight="1" x14ac:dyDescent="0.3">
      <c r="A56" s="278">
        <v>115016986081</v>
      </c>
      <c r="B56" s="243">
        <v>438067093</v>
      </c>
      <c r="C56" s="334">
        <v>46030.402974537035</v>
      </c>
      <c r="D56" s="234">
        <v>46030.67900462963</v>
      </c>
      <c r="E56" s="241" t="s">
        <v>1306</v>
      </c>
      <c r="F56" s="241"/>
      <c r="G56" s="241"/>
      <c r="H56" s="241"/>
      <c r="I56" s="241"/>
      <c r="J56" s="241" t="s">
        <v>1169</v>
      </c>
      <c r="K56" s="242" t="s">
        <v>1307</v>
      </c>
      <c r="L56" s="242" t="s">
        <v>106</v>
      </c>
      <c r="M56" s="253">
        <v>9409669724</v>
      </c>
      <c r="N56" s="243">
        <v>9409669724</v>
      </c>
      <c r="O56" s="243"/>
      <c r="P56" s="242" t="s">
        <v>14</v>
      </c>
      <c r="Q56" s="241" t="s">
        <v>986</v>
      </c>
      <c r="R56" s="241" t="s">
        <v>993</v>
      </c>
      <c r="S56" s="241" t="s">
        <v>993</v>
      </c>
      <c r="T56" s="253" t="s">
        <v>1308</v>
      </c>
      <c r="U56" s="253" t="s">
        <v>1309</v>
      </c>
      <c r="V56" s="235" t="s">
        <v>1002</v>
      </c>
      <c r="W56" s="235" t="s">
        <v>994</v>
      </c>
      <c r="X56" s="235" t="s">
        <v>993</v>
      </c>
      <c r="Y56" s="312">
        <f>IF(ISBLANK(FeedbackFrmFounders[[#This Row],[Start Date]]),"",FeedbackFrmFounders[[#This Row],[Start Date]]-WEEKDAY(FeedbackFrmFounders[[#This Row],[Start Date]],2)+1)</f>
        <v>46027.402974537035</v>
      </c>
      <c r="Z56" s="333">
        <f>TRUNC(FeedbackFrmFounders[[#This Row],[Start of Week ]],)</f>
        <v>46027</v>
      </c>
      <c r="AA56" s="314" t="str">
        <f>VLOOKUP(FeedbackFrmFounders[[#This Row],[Venture Name]],VenturesList[#All],2,FALSE)</f>
        <v>Accelerate Core</v>
      </c>
      <c r="AB56" s="314" t="str">
        <f>VLOOKUP(FeedbackFrmFounders[[#This Row],[Venture Name]],VenturesList[#All],4,FALSE)</f>
        <v>Ahmedabad</v>
      </c>
    </row>
    <row r="57" spans="1:28" ht="16.95" customHeight="1" x14ac:dyDescent="0.3">
      <c r="A57" s="278">
        <v>115016261180</v>
      </c>
      <c r="B57" s="243">
        <v>438067093</v>
      </c>
      <c r="C57" s="334">
        <v>46029.541770833333</v>
      </c>
      <c r="D57" s="234">
        <v>46029.542303240742</v>
      </c>
      <c r="E57" s="241" t="s">
        <v>1310</v>
      </c>
      <c r="F57" s="241"/>
      <c r="G57" s="241"/>
      <c r="H57" s="241"/>
      <c r="I57" s="241"/>
      <c r="J57" s="241" t="s">
        <v>1169</v>
      </c>
      <c r="K57" s="242" t="s">
        <v>1311</v>
      </c>
      <c r="L57" s="242" t="s">
        <v>87</v>
      </c>
      <c r="M57" s="253" t="s">
        <v>1108</v>
      </c>
      <c r="N57" s="278">
        <v>9998969892</v>
      </c>
      <c r="O57" s="278" t="s">
        <v>1058</v>
      </c>
      <c r="P57" s="242" t="s">
        <v>193</v>
      </c>
      <c r="Q57" s="241" t="s">
        <v>986</v>
      </c>
      <c r="R57" s="241" t="s">
        <v>985</v>
      </c>
      <c r="S57" s="241" t="s">
        <v>993</v>
      </c>
      <c r="T57" s="253" t="s">
        <v>1312</v>
      </c>
      <c r="U57" s="253" t="s">
        <v>1313</v>
      </c>
      <c r="V57" s="235" t="s">
        <v>1314</v>
      </c>
      <c r="W57" s="235" t="s">
        <v>994</v>
      </c>
      <c r="X57" s="235" t="s">
        <v>993</v>
      </c>
      <c r="Y57" s="312">
        <f>IF(ISBLANK(FeedbackFrmFounders[[#This Row],[Start Date]]),"",FeedbackFrmFounders[[#This Row],[Start Date]]-WEEKDAY(FeedbackFrmFounders[[#This Row],[Start Date]],2)+1)</f>
        <v>46027.541770833333</v>
      </c>
      <c r="Z57" s="333">
        <f>TRUNC(FeedbackFrmFounders[[#This Row],[Start of Week ]],)</f>
        <v>46027</v>
      </c>
      <c r="AA57" s="314" t="str">
        <f>VLOOKUP(FeedbackFrmFounders[[#This Row],[Venture Name]],VenturesList[#All],2,FALSE)</f>
        <v>Accelerate Core</v>
      </c>
      <c r="AB57" s="314" t="str">
        <f>VLOOKUP(FeedbackFrmFounders[[#This Row],[Venture Name]],VenturesList[#All],4,FALSE)</f>
        <v>Ahmedabad</v>
      </c>
    </row>
    <row r="58" spans="1:28" ht="16.95" customHeight="1" x14ac:dyDescent="0.3">
      <c r="A58" s="278">
        <v>115015684851</v>
      </c>
      <c r="B58" s="243">
        <v>438067093</v>
      </c>
      <c r="C58" s="334">
        <v>46028.76226851852</v>
      </c>
      <c r="D58" s="234">
        <v>46028.763553240744</v>
      </c>
      <c r="E58" s="241" t="s">
        <v>1315</v>
      </c>
      <c r="F58" s="241"/>
      <c r="G58" s="241"/>
      <c r="H58" s="241"/>
      <c r="I58" s="241"/>
      <c r="J58" s="241" t="s">
        <v>1169</v>
      </c>
      <c r="K58" s="242" t="s">
        <v>1316</v>
      </c>
      <c r="L58" s="242" t="s">
        <v>146</v>
      </c>
      <c r="M58" s="253" t="s">
        <v>1317</v>
      </c>
      <c r="N58" s="278">
        <v>9840069712</v>
      </c>
      <c r="O58" s="278" t="s">
        <v>1013</v>
      </c>
      <c r="P58" s="242" t="s">
        <v>1012</v>
      </c>
      <c r="Q58" s="241" t="s">
        <v>986</v>
      </c>
      <c r="R58" s="241" t="s">
        <v>980</v>
      </c>
      <c r="S58" s="241" t="s">
        <v>980</v>
      </c>
      <c r="T58" s="253"/>
      <c r="U58" s="253" t="s">
        <v>1014</v>
      </c>
      <c r="V58" s="235" t="s">
        <v>992</v>
      </c>
      <c r="W58" s="235" t="s">
        <v>994</v>
      </c>
      <c r="X58" s="235" t="s">
        <v>993</v>
      </c>
      <c r="Y58" s="312">
        <f>IF(ISBLANK(FeedbackFrmFounders[[#This Row],[Start Date]]),"",FeedbackFrmFounders[[#This Row],[Start Date]]-WEEKDAY(FeedbackFrmFounders[[#This Row],[Start Date]],2)+1)</f>
        <v>46027.76226851852</v>
      </c>
      <c r="Z58" s="333">
        <f>TRUNC(FeedbackFrmFounders[[#This Row],[Start of Week ]],)</f>
        <v>46027</v>
      </c>
      <c r="AA58" s="314" t="str">
        <f>VLOOKUP(FeedbackFrmFounders[[#This Row],[Venture Name]],VenturesList[#All],2,FALSE)</f>
        <v>Accelerate Prime</v>
      </c>
      <c r="AB58" s="314" t="str">
        <f>VLOOKUP(FeedbackFrmFounders[[#This Row],[Venture Name]],VenturesList[#All],4,FALSE)</f>
        <v>Chennai</v>
      </c>
    </row>
    <row r="59" spans="1:28" ht="16.95" customHeight="1" x14ac:dyDescent="0.3">
      <c r="A59" s="278">
        <v>115015667192</v>
      </c>
      <c r="B59" s="243">
        <v>438067093</v>
      </c>
      <c r="C59" s="334">
        <v>46028.72896990741</v>
      </c>
      <c r="D59" s="234">
        <v>46028.735451388886</v>
      </c>
      <c r="E59" s="241" t="s">
        <v>1306</v>
      </c>
      <c r="F59" s="241"/>
      <c r="G59" s="241"/>
      <c r="H59" s="241"/>
      <c r="I59" s="241"/>
      <c r="J59" s="241" t="s">
        <v>1169</v>
      </c>
      <c r="K59" s="242" t="s">
        <v>1103</v>
      </c>
      <c r="L59" s="242" t="s">
        <v>101</v>
      </c>
      <c r="M59" s="253" t="s">
        <v>1104</v>
      </c>
      <c r="N59" s="243">
        <v>9510106336</v>
      </c>
      <c r="O59" s="243"/>
      <c r="P59" s="242" t="s">
        <v>191</v>
      </c>
      <c r="Q59" s="241" t="s">
        <v>986</v>
      </c>
      <c r="R59" s="241" t="s">
        <v>993</v>
      </c>
      <c r="S59" s="241" t="s">
        <v>993</v>
      </c>
      <c r="T59" s="253" t="s">
        <v>1318</v>
      </c>
      <c r="U59" s="253" t="s">
        <v>1319</v>
      </c>
      <c r="V59" s="235"/>
      <c r="W59" s="235" t="s">
        <v>983</v>
      </c>
      <c r="X59" s="235" t="s">
        <v>993</v>
      </c>
      <c r="Y59" s="312">
        <f>IF(ISBLANK(FeedbackFrmFounders[[#This Row],[Start Date]]),"",FeedbackFrmFounders[[#This Row],[Start Date]]-WEEKDAY(FeedbackFrmFounders[[#This Row],[Start Date]],2)+1)</f>
        <v>46027.72896990741</v>
      </c>
      <c r="Z59" s="333">
        <f>TRUNC(FeedbackFrmFounders[[#This Row],[Start of Week ]],)</f>
        <v>46027</v>
      </c>
      <c r="AA59" s="314" t="str">
        <f>VLOOKUP(FeedbackFrmFounders[[#This Row],[Venture Name]],VenturesList[#All],2,FALSE)</f>
        <v>Accelerate Core</v>
      </c>
      <c r="AB59" s="314" t="str">
        <f>VLOOKUP(FeedbackFrmFounders[[#This Row],[Venture Name]],VenturesList[#All],4,FALSE)</f>
        <v>Ahmedabad</v>
      </c>
    </row>
    <row r="60" spans="1:28" ht="16.95" customHeight="1" x14ac:dyDescent="0.3">
      <c r="A60" s="278">
        <v>115013186956</v>
      </c>
      <c r="B60" s="243">
        <v>438067093</v>
      </c>
      <c r="C60" s="334">
        <v>46022.557025462964</v>
      </c>
      <c r="D60" s="234">
        <v>46022.558506944442</v>
      </c>
      <c r="E60" s="241" t="s">
        <v>1320</v>
      </c>
      <c r="F60" s="241"/>
      <c r="G60" s="241"/>
      <c r="H60" s="241"/>
      <c r="I60" s="241"/>
      <c r="J60" s="241" t="s">
        <v>1169</v>
      </c>
      <c r="K60" s="242" t="s">
        <v>1321</v>
      </c>
      <c r="L60" s="242" t="s">
        <v>30</v>
      </c>
      <c r="M60" s="253" t="s">
        <v>1115</v>
      </c>
      <c r="N60" s="278">
        <v>8347488000</v>
      </c>
      <c r="O60" s="278" t="s">
        <v>31</v>
      </c>
      <c r="P60" s="242" t="s">
        <v>34</v>
      </c>
      <c r="Q60" s="241" t="s">
        <v>986</v>
      </c>
      <c r="R60" s="241" t="s">
        <v>985</v>
      </c>
      <c r="S60" s="241" t="s">
        <v>993</v>
      </c>
      <c r="T60" s="253"/>
      <c r="U60" s="244" t="s">
        <v>1322</v>
      </c>
      <c r="V60" s="235"/>
      <c r="W60" s="235" t="s">
        <v>983</v>
      </c>
      <c r="X60" s="235" t="s">
        <v>993</v>
      </c>
      <c r="Y60" s="312">
        <f>IF(ISBLANK(FeedbackFrmFounders[[#This Row],[Start Date]]),"",FeedbackFrmFounders[[#This Row],[Start Date]]-WEEKDAY(FeedbackFrmFounders[[#This Row],[Start Date]],2)+1)</f>
        <v>46020.557025462964</v>
      </c>
      <c r="Z60" s="333">
        <f>TRUNC(FeedbackFrmFounders[[#This Row],[Start of Week ]],)</f>
        <v>46020</v>
      </c>
      <c r="AA60" s="314" t="str">
        <f>VLOOKUP(FeedbackFrmFounders[[#This Row],[Venture Name]],VenturesList[#All],2,FALSE)</f>
        <v>Accelerate Core</v>
      </c>
      <c r="AB60" s="314" t="str">
        <f>VLOOKUP(FeedbackFrmFounders[[#This Row],[Venture Name]],VenturesList[#All],4,FALSE)</f>
        <v>Surat</v>
      </c>
    </row>
    <row r="61" spans="1:28" ht="16.95" customHeight="1" x14ac:dyDescent="0.3">
      <c r="A61" s="278">
        <v>115012660017</v>
      </c>
      <c r="B61" s="243">
        <v>438067093</v>
      </c>
      <c r="C61" s="334">
        <v>46021.481574074074</v>
      </c>
      <c r="D61" s="234">
        <v>46021.481990740744</v>
      </c>
      <c r="E61" s="241" t="s">
        <v>1323</v>
      </c>
      <c r="F61" s="241"/>
      <c r="G61" s="241"/>
      <c r="H61" s="241"/>
      <c r="I61" s="241"/>
      <c r="J61" s="241" t="s">
        <v>1169</v>
      </c>
      <c r="K61" s="242" t="s">
        <v>326</v>
      </c>
      <c r="L61" s="242" t="s">
        <v>138</v>
      </c>
      <c r="M61" s="253" t="s">
        <v>327</v>
      </c>
      <c r="N61" s="278">
        <v>9328371557</v>
      </c>
      <c r="O61" s="278" t="s">
        <v>1324</v>
      </c>
      <c r="P61" s="252" t="s">
        <v>170</v>
      </c>
      <c r="Q61" s="241" t="s">
        <v>990</v>
      </c>
      <c r="R61" s="241" t="s">
        <v>985</v>
      </c>
      <c r="S61" s="241" t="s">
        <v>993</v>
      </c>
      <c r="T61" s="253"/>
      <c r="U61" s="253" t="s">
        <v>1001</v>
      </c>
      <c r="V61" s="235" t="s">
        <v>1002</v>
      </c>
      <c r="W61" s="235" t="s">
        <v>994</v>
      </c>
      <c r="X61" s="235" t="s">
        <v>993</v>
      </c>
      <c r="Y61" s="312">
        <f>IF(ISBLANK(FeedbackFrmFounders[[#This Row],[Start Date]]),"",FeedbackFrmFounders[[#This Row],[Start Date]]-WEEKDAY(FeedbackFrmFounders[[#This Row],[Start Date]],2)+1)</f>
        <v>46020.481574074074</v>
      </c>
      <c r="Z61" s="333">
        <f>TRUNC(FeedbackFrmFounders[[#This Row],[Start of Week ]],)</f>
        <v>46020</v>
      </c>
      <c r="AA61" s="314" t="str">
        <f>VLOOKUP(FeedbackFrmFounders[[#This Row],[Venture Name]],VenturesList[#All],2,FALSE)</f>
        <v>Accelerate Prime</v>
      </c>
      <c r="AB61" s="314" t="str">
        <f>VLOOKUP(FeedbackFrmFounders[[#This Row],[Venture Name]],VenturesList[#All],4,FALSE)</f>
        <v>Ahmedabad</v>
      </c>
    </row>
    <row r="62" spans="1:28" ht="16.95" customHeight="1" x14ac:dyDescent="0.3">
      <c r="A62" s="278">
        <v>115012289070</v>
      </c>
      <c r="B62" s="243">
        <v>438067093</v>
      </c>
      <c r="C62" s="334">
        <v>46020.713472222225</v>
      </c>
      <c r="D62" s="234">
        <v>46020.733831018515</v>
      </c>
      <c r="E62" s="241" t="s">
        <v>1325</v>
      </c>
      <c r="F62" s="241"/>
      <c r="G62" s="241"/>
      <c r="H62" s="241"/>
      <c r="I62" s="241"/>
      <c r="J62" s="241" t="s">
        <v>1169</v>
      </c>
      <c r="K62" s="242" t="s">
        <v>744</v>
      </c>
      <c r="L62" s="242" t="s">
        <v>108</v>
      </c>
      <c r="M62" s="253" t="s">
        <v>745</v>
      </c>
      <c r="N62" s="243">
        <v>9552435003</v>
      </c>
      <c r="O62" s="243"/>
      <c r="P62" s="242" t="s">
        <v>169</v>
      </c>
      <c r="Q62" s="241" t="s">
        <v>1010</v>
      </c>
      <c r="R62" s="241" t="s">
        <v>993</v>
      </c>
      <c r="S62" s="241" t="s">
        <v>993</v>
      </c>
      <c r="T62" s="253" t="s">
        <v>1326</v>
      </c>
      <c r="U62" s="253"/>
      <c r="V62" s="235"/>
      <c r="W62" s="235"/>
      <c r="X62" s="235" t="s">
        <v>993</v>
      </c>
      <c r="Y62" s="312">
        <f>IF(ISBLANK(FeedbackFrmFounders[[#This Row],[Start Date]]),"",FeedbackFrmFounders[[#This Row],[Start Date]]-WEEKDAY(FeedbackFrmFounders[[#This Row],[Start Date]],2)+1)</f>
        <v>46020.713472222225</v>
      </c>
      <c r="Z62" s="333">
        <f>TRUNC(FeedbackFrmFounders[[#This Row],[Start of Week ]],)</f>
        <v>46020</v>
      </c>
      <c r="AA62" s="314" t="str">
        <f>VLOOKUP(FeedbackFrmFounders[[#This Row],[Venture Name]],VenturesList[#All],2,FALSE)</f>
        <v>Accelerate Core</v>
      </c>
      <c r="AB62" s="314" t="str">
        <f>VLOOKUP(FeedbackFrmFounders[[#This Row],[Venture Name]],VenturesList[#All],4,FALSE)</f>
        <v>Pune</v>
      </c>
    </row>
    <row r="63" spans="1:28" ht="16.95" customHeight="1" x14ac:dyDescent="0.3">
      <c r="A63" s="278">
        <v>115012288408</v>
      </c>
      <c r="B63" s="243">
        <v>438067093</v>
      </c>
      <c r="C63" s="334">
        <v>46020.730787037035</v>
      </c>
      <c r="D63" s="234">
        <v>46020.732442129629</v>
      </c>
      <c r="E63" s="241" t="s">
        <v>1325</v>
      </c>
      <c r="F63" s="241"/>
      <c r="G63" s="241"/>
      <c r="H63" s="241"/>
      <c r="I63" s="241"/>
      <c r="J63" s="241" t="s">
        <v>1169</v>
      </c>
      <c r="K63" s="242" t="s">
        <v>477</v>
      </c>
      <c r="L63" s="242" t="s">
        <v>94</v>
      </c>
      <c r="M63" s="253" t="s">
        <v>478</v>
      </c>
      <c r="N63" s="278" t="s">
        <v>479</v>
      </c>
      <c r="O63" s="68" t="s">
        <v>1017</v>
      </c>
      <c r="P63" s="242" t="s">
        <v>185</v>
      </c>
      <c r="Q63" s="241" t="s">
        <v>986</v>
      </c>
      <c r="R63" s="241" t="s">
        <v>985</v>
      </c>
      <c r="S63" s="241" t="s">
        <v>980</v>
      </c>
      <c r="T63" s="253" t="s">
        <v>1327</v>
      </c>
      <c r="U63" s="253" t="s">
        <v>1328</v>
      </c>
      <c r="V63" s="235" t="s">
        <v>1002</v>
      </c>
      <c r="W63" s="235" t="s">
        <v>994</v>
      </c>
      <c r="X63" s="235" t="s">
        <v>980</v>
      </c>
      <c r="Y63" s="312">
        <f>IF(ISBLANK(FeedbackFrmFounders[[#This Row],[Start Date]]),"",FeedbackFrmFounders[[#This Row],[Start Date]]-WEEKDAY(FeedbackFrmFounders[[#This Row],[Start Date]],2)+1)</f>
        <v>46020.730787037035</v>
      </c>
      <c r="Z63" s="333">
        <f>TRUNC(FeedbackFrmFounders[[#This Row],[Start of Week ]],)</f>
        <v>46020</v>
      </c>
      <c r="AA63" s="314" t="str">
        <f>VLOOKUP(FeedbackFrmFounders[[#This Row],[Venture Name]],VenturesList[#All],2,FALSE)</f>
        <v>Accelerate Prime</v>
      </c>
      <c r="AB63" s="314" t="str">
        <f>VLOOKUP(FeedbackFrmFounders[[#This Row],[Venture Name]],VenturesList[#All],4,FALSE)</f>
        <v>Ahmedabad</v>
      </c>
    </row>
    <row r="64" spans="1:28" ht="16.95" customHeight="1" x14ac:dyDescent="0.3">
      <c r="A64" s="278">
        <v>115012177987</v>
      </c>
      <c r="B64" s="243">
        <v>438067093</v>
      </c>
      <c r="C64" s="334">
        <v>46020.393807870372</v>
      </c>
      <c r="D64" s="234">
        <v>46020.409409722219</v>
      </c>
      <c r="E64" s="241" t="s">
        <v>1325</v>
      </c>
      <c r="F64" s="241"/>
      <c r="G64" s="241"/>
      <c r="H64" s="241"/>
      <c r="I64" s="241"/>
      <c r="J64" s="241" t="s">
        <v>1169</v>
      </c>
      <c r="K64" s="242" t="s">
        <v>1116</v>
      </c>
      <c r="L64" s="247" t="s">
        <v>104</v>
      </c>
      <c r="M64" s="253" t="s">
        <v>1117</v>
      </c>
      <c r="N64" s="243">
        <v>8789731953</v>
      </c>
      <c r="O64" s="243"/>
      <c r="P64" s="242" t="s">
        <v>160</v>
      </c>
      <c r="Q64" s="241" t="s">
        <v>1010</v>
      </c>
      <c r="R64" s="241" t="s">
        <v>993</v>
      </c>
      <c r="S64" s="241" t="s">
        <v>993</v>
      </c>
      <c r="T64" s="253" t="s">
        <v>1329</v>
      </c>
      <c r="U64" s="253"/>
      <c r="V64" s="235"/>
      <c r="W64" s="235"/>
      <c r="X64" s="235" t="s">
        <v>993</v>
      </c>
      <c r="Y64" s="312">
        <f>IF(ISBLANK(FeedbackFrmFounders[[#This Row],[Start Date]]),"",FeedbackFrmFounders[[#This Row],[Start Date]]-WEEKDAY(FeedbackFrmFounders[[#This Row],[Start Date]],2)+1)</f>
        <v>46020.393807870372</v>
      </c>
      <c r="Z64" s="333">
        <f>TRUNC(FeedbackFrmFounders[[#This Row],[Start of Week ]],)</f>
        <v>46020</v>
      </c>
      <c r="AA64" s="314" t="str">
        <f>VLOOKUP(FeedbackFrmFounders[[#This Row],[Venture Name]],VenturesList[#All],2,FALSE)</f>
        <v>Accelerate Prime</v>
      </c>
      <c r="AB64" s="314" t="str">
        <f>VLOOKUP(FeedbackFrmFounders[[#This Row],[Venture Name]],VenturesList[#All],4,FALSE)</f>
        <v>Chennai</v>
      </c>
    </row>
    <row r="65" spans="1:28" ht="16.95" customHeight="1" x14ac:dyDescent="0.3">
      <c r="A65" s="278">
        <v>115011737997</v>
      </c>
      <c r="B65" s="243">
        <v>438067093</v>
      </c>
      <c r="C65" s="334">
        <v>46018.772083333337</v>
      </c>
      <c r="D65" s="234">
        <v>46018.77275462963</v>
      </c>
      <c r="E65" s="241" t="s">
        <v>1330</v>
      </c>
      <c r="F65" s="241"/>
      <c r="G65" s="241"/>
      <c r="H65" s="241"/>
      <c r="I65" s="241"/>
      <c r="J65" s="241" t="s">
        <v>1169</v>
      </c>
      <c r="K65" s="242" t="s">
        <v>1331</v>
      </c>
      <c r="L65" s="247" t="s">
        <v>37</v>
      </c>
      <c r="M65" s="253" t="s">
        <v>1332</v>
      </c>
      <c r="N65" s="243">
        <v>9727733782</v>
      </c>
      <c r="O65" s="243"/>
      <c r="P65" s="251" t="s">
        <v>34</v>
      </c>
      <c r="Q65" s="241" t="s">
        <v>1010</v>
      </c>
      <c r="R65" s="241" t="s">
        <v>993</v>
      </c>
      <c r="S65" s="241" t="s">
        <v>993</v>
      </c>
      <c r="T65" s="253" t="s">
        <v>1333</v>
      </c>
      <c r="U65" s="253"/>
      <c r="V65" s="235"/>
      <c r="W65" s="235"/>
      <c r="X65" s="235" t="s">
        <v>993</v>
      </c>
      <c r="Y65" s="312">
        <f>IF(ISBLANK(FeedbackFrmFounders[[#This Row],[Start Date]]),"",FeedbackFrmFounders[[#This Row],[Start Date]]-WEEKDAY(FeedbackFrmFounders[[#This Row],[Start Date]],2)+1)</f>
        <v>46013.772083333337</v>
      </c>
      <c r="Z65" s="333">
        <f>TRUNC(FeedbackFrmFounders[[#This Row],[Start of Week ]],)</f>
        <v>46013</v>
      </c>
      <c r="AA65" s="314" t="str">
        <f>VLOOKUP(FeedbackFrmFounders[[#This Row],[Venture Name]],VenturesList[#All],2,FALSE)</f>
        <v>Accelerate Core</v>
      </c>
      <c r="AB65" s="314" t="str">
        <f>VLOOKUP(FeedbackFrmFounders[[#This Row],[Venture Name]],VenturesList[#All],4,FALSE)</f>
        <v xml:space="preserve">Ahmedabad </v>
      </c>
    </row>
    <row r="66" spans="1:28" ht="16.95" customHeight="1" x14ac:dyDescent="0.3">
      <c r="A66" s="278">
        <v>115010691070</v>
      </c>
      <c r="B66" s="243">
        <v>438067093</v>
      </c>
      <c r="C66" s="334">
        <v>46015.40425925926</v>
      </c>
      <c r="D66" s="234">
        <v>46015.523923611108</v>
      </c>
      <c r="E66" s="241" t="s">
        <v>1325</v>
      </c>
      <c r="F66" s="241"/>
      <c r="G66" s="241"/>
      <c r="H66" s="241"/>
      <c r="I66" s="241"/>
      <c r="J66" s="241" t="s">
        <v>1169</v>
      </c>
      <c r="K66" s="242" t="s">
        <v>1088</v>
      </c>
      <c r="L66" s="247" t="s">
        <v>37</v>
      </c>
      <c r="M66" s="253" t="s">
        <v>1334</v>
      </c>
      <c r="N66" s="243">
        <v>8141747037</v>
      </c>
      <c r="O66" s="243"/>
      <c r="P66" s="242" t="s">
        <v>34</v>
      </c>
      <c r="Q66" s="241" t="s">
        <v>990</v>
      </c>
      <c r="R66" s="241" t="s">
        <v>993</v>
      </c>
      <c r="S66" s="241" t="s">
        <v>993</v>
      </c>
      <c r="T66" s="253" t="s">
        <v>1335</v>
      </c>
      <c r="U66" s="253" t="s">
        <v>1234</v>
      </c>
      <c r="V66" s="235" t="s">
        <v>1234</v>
      </c>
      <c r="W66" s="235" t="s">
        <v>1234</v>
      </c>
      <c r="X66" s="235" t="s">
        <v>1234</v>
      </c>
      <c r="Y66" s="312">
        <f>IF(ISBLANK(FeedbackFrmFounders[[#This Row],[Start Date]]),"",FeedbackFrmFounders[[#This Row],[Start Date]]-WEEKDAY(FeedbackFrmFounders[[#This Row],[Start Date]],2)+1)</f>
        <v>46013.40425925926</v>
      </c>
      <c r="Z66" s="333">
        <f>TRUNC(FeedbackFrmFounders[[#This Row],[Start of Week ]],)</f>
        <v>46013</v>
      </c>
      <c r="AA66" s="314" t="str">
        <f>VLOOKUP(FeedbackFrmFounders[[#This Row],[Venture Name]],VenturesList[#All],2,FALSE)</f>
        <v>Accelerate Core</v>
      </c>
      <c r="AB66" s="314" t="str">
        <f>VLOOKUP(FeedbackFrmFounders[[#This Row],[Venture Name]],VenturesList[#All],4,FALSE)</f>
        <v xml:space="preserve">Ahmedabad </v>
      </c>
    </row>
    <row r="67" spans="1:28" ht="16.95" customHeight="1" x14ac:dyDescent="0.3">
      <c r="A67" s="278">
        <v>115010658032</v>
      </c>
      <c r="B67" s="243">
        <v>438067093</v>
      </c>
      <c r="C67" s="334">
        <v>46015.405798611115</v>
      </c>
      <c r="D67" s="234">
        <v>46015.408935185187</v>
      </c>
      <c r="E67" s="241" t="s">
        <v>1336</v>
      </c>
      <c r="F67" s="241"/>
      <c r="G67" s="241"/>
      <c r="H67" s="241"/>
      <c r="I67" s="241"/>
      <c r="J67" s="241" t="s">
        <v>1169</v>
      </c>
      <c r="K67" s="242" t="s">
        <v>1337</v>
      </c>
      <c r="L67" s="330" t="s">
        <v>23</v>
      </c>
      <c r="M67" s="253" t="s">
        <v>1269</v>
      </c>
      <c r="N67" s="243">
        <v>9873545857</v>
      </c>
      <c r="O67" s="313"/>
      <c r="P67" s="248" t="s">
        <v>157</v>
      </c>
      <c r="Q67" s="241" t="s">
        <v>1010</v>
      </c>
      <c r="R67" s="241" t="s">
        <v>993</v>
      </c>
      <c r="S67" s="241" t="s">
        <v>993</v>
      </c>
      <c r="T67" s="253" t="s">
        <v>1338</v>
      </c>
      <c r="U67" s="253" t="s">
        <v>1234</v>
      </c>
      <c r="V67" s="235" t="s">
        <v>1234</v>
      </c>
      <c r="W67" s="235" t="s">
        <v>1234</v>
      </c>
      <c r="X67" s="235" t="s">
        <v>1234</v>
      </c>
      <c r="Y67" s="312">
        <f>IF(ISBLANK(FeedbackFrmFounders[[#This Row],[Start Date]]),"",FeedbackFrmFounders[[#This Row],[Start Date]]-WEEKDAY(FeedbackFrmFounders[[#This Row],[Start Date]],2)+1)</f>
        <v>46013.405798611115</v>
      </c>
      <c r="Z67" s="333">
        <f>TRUNC(FeedbackFrmFounders[[#This Row],[Start of Week ]],)</f>
        <v>46013</v>
      </c>
      <c r="AA67" s="314" t="str">
        <f>VLOOKUP(FeedbackFrmFounders[[#This Row],[Venture Name]],VenturesList[#All],2,FALSE)</f>
        <v>Accelerate Core</v>
      </c>
      <c r="AB67" s="314" t="str">
        <f>VLOOKUP(FeedbackFrmFounders[[#This Row],[Venture Name]],VenturesList[#All],4,FALSE)</f>
        <v>Ahmedabad</v>
      </c>
    </row>
    <row r="68" spans="1:28" ht="16.95" customHeight="1" x14ac:dyDescent="0.3">
      <c r="A68" s="278">
        <v>115010656706</v>
      </c>
      <c r="B68" s="243">
        <v>438067093</v>
      </c>
      <c r="C68" s="334">
        <v>46015.402083333334</v>
      </c>
      <c r="D68" s="234">
        <v>46015.403900462959</v>
      </c>
      <c r="E68" s="241" t="s">
        <v>1325</v>
      </c>
      <c r="F68" s="241"/>
      <c r="G68" s="241"/>
      <c r="H68" s="241"/>
      <c r="I68" s="241"/>
      <c r="J68" s="241" t="s">
        <v>1169</v>
      </c>
      <c r="K68" s="242" t="s">
        <v>820</v>
      </c>
      <c r="L68" s="247" t="s">
        <v>92</v>
      </c>
      <c r="M68" s="253" t="s">
        <v>821</v>
      </c>
      <c r="N68" s="243">
        <v>9500788980</v>
      </c>
      <c r="O68" s="243"/>
      <c r="P68" s="242" t="s">
        <v>172</v>
      </c>
      <c r="Q68" s="241" t="s">
        <v>986</v>
      </c>
      <c r="R68" s="241" t="s">
        <v>993</v>
      </c>
      <c r="S68" s="241" t="s">
        <v>993</v>
      </c>
      <c r="T68" s="253" t="s">
        <v>1339</v>
      </c>
      <c r="U68" s="253" t="s">
        <v>1340</v>
      </c>
      <c r="V68" s="235" t="s">
        <v>1025</v>
      </c>
      <c r="W68" s="235" t="s">
        <v>994</v>
      </c>
      <c r="X68" s="235" t="s">
        <v>993</v>
      </c>
      <c r="Y68" s="312">
        <f>IF(ISBLANK(FeedbackFrmFounders[[#This Row],[Start Date]]),"",FeedbackFrmFounders[[#This Row],[Start Date]]-WEEKDAY(FeedbackFrmFounders[[#This Row],[Start Date]],2)+1)</f>
        <v>46013.402083333334</v>
      </c>
      <c r="Z68" s="333">
        <f>TRUNC(FeedbackFrmFounders[[#This Row],[Start of Week ]],)</f>
        <v>46013</v>
      </c>
      <c r="AA68" s="314" t="str">
        <f>VLOOKUP(FeedbackFrmFounders[[#This Row],[Venture Name]],VenturesList[#All],2,FALSE)</f>
        <v>Accelerate Core</v>
      </c>
      <c r="AB68" s="314" t="str">
        <f>VLOOKUP(FeedbackFrmFounders[[#This Row],[Venture Name]],VenturesList[#All],4,FALSE)</f>
        <v>Chennai</v>
      </c>
    </row>
    <row r="69" spans="1:28" ht="16.95" customHeight="1" x14ac:dyDescent="0.3">
      <c r="A69" s="278">
        <v>115010120828</v>
      </c>
      <c r="B69" s="243">
        <v>438067093</v>
      </c>
      <c r="C69" s="334">
        <v>46014.410763888889</v>
      </c>
      <c r="D69" s="234">
        <v>46014.411666666667</v>
      </c>
      <c r="E69" s="241" t="s">
        <v>1341</v>
      </c>
      <c r="F69" s="241"/>
      <c r="G69" s="241"/>
      <c r="H69" s="241"/>
      <c r="I69" s="241"/>
      <c r="J69" s="241" t="s">
        <v>1169</v>
      </c>
      <c r="K69" s="242" t="s">
        <v>484</v>
      </c>
      <c r="L69" s="247" t="s">
        <v>149</v>
      </c>
      <c r="M69" s="253" t="s">
        <v>485</v>
      </c>
      <c r="N69" s="243">
        <v>9974393935</v>
      </c>
      <c r="O69" s="313"/>
      <c r="P69" s="248" t="s">
        <v>180</v>
      </c>
      <c r="Q69" s="241" t="s">
        <v>1010</v>
      </c>
      <c r="R69" s="241" t="s">
        <v>993</v>
      </c>
      <c r="S69" s="241" t="s">
        <v>993</v>
      </c>
      <c r="T69" s="253"/>
      <c r="U69" s="253"/>
      <c r="V69" s="235"/>
      <c r="W69" s="235"/>
      <c r="X69" s="235" t="s">
        <v>993</v>
      </c>
      <c r="Y69" s="312">
        <f>IF(ISBLANK(FeedbackFrmFounders[[#This Row],[Start Date]]),"",FeedbackFrmFounders[[#This Row],[Start Date]]-WEEKDAY(FeedbackFrmFounders[[#This Row],[Start Date]],2)+1)</f>
        <v>46013.410763888889</v>
      </c>
      <c r="Z69" s="333">
        <f>TRUNC(FeedbackFrmFounders[[#This Row],[Start of Week ]],)</f>
        <v>46013</v>
      </c>
      <c r="AA69" s="314" t="str">
        <f>VLOOKUP(FeedbackFrmFounders[[#This Row],[Venture Name]],VenturesList[#All],2,FALSE)</f>
        <v>Accelerate Prime</v>
      </c>
      <c r="AB69" s="314" t="str">
        <f>VLOOKUP(FeedbackFrmFounders[[#This Row],[Venture Name]],VenturesList[#All],4,FALSE)</f>
        <v>Ahmedabad</v>
      </c>
    </row>
    <row r="70" spans="1:28" ht="16.95" customHeight="1" x14ac:dyDescent="0.3">
      <c r="A70" s="278">
        <v>115010117943</v>
      </c>
      <c r="B70" s="243">
        <v>438067093</v>
      </c>
      <c r="C70" s="334">
        <v>46014.383958333332</v>
      </c>
      <c r="D70" s="234">
        <v>46014.401342592595</v>
      </c>
      <c r="E70" s="241" t="s">
        <v>1325</v>
      </c>
      <c r="F70" s="241"/>
      <c r="G70" s="241"/>
      <c r="H70" s="241"/>
      <c r="I70" s="241"/>
      <c r="J70" s="241" t="s">
        <v>1169</v>
      </c>
      <c r="K70" s="242" t="s">
        <v>523</v>
      </c>
      <c r="L70" s="242" t="s">
        <v>83</v>
      </c>
      <c r="M70" s="253" t="s">
        <v>524</v>
      </c>
      <c r="N70" s="278">
        <v>8149993555</v>
      </c>
      <c r="O70" s="316" t="s">
        <v>1060</v>
      </c>
      <c r="P70" s="242" t="s">
        <v>174</v>
      </c>
      <c r="Q70" s="241" t="s">
        <v>986</v>
      </c>
      <c r="R70" s="241" t="s">
        <v>985</v>
      </c>
      <c r="S70" s="241" t="s">
        <v>993</v>
      </c>
      <c r="T70" s="253" t="s">
        <v>1342</v>
      </c>
      <c r="U70" s="253" t="s">
        <v>1061</v>
      </c>
      <c r="V70" s="235" t="s">
        <v>992</v>
      </c>
      <c r="W70" s="235" t="s">
        <v>994</v>
      </c>
      <c r="X70" s="235" t="s">
        <v>993</v>
      </c>
      <c r="Y70" s="312">
        <f>IF(ISBLANK(FeedbackFrmFounders[[#This Row],[Start Date]]),"",FeedbackFrmFounders[[#This Row],[Start Date]]-WEEKDAY(FeedbackFrmFounders[[#This Row],[Start Date]],2)+1)</f>
        <v>46013.383958333332</v>
      </c>
      <c r="Z70" s="333">
        <f>TRUNC(FeedbackFrmFounders[[#This Row],[Start of Week ]],)</f>
        <v>46013</v>
      </c>
      <c r="AA70" s="314" t="str">
        <f>VLOOKUP(FeedbackFrmFounders[[#This Row],[Venture Name]],VenturesList[#All],2,FALSE)</f>
        <v>Accelerate Prime</v>
      </c>
      <c r="AB70" s="314" t="str">
        <f>VLOOKUP(FeedbackFrmFounders[[#This Row],[Venture Name]],VenturesList[#All],4,FALSE)</f>
        <v>Pune</v>
      </c>
    </row>
    <row r="71" spans="1:28" ht="16.95" customHeight="1" x14ac:dyDescent="0.3">
      <c r="A71" s="278">
        <v>115010117925</v>
      </c>
      <c r="B71" s="243">
        <v>438067093</v>
      </c>
      <c r="C71" s="334">
        <v>46014.395868055559</v>
      </c>
      <c r="D71" s="234">
        <v>46014.401296296295</v>
      </c>
      <c r="E71" s="241" t="s">
        <v>1325</v>
      </c>
      <c r="F71" s="241"/>
      <c r="G71" s="241"/>
      <c r="H71" s="241"/>
      <c r="I71" s="241"/>
      <c r="J71" s="241" t="s">
        <v>1169</v>
      </c>
      <c r="K71" s="242" t="s">
        <v>523</v>
      </c>
      <c r="L71" s="242" t="s">
        <v>83</v>
      </c>
      <c r="M71" s="253" t="s">
        <v>524</v>
      </c>
      <c r="N71" s="278">
        <v>8149993555</v>
      </c>
      <c r="O71" s="317" t="s">
        <v>1062</v>
      </c>
      <c r="P71" s="242" t="s">
        <v>175</v>
      </c>
      <c r="Q71" s="241" t="s">
        <v>986</v>
      </c>
      <c r="R71" s="241" t="s">
        <v>985</v>
      </c>
      <c r="S71" s="241" t="s">
        <v>993</v>
      </c>
      <c r="T71" s="253" t="s">
        <v>1343</v>
      </c>
      <c r="U71" s="253" t="s">
        <v>1063</v>
      </c>
      <c r="V71" s="233" t="s">
        <v>1002</v>
      </c>
      <c r="W71" s="235" t="s">
        <v>994</v>
      </c>
      <c r="X71" s="235" t="s">
        <v>993</v>
      </c>
      <c r="Y71" s="312">
        <f>IF(ISBLANK(FeedbackFrmFounders[[#This Row],[Start Date]]),"",FeedbackFrmFounders[[#This Row],[Start Date]]-WEEKDAY(FeedbackFrmFounders[[#This Row],[Start Date]],2)+1)</f>
        <v>46013.395868055559</v>
      </c>
      <c r="Z71" s="333">
        <f>TRUNC(FeedbackFrmFounders[[#This Row],[Start of Week ]],)</f>
        <v>46013</v>
      </c>
      <c r="AA71" s="314" t="str">
        <f>VLOOKUP(FeedbackFrmFounders[[#This Row],[Venture Name]],VenturesList[#All],2,FALSE)</f>
        <v>Accelerate Prime</v>
      </c>
      <c r="AB71" s="314" t="str">
        <f>VLOOKUP(FeedbackFrmFounders[[#This Row],[Venture Name]],VenturesList[#All],4,FALSE)</f>
        <v>Pune</v>
      </c>
    </row>
    <row r="72" spans="1:28" ht="16.95" customHeight="1" x14ac:dyDescent="0.3">
      <c r="A72" s="278">
        <v>115009560473</v>
      </c>
      <c r="B72" s="243">
        <v>438067093</v>
      </c>
      <c r="C72" s="334">
        <v>46013.407395833332</v>
      </c>
      <c r="D72" s="234">
        <v>46013.408703703702</v>
      </c>
      <c r="E72" s="241" t="s">
        <v>1344</v>
      </c>
      <c r="F72" s="241"/>
      <c r="G72" s="241"/>
      <c r="H72" s="241"/>
      <c r="I72" s="241"/>
      <c r="J72" s="241" t="s">
        <v>1169</v>
      </c>
      <c r="K72" s="242" t="s">
        <v>1345</v>
      </c>
      <c r="L72" s="247" t="s">
        <v>125</v>
      </c>
      <c r="M72" s="253" t="s">
        <v>1346</v>
      </c>
      <c r="N72" s="243">
        <v>7358712151</v>
      </c>
      <c r="O72" s="243"/>
      <c r="P72" s="242" t="s">
        <v>169</v>
      </c>
      <c r="Q72" s="241" t="s">
        <v>1010</v>
      </c>
      <c r="R72" s="241" t="s">
        <v>993</v>
      </c>
      <c r="S72" s="241" t="s">
        <v>980</v>
      </c>
      <c r="T72" s="253"/>
      <c r="U72" s="253"/>
      <c r="V72" s="235"/>
      <c r="W72" s="235"/>
      <c r="X72" s="235" t="s">
        <v>993</v>
      </c>
      <c r="Y72" s="312">
        <f>IF(ISBLANK(FeedbackFrmFounders[[#This Row],[Start Date]]),"",FeedbackFrmFounders[[#This Row],[Start Date]]-WEEKDAY(FeedbackFrmFounders[[#This Row],[Start Date]],2)+1)</f>
        <v>46013.407395833332</v>
      </c>
      <c r="Z72" s="333">
        <f>TRUNC(FeedbackFrmFounders[[#This Row],[Start of Week ]],)</f>
        <v>46013</v>
      </c>
      <c r="AA72" s="314" t="str">
        <f>VLOOKUP(FeedbackFrmFounders[[#This Row],[Venture Name]],VenturesList[#All],2,FALSE)</f>
        <v>Accelerate Core</v>
      </c>
      <c r="AB72" s="314" t="str">
        <f>VLOOKUP(FeedbackFrmFounders[[#This Row],[Venture Name]],VenturesList[#All],4,FALSE)</f>
        <v>Chennai</v>
      </c>
    </row>
    <row r="73" spans="1:28" ht="16.95" customHeight="1" x14ac:dyDescent="0.3">
      <c r="A73" s="278">
        <v>115008303612</v>
      </c>
      <c r="B73" s="243">
        <v>438067093</v>
      </c>
      <c r="C73" s="334">
        <v>46010.466539351852</v>
      </c>
      <c r="D73" s="234">
        <v>46010.468680555554</v>
      </c>
      <c r="E73" s="241" t="s">
        <v>1325</v>
      </c>
      <c r="F73" s="241"/>
      <c r="G73" s="241"/>
      <c r="H73" s="241"/>
      <c r="I73" s="241"/>
      <c r="J73" s="241" t="s">
        <v>1169</v>
      </c>
      <c r="K73" s="242" t="s">
        <v>643</v>
      </c>
      <c r="L73" s="244" t="s">
        <v>115</v>
      </c>
      <c r="M73" s="253" t="s">
        <v>644</v>
      </c>
      <c r="N73" s="278">
        <v>9884422270</v>
      </c>
      <c r="O73" s="312" t="s">
        <v>1347</v>
      </c>
      <c r="P73" s="320" t="s">
        <v>164</v>
      </c>
      <c r="Q73" s="241" t="s">
        <v>990</v>
      </c>
      <c r="R73" s="241" t="s">
        <v>985</v>
      </c>
      <c r="S73" s="241" t="s">
        <v>993</v>
      </c>
      <c r="T73" s="253" t="s">
        <v>1348</v>
      </c>
      <c r="U73" s="253" t="s">
        <v>1349</v>
      </c>
      <c r="V73" s="235" t="s">
        <v>1002</v>
      </c>
      <c r="W73" s="235" t="s">
        <v>994</v>
      </c>
      <c r="X73" s="235" t="s">
        <v>993</v>
      </c>
      <c r="Y73" s="312">
        <f>IF(ISBLANK(FeedbackFrmFounders[[#This Row],[Start Date]]),"",FeedbackFrmFounders[[#This Row],[Start Date]]-WEEKDAY(FeedbackFrmFounders[[#This Row],[Start Date]],2)+1)</f>
        <v>46006.466539351852</v>
      </c>
      <c r="Z73" s="333">
        <f>TRUNC(FeedbackFrmFounders[[#This Row],[Start of Week ]],)</f>
        <v>46006</v>
      </c>
      <c r="AA73" s="314" t="str">
        <f>VLOOKUP(FeedbackFrmFounders[[#This Row],[Venture Name]],VenturesList[#All],2,FALSE)</f>
        <v>Accelerate Core</v>
      </c>
      <c r="AB73" s="314" t="str">
        <f>VLOOKUP(FeedbackFrmFounders[[#This Row],[Venture Name]],VenturesList[#All],4,FALSE)</f>
        <v>Chennai</v>
      </c>
    </row>
    <row r="74" spans="1:28" ht="16.95" customHeight="1" x14ac:dyDescent="0.3">
      <c r="A74" s="278">
        <v>115008276429</v>
      </c>
      <c r="B74" s="243">
        <v>438067093</v>
      </c>
      <c r="C74" s="334">
        <v>46010.397280092591</v>
      </c>
      <c r="D74" s="234">
        <v>46010.398148148146</v>
      </c>
      <c r="E74" s="241" t="s">
        <v>1350</v>
      </c>
      <c r="F74" s="241"/>
      <c r="G74" s="241"/>
      <c r="H74" s="241"/>
      <c r="I74" s="241"/>
      <c r="J74" s="241" t="s">
        <v>1169</v>
      </c>
      <c r="K74" s="242" t="s">
        <v>1351</v>
      </c>
      <c r="L74" s="242" t="s">
        <v>1034</v>
      </c>
      <c r="M74" s="253" t="s">
        <v>434</v>
      </c>
      <c r="N74" s="278">
        <v>9845467896</v>
      </c>
      <c r="O74" s="278" t="s">
        <v>1352</v>
      </c>
      <c r="P74" s="242" t="s">
        <v>158</v>
      </c>
      <c r="Q74" s="241" t="s">
        <v>990</v>
      </c>
      <c r="R74" s="241" t="s">
        <v>985</v>
      </c>
      <c r="S74" s="241" t="s">
        <v>993</v>
      </c>
      <c r="T74" s="253" t="s">
        <v>1353</v>
      </c>
      <c r="U74" s="253" t="s">
        <v>1354</v>
      </c>
      <c r="V74" s="235"/>
      <c r="W74" s="235" t="s">
        <v>983</v>
      </c>
      <c r="X74" s="235" t="s">
        <v>993</v>
      </c>
      <c r="Y74" s="312">
        <f>IF(ISBLANK(FeedbackFrmFounders[[#This Row],[Start Date]]),"",FeedbackFrmFounders[[#This Row],[Start Date]]-WEEKDAY(FeedbackFrmFounders[[#This Row],[Start Date]],2)+1)</f>
        <v>46006.397280092591</v>
      </c>
      <c r="Z74" s="333">
        <f>TRUNC(FeedbackFrmFounders[[#This Row],[Start of Week ]],)</f>
        <v>46006</v>
      </c>
      <c r="AA74" s="314" t="str">
        <f>VLOOKUP(FeedbackFrmFounders[[#This Row],[Venture Name]],VenturesList[#All],2,FALSE)</f>
        <v>Accelerate Prime</v>
      </c>
      <c r="AB74" s="314" t="str">
        <f>VLOOKUP(FeedbackFrmFounders[[#This Row],[Venture Name]],VenturesList[#All],4,FALSE)</f>
        <v>Chennai</v>
      </c>
    </row>
    <row r="75" spans="1:28" ht="16.95" customHeight="1" x14ac:dyDescent="0.3">
      <c r="A75" s="278">
        <v>115007761748</v>
      </c>
      <c r="B75" s="243">
        <v>438067093</v>
      </c>
      <c r="C75" s="334">
        <v>46009.812719907408</v>
      </c>
      <c r="D75" s="234">
        <v>46009.822013888886</v>
      </c>
      <c r="E75" s="241" t="s">
        <v>1355</v>
      </c>
      <c r="F75" s="241"/>
      <c r="G75" s="241"/>
      <c r="H75" s="241"/>
      <c r="I75" s="241"/>
      <c r="J75" s="241" t="s">
        <v>1169</v>
      </c>
      <c r="K75" s="242" t="s">
        <v>353</v>
      </c>
      <c r="L75" s="244" t="s">
        <v>127</v>
      </c>
      <c r="M75" s="253" t="s">
        <v>1356</v>
      </c>
      <c r="N75" s="243">
        <v>8459270858</v>
      </c>
      <c r="O75" s="243"/>
      <c r="P75" s="242" t="s">
        <v>158</v>
      </c>
      <c r="Q75" s="241" t="s">
        <v>1010</v>
      </c>
      <c r="R75" s="241" t="s">
        <v>993</v>
      </c>
      <c r="S75" s="241" t="s">
        <v>993</v>
      </c>
      <c r="T75" s="253" t="s">
        <v>1357</v>
      </c>
      <c r="U75" s="253"/>
      <c r="V75" s="235"/>
      <c r="W75" s="235"/>
      <c r="X75" s="235" t="s">
        <v>993</v>
      </c>
      <c r="Y75" s="312">
        <f>IF(ISBLANK(FeedbackFrmFounders[[#This Row],[Start Date]]),"",FeedbackFrmFounders[[#This Row],[Start Date]]-WEEKDAY(FeedbackFrmFounders[[#This Row],[Start Date]],2)+1)</f>
        <v>46006.812719907408</v>
      </c>
      <c r="Z75" s="333">
        <f>TRUNC(FeedbackFrmFounders[[#This Row],[Start of Week ]],)</f>
        <v>46006</v>
      </c>
      <c r="AA75" s="314" t="str">
        <f>VLOOKUP(FeedbackFrmFounders[[#This Row],[Venture Name]],VenturesList[#All],2,FALSE)</f>
        <v>Accelerate Prime</v>
      </c>
      <c r="AB75" s="314" t="str">
        <f>VLOOKUP(FeedbackFrmFounders[[#This Row],[Venture Name]],VenturesList[#All],4,FALSE)</f>
        <v>Pune</v>
      </c>
    </row>
    <row r="76" spans="1:28" ht="16.95" customHeight="1" x14ac:dyDescent="0.3">
      <c r="A76" s="278">
        <v>115007336842</v>
      </c>
      <c r="B76" s="243">
        <v>438067093</v>
      </c>
      <c r="C76" s="334">
        <v>46009.387071759258</v>
      </c>
      <c r="D76" s="234">
        <v>46009.408356481479</v>
      </c>
      <c r="E76" s="241" t="s">
        <v>1358</v>
      </c>
      <c r="F76" s="241"/>
      <c r="G76" s="241"/>
      <c r="H76" s="241"/>
      <c r="I76" s="241"/>
      <c r="J76" s="241" t="s">
        <v>1169</v>
      </c>
      <c r="K76" s="242" t="s">
        <v>839</v>
      </c>
      <c r="L76" s="247" t="s">
        <v>7</v>
      </c>
      <c r="M76" s="253" t="s">
        <v>1359</v>
      </c>
      <c r="N76" s="243">
        <v>8320421625</v>
      </c>
      <c r="O76" s="313"/>
      <c r="P76" s="248" t="s">
        <v>10</v>
      </c>
      <c r="Q76" s="241" t="s">
        <v>990</v>
      </c>
      <c r="R76" s="241" t="s">
        <v>993</v>
      </c>
      <c r="S76" s="241" t="s">
        <v>980</v>
      </c>
      <c r="T76" s="253" t="s">
        <v>1360</v>
      </c>
      <c r="U76" s="253"/>
      <c r="V76" s="235"/>
      <c r="W76" s="235"/>
      <c r="X76" s="235" t="s">
        <v>993</v>
      </c>
      <c r="Y76" s="312">
        <f>IF(ISBLANK(FeedbackFrmFounders[[#This Row],[Start Date]]),"",FeedbackFrmFounders[[#This Row],[Start Date]]-WEEKDAY(FeedbackFrmFounders[[#This Row],[Start Date]],2)+1)</f>
        <v>46006.387071759258</v>
      </c>
      <c r="Z76" s="333">
        <f>TRUNC(FeedbackFrmFounders[[#This Row],[Start of Week ]],)</f>
        <v>46006</v>
      </c>
      <c r="AA76" s="314" t="str">
        <f>VLOOKUP(FeedbackFrmFounders[[#This Row],[Venture Name]],VenturesList[#All],2,FALSE)</f>
        <v>Accelerate Core</v>
      </c>
      <c r="AB76" s="314" t="str">
        <f>VLOOKUP(FeedbackFrmFounders[[#This Row],[Venture Name]],VenturesList[#All],4,FALSE)</f>
        <v>Ahmedabad</v>
      </c>
    </row>
    <row r="77" spans="1:28" ht="16.95" customHeight="1" x14ac:dyDescent="0.3">
      <c r="A77" s="278">
        <v>115007336371</v>
      </c>
      <c r="B77" s="243">
        <v>438067093</v>
      </c>
      <c r="C77" s="334">
        <v>46009.405659722222</v>
      </c>
      <c r="D77" s="234">
        <v>46009.407337962963</v>
      </c>
      <c r="E77" s="241" t="s">
        <v>1361</v>
      </c>
      <c r="F77" s="241"/>
      <c r="G77" s="241"/>
      <c r="H77" s="241"/>
      <c r="I77" s="241"/>
      <c r="J77" s="241" t="s">
        <v>1169</v>
      </c>
      <c r="K77" s="242" t="s">
        <v>1362</v>
      </c>
      <c r="L77" s="242" t="s">
        <v>141</v>
      </c>
      <c r="M77" s="253" t="s">
        <v>455</v>
      </c>
      <c r="N77" s="278">
        <v>9722063653</v>
      </c>
      <c r="O77" s="316" t="s">
        <v>1027</v>
      </c>
      <c r="P77" s="248" t="s">
        <v>14</v>
      </c>
      <c r="Q77" s="241" t="s">
        <v>990</v>
      </c>
      <c r="R77" s="241" t="s">
        <v>985</v>
      </c>
      <c r="S77" s="241" t="s">
        <v>993</v>
      </c>
      <c r="T77" s="253" t="s">
        <v>1363</v>
      </c>
      <c r="U77" s="253" t="s">
        <v>1234</v>
      </c>
      <c r="V77" s="235" t="s">
        <v>1234</v>
      </c>
      <c r="W77" s="235" t="s">
        <v>1234</v>
      </c>
      <c r="X77" s="235" t="s">
        <v>1234</v>
      </c>
      <c r="Y77" s="312">
        <f>IF(ISBLANK(FeedbackFrmFounders[[#This Row],[Start Date]]),"",FeedbackFrmFounders[[#This Row],[Start Date]]-WEEKDAY(FeedbackFrmFounders[[#This Row],[Start Date]],2)+1)</f>
        <v>46006.405659722222</v>
      </c>
      <c r="Z77" s="333">
        <f>TRUNC(FeedbackFrmFounders[[#This Row],[Start of Week ]],)</f>
        <v>46006</v>
      </c>
      <c r="AA77" s="314" t="str">
        <f>VLOOKUP(FeedbackFrmFounders[[#This Row],[Venture Name]],VenturesList[#All],2,FALSE)</f>
        <v>Accelerate Prime</v>
      </c>
      <c r="AB77" s="314" t="str">
        <f>VLOOKUP(FeedbackFrmFounders[[#This Row],[Venture Name]],VenturesList[#All],4,FALSE)</f>
        <v>Ahmedabad</v>
      </c>
    </row>
    <row r="78" spans="1:28" ht="16.95" customHeight="1" x14ac:dyDescent="0.3">
      <c r="A78" s="278">
        <v>115007335452</v>
      </c>
      <c r="B78" s="243">
        <v>438067093</v>
      </c>
      <c r="C78" s="334">
        <v>46009.402719907404</v>
      </c>
      <c r="D78" s="234">
        <v>46009.405358796299</v>
      </c>
      <c r="E78" s="241" t="s">
        <v>1361</v>
      </c>
      <c r="F78" s="241"/>
      <c r="G78" s="241"/>
      <c r="H78" s="241"/>
      <c r="I78" s="241"/>
      <c r="J78" s="241" t="s">
        <v>1169</v>
      </c>
      <c r="K78" s="242" t="s">
        <v>1362</v>
      </c>
      <c r="L78" s="242" t="s">
        <v>141</v>
      </c>
      <c r="M78" s="253" t="s">
        <v>455</v>
      </c>
      <c r="N78" s="278">
        <v>9722063653</v>
      </c>
      <c r="O78" s="317" t="s">
        <v>1027</v>
      </c>
      <c r="P78" s="248" t="s">
        <v>14</v>
      </c>
      <c r="Q78" s="241" t="s">
        <v>990</v>
      </c>
      <c r="R78" s="241" t="s">
        <v>985</v>
      </c>
      <c r="S78" s="241" t="s">
        <v>993</v>
      </c>
      <c r="T78" s="253" t="s">
        <v>1364</v>
      </c>
      <c r="U78" s="253" t="s">
        <v>1028</v>
      </c>
      <c r="V78" s="235" t="s">
        <v>1002</v>
      </c>
      <c r="W78" s="235" t="s">
        <v>994</v>
      </c>
      <c r="X78" s="235" t="s">
        <v>993</v>
      </c>
      <c r="Y78" s="312">
        <f>IF(ISBLANK(FeedbackFrmFounders[[#This Row],[Start Date]]),"",FeedbackFrmFounders[[#This Row],[Start Date]]-WEEKDAY(FeedbackFrmFounders[[#This Row],[Start Date]],2)+1)</f>
        <v>46006.402719907404</v>
      </c>
      <c r="Z78" s="333">
        <f>TRUNC(FeedbackFrmFounders[[#This Row],[Start of Week ]],)</f>
        <v>46006</v>
      </c>
      <c r="AA78" s="314" t="str">
        <f>VLOOKUP(FeedbackFrmFounders[[#This Row],[Venture Name]],VenturesList[#All],2,FALSE)</f>
        <v>Accelerate Prime</v>
      </c>
      <c r="AB78" s="314" t="str">
        <f>VLOOKUP(FeedbackFrmFounders[[#This Row],[Venture Name]],VenturesList[#All],4,FALSE)</f>
        <v>Ahmedabad</v>
      </c>
    </row>
    <row r="79" spans="1:28" ht="16.95" customHeight="1" x14ac:dyDescent="0.3">
      <c r="A79" s="278">
        <v>115007047056</v>
      </c>
      <c r="B79" s="243">
        <v>438067093</v>
      </c>
      <c r="C79" s="334">
        <v>46009.008692129632</v>
      </c>
      <c r="D79" s="234">
        <v>46009.014270833337</v>
      </c>
      <c r="E79" s="241" t="s">
        <v>1365</v>
      </c>
      <c r="F79" s="241"/>
      <c r="G79" s="241"/>
      <c r="H79" s="241"/>
      <c r="I79" s="241"/>
      <c r="J79" s="241" t="s">
        <v>1169</v>
      </c>
      <c r="K79" s="242" t="s">
        <v>1366</v>
      </c>
      <c r="L79" s="242" t="s">
        <v>145</v>
      </c>
      <c r="M79" s="253" t="s">
        <v>788</v>
      </c>
      <c r="N79" s="278">
        <v>9962279984</v>
      </c>
      <c r="O79" s="278" t="s">
        <v>1041</v>
      </c>
      <c r="P79" s="242" t="s">
        <v>1040</v>
      </c>
      <c r="Q79" s="241" t="s">
        <v>986</v>
      </c>
      <c r="R79" s="241" t="s">
        <v>985</v>
      </c>
      <c r="S79" s="241" t="s">
        <v>980</v>
      </c>
      <c r="T79" s="253" t="s">
        <v>1367</v>
      </c>
      <c r="U79" s="253" t="s">
        <v>1368</v>
      </c>
      <c r="V79" s="235" t="s">
        <v>992</v>
      </c>
      <c r="W79" s="235" t="s">
        <v>994</v>
      </c>
      <c r="X79" s="235" t="s">
        <v>993</v>
      </c>
      <c r="Y79" s="312">
        <f>IF(ISBLANK(FeedbackFrmFounders[[#This Row],[Start Date]]),"",FeedbackFrmFounders[[#This Row],[Start Date]]-WEEKDAY(FeedbackFrmFounders[[#This Row],[Start Date]],2)+1)</f>
        <v>46006.008692129632</v>
      </c>
      <c r="Z79" s="333">
        <f>TRUNC(FeedbackFrmFounders[[#This Row],[Start of Week ]],)</f>
        <v>46006</v>
      </c>
      <c r="AA79" s="314" t="str">
        <f>VLOOKUP(FeedbackFrmFounders[[#This Row],[Venture Name]],VenturesList[#All],2,FALSE)</f>
        <v>Accelerate Core</v>
      </c>
      <c r="AB79" s="314" t="str">
        <f>VLOOKUP(FeedbackFrmFounders[[#This Row],[Venture Name]],VenturesList[#All],4,FALSE)</f>
        <v>Chennai</v>
      </c>
    </row>
    <row r="80" spans="1:28" ht="16.95" customHeight="1" x14ac:dyDescent="0.3">
      <c r="A80" s="278">
        <v>115006771773</v>
      </c>
      <c r="B80" s="243">
        <v>438067093</v>
      </c>
      <c r="C80" s="334">
        <v>46008.72351851852</v>
      </c>
      <c r="D80" s="234">
        <v>46008.726666666669</v>
      </c>
      <c r="E80" s="241" t="s">
        <v>1261</v>
      </c>
      <c r="F80" s="241"/>
      <c r="G80" s="241"/>
      <c r="H80" s="241"/>
      <c r="I80" s="241"/>
      <c r="J80" s="241" t="s">
        <v>1169</v>
      </c>
      <c r="K80" s="242" t="s">
        <v>1262</v>
      </c>
      <c r="L80" s="246" t="s">
        <v>77</v>
      </c>
      <c r="M80" s="253" t="s">
        <v>945</v>
      </c>
      <c r="N80" s="243">
        <v>9822020629</v>
      </c>
      <c r="O80" s="313"/>
      <c r="P80" s="248" t="s">
        <v>14</v>
      </c>
      <c r="Q80" s="241" t="s">
        <v>990</v>
      </c>
      <c r="R80" s="241" t="s">
        <v>993</v>
      </c>
      <c r="S80" s="241" t="s">
        <v>993</v>
      </c>
      <c r="T80" s="253" t="s">
        <v>1369</v>
      </c>
      <c r="U80" s="253"/>
      <c r="V80" s="235"/>
      <c r="W80" s="235"/>
      <c r="X80" s="235" t="s">
        <v>980</v>
      </c>
      <c r="Y80" s="312">
        <f>IF(ISBLANK(FeedbackFrmFounders[[#This Row],[Start Date]]),"",FeedbackFrmFounders[[#This Row],[Start Date]]-WEEKDAY(FeedbackFrmFounders[[#This Row],[Start Date]],2)+1)</f>
        <v>46006.72351851852</v>
      </c>
      <c r="Z80" s="333">
        <f>TRUNC(FeedbackFrmFounders[[#This Row],[Start of Week ]],)</f>
        <v>46006</v>
      </c>
      <c r="AA80" s="314" t="str">
        <f>VLOOKUP(FeedbackFrmFounders[[#This Row],[Venture Name]],VenturesList[#All],2,FALSE)</f>
        <v>Accelerate Core</v>
      </c>
      <c r="AB80" s="314" t="str">
        <f>VLOOKUP(FeedbackFrmFounders[[#This Row],[Venture Name]],VenturesList[#All],4,FALSE)</f>
        <v>Pune</v>
      </c>
    </row>
    <row r="81" spans="1:28" ht="16.95" customHeight="1" x14ac:dyDescent="0.3">
      <c r="A81" s="278">
        <v>115006769848</v>
      </c>
      <c r="B81" s="243">
        <v>438067093</v>
      </c>
      <c r="C81" s="334">
        <v>46008.717777777776</v>
      </c>
      <c r="D81" s="234">
        <v>46008.723379629628</v>
      </c>
      <c r="E81" s="241" t="s">
        <v>1261</v>
      </c>
      <c r="F81" s="241"/>
      <c r="G81" s="241"/>
      <c r="H81" s="241"/>
      <c r="I81" s="241"/>
      <c r="J81" s="241" t="s">
        <v>1169</v>
      </c>
      <c r="K81" s="242" t="s">
        <v>1262</v>
      </c>
      <c r="L81" s="246" t="s">
        <v>77</v>
      </c>
      <c r="M81" s="253" t="s">
        <v>945</v>
      </c>
      <c r="N81" s="243">
        <v>9822020629</v>
      </c>
      <c r="O81" s="243"/>
      <c r="P81" s="242" t="s">
        <v>158</v>
      </c>
      <c r="Q81" s="241" t="s">
        <v>990</v>
      </c>
      <c r="R81" s="241" t="s">
        <v>993</v>
      </c>
      <c r="S81" s="241" t="s">
        <v>993</v>
      </c>
      <c r="T81" s="253" t="s">
        <v>1370</v>
      </c>
      <c r="U81" s="253"/>
      <c r="V81" s="235"/>
      <c r="W81" s="235"/>
      <c r="X81" s="235" t="s">
        <v>993</v>
      </c>
      <c r="Y81" s="312">
        <f>IF(ISBLANK(FeedbackFrmFounders[[#This Row],[Start Date]]),"",FeedbackFrmFounders[[#This Row],[Start Date]]-WEEKDAY(FeedbackFrmFounders[[#This Row],[Start Date]],2)+1)</f>
        <v>46006.717777777776</v>
      </c>
      <c r="Z81" s="333">
        <f>TRUNC(FeedbackFrmFounders[[#This Row],[Start of Week ]],)</f>
        <v>46006</v>
      </c>
      <c r="AA81" s="314" t="str">
        <f>VLOOKUP(FeedbackFrmFounders[[#This Row],[Venture Name]],VenturesList[#All],2,FALSE)</f>
        <v>Accelerate Core</v>
      </c>
      <c r="AB81" s="314" t="str">
        <f>VLOOKUP(FeedbackFrmFounders[[#This Row],[Venture Name]],VenturesList[#All],4,FALSE)</f>
        <v>Pune</v>
      </c>
    </row>
    <row r="82" spans="1:28" ht="16.95" customHeight="1" x14ac:dyDescent="0.3">
      <c r="A82" s="278">
        <v>115006767952</v>
      </c>
      <c r="B82" s="243">
        <v>438067093</v>
      </c>
      <c r="C82" s="334">
        <v>46008.718472222223</v>
      </c>
      <c r="D82" s="234">
        <v>46008.720046296294</v>
      </c>
      <c r="E82" s="241" t="s">
        <v>1371</v>
      </c>
      <c r="F82" s="241"/>
      <c r="G82" s="241"/>
      <c r="H82" s="241"/>
      <c r="I82" s="241"/>
      <c r="J82" s="241" t="s">
        <v>1169</v>
      </c>
      <c r="K82" s="304" t="s">
        <v>260</v>
      </c>
      <c r="L82" s="253" t="s">
        <v>102</v>
      </c>
      <c r="M82" s="253" t="s">
        <v>1372</v>
      </c>
      <c r="N82" s="278">
        <v>7386895860</v>
      </c>
      <c r="O82" s="278" t="s">
        <v>995</v>
      </c>
      <c r="P82" s="242" t="s">
        <v>179</v>
      </c>
      <c r="Q82" s="241" t="s">
        <v>987</v>
      </c>
      <c r="R82" s="241" t="s">
        <v>980</v>
      </c>
      <c r="S82" s="241" t="s">
        <v>980</v>
      </c>
      <c r="T82" s="253" t="s">
        <v>1373</v>
      </c>
      <c r="U82" s="253" t="s">
        <v>1374</v>
      </c>
      <c r="V82" s="235" t="s">
        <v>992</v>
      </c>
      <c r="W82" s="235" t="s">
        <v>994</v>
      </c>
      <c r="X82" s="235" t="s">
        <v>993</v>
      </c>
      <c r="Y82" s="312">
        <f>IF(ISBLANK(FeedbackFrmFounders[[#This Row],[Start Date]]),"",FeedbackFrmFounders[[#This Row],[Start Date]]-WEEKDAY(FeedbackFrmFounders[[#This Row],[Start Date]],2)+1)</f>
        <v>46006.718472222223</v>
      </c>
      <c r="Z82" s="333">
        <f>TRUNC(FeedbackFrmFounders[[#This Row],[Start of Week ]],)</f>
        <v>46006</v>
      </c>
      <c r="AA82" s="314" t="str">
        <f>VLOOKUP(FeedbackFrmFounders[[#This Row],[Venture Name]],VenturesList[#All],2,FALSE)</f>
        <v>Accelerate Prime</v>
      </c>
      <c r="AB82" s="314" t="str">
        <f>VLOOKUP(FeedbackFrmFounders[[#This Row],[Venture Name]],VenturesList[#All],4,FALSE)</f>
        <v>Pune</v>
      </c>
    </row>
    <row r="83" spans="1:28" ht="16.95" customHeight="1" x14ac:dyDescent="0.3">
      <c r="A83" s="278">
        <v>115006766979</v>
      </c>
      <c r="B83" s="243">
        <v>438067093</v>
      </c>
      <c r="C83" s="334">
        <v>46008.717731481483</v>
      </c>
      <c r="D83" s="234">
        <v>46008.718391203707</v>
      </c>
      <c r="E83" s="241" t="s">
        <v>1371</v>
      </c>
      <c r="F83" s="241"/>
      <c r="G83" s="241"/>
      <c r="H83" s="241"/>
      <c r="I83" s="241"/>
      <c r="J83" s="241" t="s">
        <v>1169</v>
      </c>
      <c r="K83" s="242" t="s">
        <v>1375</v>
      </c>
      <c r="L83" s="242" t="s">
        <v>102</v>
      </c>
      <c r="M83" s="241" t="s">
        <v>1372</v>
      </c>
      <c r="N83" s="278">
        <v>7386895860</v>
      </c>
      <c r="O83" s="278"/>
      <c r="P83" s="242" t="s">
        <v>178</v>
      </c>
      <c r="Q83" s="241" t="s">
        <v>986</v>
      </c>
      <c r="R83" s="241" t="s">
        <v>993</v>
      </c>
      <c r="S83" s="241" t="s">
        <v>980</v>
      </c>
      <c r="T83" s="253"/>
      <c r="U83" s="253" t="s">
        <v>1376</v>
      </c>
      <c r="V83" s="235"/>
      <c r="W83" s="235" t="s">
        <v>1377</v>
      </c>
      <c r="X83" s="235" t="s">
        <v>993</v>
      </c>
      <c r="Y83" s="312">
        <f>IF(ISBLANK(FeedbackFrmFounders[[#This Row],[Start Date]]),"",FeedbackFrmFounders[[#This Row],[Start Date]]-WEEKDAY(FeedbackFrmFounders[[#This Row],[Start Date]],2)+1)</f>
        <v>46006.717731481483</v>
      </c>
      <c r="Z83" s="333">
        <f>TRUNC(FeedbackFrmFounders[[#This Row],[Start of Week ]],)</f>
        <v>46006</v>
      </c>
      <c r="AA83" s="314" t="str">
        <f>VLOOKUP(FeedbackFrmFounders[[#This Row],[Venture Name]],VenturesList[#All],2,FALSE)</f>
        <v>Accelerate Prime</v>
      </c>
      <c r="AB83" s="314" t="str">
        <f>VLOOKUP(FeedbackFrmFounders[[#This Row],[Venture Name]],VenturesList[#All],4,FALSE)</f>
        <v>Pune</v>
      </c>
    </row>
    <row r="84" spans="1:28" ht="16.95" customHeight="1" x14ac:dyDescent="0.3">
      <c r="A84" s="278">
        <v>115006764647</v>
      </c>
      <c r="B84" s="243">
        <v>438067093</v>
      </c>
      <c r="C84" s="334">
        <v>46008.707986111112</v>
      </c>
      <c r="D84" s="234">
        <v>46008.714282407411</v>
      </c>
      <c r="E84" s="241" t="s">
        <v>1378</v>
      </c>
      <c r="F84" s="241"/>
      <c r="G84" s="241"/>
      <c r="H84" s="241"/>
      <c r="I84" s="241"/>
      <c r="J84" s="241" t="s">
        <v>1169</v>
      </c>
      <c r="K84" s="242" t="s">
        <v>1379</v>
      </c>
      <c r="L84" s="242" t="s">
        <v>136</v>
      </c>
      <c r="M84" s="253" t="s">
        <v>1380</v>
      </c>
      <c r="N84" s="278">
        <v>9920695995</v>
      </c>
      <c r="O84" s="278" t="s">
        <v>1381</v>
      </c>
      <c r="P84" s="242" t="s">
        <v>162</v>
      </c>
      <c r="Q84" s="241" t="s">
        <v>986</v>
      </c>
      <c r="R84" s="241" t="s">
        <v>985</v>
      </c>
      <c r="S84" s="241" t="s">
        <v>980</v>
      </c>
      <c r="T84" s="253" t="s">
        <v>1382</v>
      </c>
      <c r="U84" s="253" t="s">
        <v>1054</v>
      </c>
      <c r="V84" s="235" t="s">
        <v>992</v>
      </c>
      <c r="W84" s="235" t="s">
        <v>994</v>
      </c>
      <c r="X84" s="235" t="s">
        <v>993</v>
      </c>
      <c r="Y84" s="312">
        <f>IF(ISBLANK(FeedbackFrmFounders[[#This Row],[Start Date]]),"",FeedbackFrmFounders[[#This Row],[Start Date]]-WEEKDAY(FeedbackFrmFounders[[#This Row],[Start Date]],2)+1)</f>
        <v>46006.707986111112</v>
      </c>
      <c r="Z84" s="333">
        <f>TRUNC(FeedbackFrmFounders[[#This Row],[Start of Week ]],)</f>
        <v>46006</v>
      </c>
      <c r="AA84" s="314" t="str">
        <f>VLOOKUP(FeedbackFrmFounders[[#This Row],[Venture Name]],VenturesList[#All],2,FALSE)</f>
        <v>Accelerate Prime</v>
      </c>
      <c r="AB84" s="314" t="str">
        <f>VLOOKUP(FeedbackFrmFounders[[#This Row],[Venture Name]],VenturesList[#All],4,FALSE)</f>
        <v>Pune</v>
      </c>
    </row>
    <row r="85" spans="1:28" ht="16.95" customHeight="1" x14ac:dyDescent="0.3">
      <c r="A85" s="278">
        <v>115006760019</v>
      </c>
      <c r="B85" s="243">
        <v>438067093</v>
      </c>
      <c r="C85" s="334">
        <v>46008.704930555556</v>
      </c>
      <c r="D85" s="234">
        <v>46008.706238425926</v>
      </c>
      <c r="E85" s="241" t="s">
        <v>1383</v>
      </c>
      <c r="F85" s="241"/>
      <c r="G85" s="241"/>
      <c r="H85" s="241"/>
      <c r="I85" s="241"/>
      <c r="J85" s="241" t="s">
        <v>1169</v>
      </c>
      <c r="K85" s="242" t="s">
        <v>1384</v>
      </c>
      <c r="L85" s="242" t="s">
        <v>117</v>
      </c>
      <c r="M85" s="253" t="s">
        <v>1385</v>
      </c>
      <c r="N85" s="278">
        <v>9133925836</v>
      </c>
      <c r="O85" s="278" t="s">
        <v>1386</v>
      </c>
      <c r="P85" s="242" t="s">
        <v>1051</v>
      </c>
      <c r="Q85" s="241" t="s">
        <v>987</v>
      </c>
      <c r="R85" s="241" t="s">
        <v>980</v>
      </c>
      <c r="S85" s="241" t="s">
        <v>980</v>
      </c>
      <c r="T85" s="253" t="s">
        <v>1387</v>
      </c>
      <c r="U85" s="253" t="s">
        <v>1234</v>
      </c>
      <c r="V85" s="235" t="s">
        <v>1234</v>
      </c>
      <c r="W85" s="235" t="s">
        <v>1234</v>
      </c>
      <c r="X85" s="235" t="s">
        <v>1234</v>
      </c>
      <c r="Y85" s="312">
        <f>IF(ISBLANK(FeedbackFrmFounders[[#This Row],[Start Date]]),"",FeedbackFrmFounders[[#This Row],[Start Date]]-WEEKDAY(FeedbackFrmFounders[[#This Row],[Start Date]],2)+1)</f>
        <v>46006.704930555556</v>
      </c>
      <c r="Z85" s="333">
        <f>TRUNC(FeedbackFrmFounders[[#This Row],[Start of Week ]],)</f>
        <v>46006</v>
      </c>
      <c r="AA85" s="314" t="str">
        <f>VLOOKUP(FeedbackFrmFounders[[#This Row],[Venture Name]],VenturesList[#All],2,FALSE)</f>
        <v>Accelerate Prime</v>
      </c>
      <c r="AB85" s="314" t="str">
        <f>VLOOKUP(FeedbackFrmFounders[[#This Row],[Venture Name]],VenturesList[#All],4,FALSE)</f>
        <v>Hyderabad</v>
      </c>
    </row>
    <row r="86" spans="1:28" ht="16.95" customHeight="1" x14ac:dyDescent="0.3">
      <c r="A86" s="278">
        <v>115006758570</v>
      </c>
      <c r="B86" s="243">
        <v>438067093</v>
      </c>
      <c r="C86" s="334">
        <v>46008.664722222224</v>
      </c>
      <c r="D86" s="234">
        <v>46008.703796296293</v>
      </c>
      <c r="E86" s="241" t="s">
        <v>1358</v>
      </c>
      <c r="F86" s="241"/>
      <c r="G86" s="241"/>
      <c r="H86" s="241"/>
      <c r="I86" s="241"/>
      <c r="J86" s="241" t="s">
        <v>1169</v>
      </c>
      <c r="K86" s="242" t="s">
        <v>505</v>
      </c>
      <c r="L86" s="242" t="s">
        <v>117</v>
      </c>
      <c r="M86" s="253" t="s">
        <v>1388</v>
      </c>
      <c r="N86" s="278">
        <v>9133925836</v>
      </c>
      <c r="O86" s="337" t="s">
        <v>1389</v>
      </c>
      <c r="P86" s="242" t="s">
        <v>162</v>
      </c>
      <c r="Q86" s="241" t="s">
        <v>986</v>
      </c>
      <c r="R86" s="241" t="s">
        <v>980</v>
      </c>
      <c r="S86" s="241" t="s">
        <v>980</v>
      </c>
      <c r="T86" s="253" t="s">
        <v>1390</v>
      </c>
      <c r="U86" s="253" t="s">
        <v>1050</v>
      </c>
      <c r="V86" s="235" t="s">
        <v>992</v>
      </c>
      <c r="W86" s="235" t="s">
        <v>994</v>
      </c>
      <c r="X86" s="235" t="s">
        <v>993</v>
      </c>
      <c r="Y86" s="312">
        <f>IF(ISBLANK(FeedbackFrmFounders[[#This Row],[Start Date]]),"",FeedbackFrmFounders[[#This Row],[Start Date]]-WEEKDAY(FeedbackFrmFounders[[#This Row],[Start Date]],2)+1)</f>
        <v>46006.664722222224</v>
      </c>
      <c r="Z86" s="333">
        <f>TRUNC(FeedbackFrmFounders[[#This Row],[Start of Week ]],)</f>
        <v>46006</v>
      </c>
      <c r="AA86" s="314" t="str">
        <f>VLOOKUP(FeedbackFrmFounders[[#This Row],[Venture Name]],VenturesList[#All],2,FALSE)</f>
        <v>Accelerate Prime</v>
      </c>
      <c r="AB86" s="314" t="str">
        <f>VLOOKUP(FeedbackFrmFounders[[#This Row],[Venture Name]],VenturesList[#All],4,FALSE)</f>
        <v>Hyderabad</v>
      </c>
    </row>
    <row r="87" spans="1:28" ht="16.95" customHeight="1" x14ac:dyDescent="0.3">
      <c r="A87" s="278">
        <v>115006731217</v>
      </c>
      <c r="B87" s="243">
        <v>438067093</v>
      </c>
      <c r="C87" s="334">
        <v>46008.654756944445</v>
      </c>
      <c r="D87" s="234">
        <v>46008.659629629627</v>
      </c>
      <c r="E87" s="241" t="s">
        <v>1358</v>
      </c>
      <c r="F87" s="241"/>
      <c r="G87" s="241"/>
      <c r="H87" s="241"/>
      <c r="I87" s="241"/>
      <c r="J87" s="241" t="s">
        <v>1169</v>
      </c>
      <c r="K87" s="242" t="s">
        <v>1391</v>
      </c>
      <c r="L87" s="330" t="s">
        <v>23</v>
      </c>
      <c r="M87" s="241" t="s">
        <v>1269</v>
      </c>
      <c r="N87" s="243">
        <v>9873545857</v>
      </c>
      <c r="O87" s="313"/>
      <c r="P87" s="248" t="s">
        <v>26</v>
      </c>
      <c r="Q87" s="241" t="s">
        <v>990</v>
      </c>
      <c r="R87" s="241" t="s">
        <v>993</v>
      </c>
      <c r="S87" s="241" t="s">
        <v>980</v>
      </c>
      <c r="T87" s="253" t="s">
        <v>1392</v>
      </c>
      <c r="U87" s="253"/>
      <c r="V87" s="235"/>
      <c r="W87" s="235"/>
      <c r="X87" s="235" t="s">
        <v>993</v>
      </c>
      <c r="Y87" s="312">
        <f>IF(ISBLANK(FeedbackFrmFounders[[#This Row],[Start Date]]),"",FeedbackFrmFounders[[#This Row],[Start Date]]-WEEKDAY(FeedbackFrmFounders[[#This Row],[Start Date]],2)+1)</f>
        <v>46006.654756944445</v>
      </c>
      <c r="Z87" s="333">
        <f>TRUNC(FeedbackFrmFounders[[#This Row],[Start of Week ]],)</f>
        <v>46006</v>
      </c>
      <c r="AA87" s="314" t="str">
        <f>VLOOKUP(FeedbackFrmFounders[[#This Row],[Venture Name]],VenturesList[#All],2,FALSE)</f>
        <v>Accelerate Core</v>
      </c>
      <c r="AB87" s="314" t="str">
        <f>VLOOKUP(FeedbackFrmFounders[[#This Row],[Venture Name]],VenturesList[#All],4,FALSE)</f>
        <v>Ahmedabad</v>
      </c>
    </row>
    <row r="88" spans="1:28" ht="16.95" customHeight="1" x14ac:dyDescent="0.3">
      <c r="A88" s="278">
        <v>115006727644</v>
      </c>
      <c r="B88" s="243">
        <v>438067093</v>
      </c>
      <c r="C88" s="334">
        <v>46008.65215277778</v>
      </c>
      <c r="D88" s="234">
        <v>46008.654016203705</v>
      </c>
      <c r="E88" s="241" t="s">
        <v>1358</v>
      </c>
      <c r="F88" s="241"/>
      <c r="G88" s="241"/>
      <c r="H88" s="241"/>
      <c r="I88" s="241"/>
      <c r="J88" s="241" t="s">
        <v>1169</v>
      </c>
      <c r="K88" s="242" t="s">
        <v>854</v>
      </c>
      <c r="L88" s="242" t="s">
        <v>12</v>
      </c>
      <c r="M88" s="241" t="s">
        <v>855</v>
      </c>
      <c r="N88" s="243">
        <v>9409611194</v>
      </c>
      <c r="O88" s="243"/>
      <c r="P88" s="242" t="s">
        <v>14</v>
      </c>
      <c r="Q88" s="241" t="s">
        <v>990</v>
      </c>
      <c r="R88" s="241" t="s">
        <v>993</v>
      </c>
      <c r="S88" s="241" t="s">
        <v>980</v>
      </c>
      <c r="T88" s="253" t="s">
        <v>1393</v>
      </c>
      <c r="U88" s="253"/>
      <c r="V88" s="235"/>
      <c r="W88" s="235"/>
      <c r="X88" s="235" t="s">
        <v>980</v>
      </c>
      <c r="Y88" s="312">
        <f>IF(ISBLANK(FeedbackFrmFounders[[#This Row],[Start Date]]),"",FeedbackFrmFounders[[#This Row],[Start Date]]-WEEKDAY(FeedbackFrmFounders[[#This Row],[Start Date]],2)+1)</f>
        <v>46006.65215277778</v>
      </c>
      <c r="Z88" s="333">
        <f>TRUNC(FeedbackFrmFounders[[#This Row],[Start of Week ]],)</f>
        <v>46006</v>
      </c>
      <c r="AA88" s="314" t="str">
        <f>VLOOKUP(FeedbackFrmFounders[[#This Row],[Venture Name]],VenturesList[#All],2,FALSE)</f>
        <v>Accelerate Core</v>
      </c>
      <c r="AB88" s="314" t="str">
        <f>VLOOKUP(FeedbackFrmFounders[[#This Row],[Venture Name]],VenturesList[#All],4,FALSE)</f>
        <v>Pune
Ahmedabad</v>
      </c>
    </row>
    <row r="89" spans="1:28" ht="16.95" customHeight="1" x14ac:dyDescent="0.3">
      <c r="A89" s="278">
        <v>115006724700</v>
      </c>
      <c r="B89" s="243">
        <v>438067093</v>
      </c>
      <c r="C89" s="334">
        <v>46008.647685185184</v>
      </c>
      <c r="D89" s="234">
        <v>46008.649560185186</v>
      </c>
      <c r="E89" s="241" t="s">
        <v>1358</v>
      </c>
      <c r="F89" s="241"/>
      <c r="G89" s="241"/>
      <c r="H89" s="241"/>
      <c r="I89" s="241"/>
      <c r="J89" s="241" t="s">
        <v>1169</v>
      </c>
      <c r="K89" s="242" t="s">
        <v>260</v>
      </c>
      <c r="L89" s="242" t="s">
        <v>143</v>
      </c>
      <c r="M89" s="241" t="s">
        <v>939</v>
      </c>
      <c r="N89" s="243">
        <v>7774034634</v>
      </c>
      <c r="O89" s="243"/>
      <c r="P89" s="242" t="s">
        <v>167</v>
      </c>
      <c r="Q89" s="241" t="s">
        <v>990</v>
      </c>
      <c r="R89" s="241" t="s">
        <v>993</v>
      </c>
      <c r="S89" s="241" t="s">
        <v>993</v>
      </c>
      <c r="T89" s="253" t="s">
        <v>1394</v>
      </c>
      <c r="U89" s="253"/>
      <c r="V89" s="235"/>
      <c r="W89" s="235"/>
      <c r="X89" s="235" t="s">
        <v>993</v>
      </c>
      <c r="Y89" s="312">
        <f>IF(ISBLANK(FeedbackFrmFounders[[#This Row],[Start Date]]),"",FeedbackFrmFounders[[#This Row],[Start Date]]-WEEKDAY(FeedbackFrmFounders[[#This Row],[Start Date]],2)+1)</f>
        <v>46006.647685185184</v>
      </c>
      <c r="Z89" s="333">
        <f>TRUNC(FeedbackFrmFounders[[#This Row],[Start of Week ]],)</f>
        <v>46006</v>
      </c>
      <c r="AA89" s="314" t="str">
        <f>VLOOKUP(FeedbackFrmFounders[[#This Row],[Venture Name]],VenturesList[#All],2,FALSE)</f>
        <v>Accelerate Core</v>
      </c>
      <c r="AB89" s="314" t="str">
        <f>VLOOKUP(FeedbackFrmFounders[[#This Row],[Venture Name]],VenturesList[#All],4,FALSE)</f>
        <v>Pune</v>
      </c>
    </row>
    <row r="90" spans="1:28" ht="16.95" customHeight="1" x14ac:dyDescent="0.3">
      <c r="A90" s="278">
        <v>115006697342</v>
      </c>
      <c r="B90" s="243">
        <v>438067093</v>
      </c>
      <c r="C90" s="334">
        <v>46008.603229166663</v>
      </c>
      <c r="D90" s="234">
        <v>46008.608356481483</v>
      </c>
      <c r="E90" s="241" t="s">
        <v>1358</v>
      </c>
      <c r="F90" s="241"/>
      <c r="G90" s="241"/>
      <c r="H90" s="241"/>
      <c r="I90" s="241"/>
      <c r="J90" s="241" t="s">
        <v>1169</v>
      </c>
      <c r="K90" s="242" t="s">
        <v>1395</v>
      </c>
      <c r="L90" s="247" t="s">
        <v>99</v>
      </c>
      <c r="M90" s="241" t="s">
        <v>846</v>
      </c>
      <c r="N90" s="243">
        <v>8511100751</v>
      </c>
      <c r="O90" s="243"/>
      <c r="P90" s="242" t="s">
        <v>183</v>
      </c>
      <c r="Q90" s="241" t="s">
        <v>990</v>
      </c>
      <c r="R90" s="241" t="s">
        <v>993</v>
      </c>
      <c r="S90" s="241" t="s">
        <v>993</v>
      </c>
      <c r="T90" s="253" t="s">
        <v>1396</v>
      </c>
      <c r="U90" s="253"/>
      <c r="V90" s="235"/>
      <c r="W90" s="235"/>
      <c r="X90" s="235" t="s">
        <v>993</v>
      </c>
      <c r="Y90" s="312">
        <f>IF(ISBLANK(FeedbackFrmFounders[[#This Row],[Start Date]]),"",FeedbackFrmFounders[[#This Row],[Start Date]]-WEEKDAY(FeedbackFrmFounders[[#This Row],[Start Date]],2)+1)</f>
        <v>46006.603229166663</v>
      </c>
      <c r="Z90" s="333">
        <f>TRUNC(FeedbackFrmFounders[[#This Row],[Start of Week ]],)</f>
        <v>46006</v>
      </c>
      <c r="AA90" s="314" t="str">
        <f>VLOOKUP(FeedbackFrmFounders[[#This Row],[Venture Name]],VenturesList[#All],2,FALSE)</f>
        <v>Accelerate Core</v>
      </c>
      <c r="AB90" s="314" t="str">
        <f>VLOOKUP(FeedbackFrmFounders[[#This Row],[Venture Name]],VenturesList[#All],4,FALSE)</f>
        <v>Ahmedabad</v>
      </c>
    </row>
    <row r="91" spans="1:28" ht="16.95" customHeight="1" x14ac:dyDescent="0.3">
      <c r="A91" s="278">
        <v>115006696828</v>
      </c>
      <c r="B91" s="243">
        <v>438067093</v>
      </c>
      <c r="C91" s="334">
        <v>46008.605902777781</v>
      </c>
      <c r="D91" s="234">
        <v>46008.607511574075</v>
      </c>
      <c r="E91" s="241" t="s">
        <v>1358</v>
      </c>
      <c r="F91" s="241"/>
      <c r="G91" s="241"/>
      <c r="H91" s="241"/>
      <c r="I91" s="241"/>
      <c r="J91" s="241" t="s">
        <v>1169</v>
      </c>
      <c r="K91" s="242" t="s">
        <v>1279</v>
      </c>
      <c r="L91" s="247" t="s">
        <v>99</v>
      </c>
      <c r="M91" s="241" t="s">
        <v>846</v>
      </c>
      <c r="N91" s="243">
        <v>8511100751</v>
      </c>
      <c r="O91" s="243"/>
      <c r="P91" s="242" t="s">
        <v>170</v>
      </c>
      <c r="Q91" s="241" t="s">
        <v>990</v>
      </c>
      <c r="R91" s="241" t="s">
        <v>993</v>
      </c>
      <c r="S91" s="241" t="s">
        <v>993</v>
      </c>
      <c r="T91" s="253" t="s">
        <v>1396</v>
      </c>
      <c r="U91" s="253"/>
      <c r="V91" s="235"/>
      <c r="W91" s="235"/>
      <c r="X91" s="235" t="s">
        <v>993</v>
      </c>
      <c r="Y91" s="312">
        <f>IF(ISBLANK(FeedbackFrmFounders[[#This Row],[Start Date]]),"",FeedbackFrmFounders[[#This Row],[Start Date]]-WEEKDAY(FeedbackFrmFounders[[#This Row],[Start Date]],2)+1)</f>
        <v>46006.605902777781</v>
      </c>
      <c r="Z91" s="333">
        <f>TRUNC(FeedbackFrmFounders[[#This Row],[Start of Week ]],)</f>
        <v>46006</v>
      </c>
      <c r="AA91" s="314" t="str">
        <f>VLOOKUP(FeedbackFrmFounders[[#This Row],[Venture Name]],VenturesList[#All],2,FALSE)</f>
        <v>Accelerate Core</v>
      </c>
      <c r="AB91" s="314" t="str">
        <f>VLOOKUP(FeedbackFrmFounders[[#This Row],[Venture Name]],VenturesList[#All],4,FALSE)</f>
        <v>Ahmedabad</v>
      </c>
    </row>
    <row r="92" spans="1:28" ht="16.95" customHeight="1" x14ac:dyDescent="0.3">
      <c r="A92" s="278">
        <v>115006665803</v>
      </c>
      <c r="B92" s="243">
        <v>438067093</v>
      </c>
      <c r="C92" s="334">
        <v>46008.556759259256</v>
      </c>
      <c r="D92" s="234">
        <v>46008.557488425926</v>
      </c>
      <c r="E92" s="241" t="s">
        <v>1397</v>
      </c>
      <c r="F92" s="241"/>
      <c r="G92" s="241"/>
      <c r="H92" s="241"/>
      <c r="I92" s="241"/>
      <c r="J92" s="241" t="s">
        <v>1169</v>
      </c>
      <c r="K92" s="242" t="s">
        <v>1398</v>
      </c>
      <c r="L92" s="242" t="s">
        <v>81</v>
      </c>
      <c r="M92" s="253" t="s">
        <v>285</v>
      </c>
      <c r="N92" s="278">
        <v>7020284175</v>
      </c>
      <c r="O92" s="278" t="s">
        <v>997</v>
      </c>
      <c r="P92" s="242" t="s">
        <v>166</v>
      </c>
      <c r="Q92" s="241" t="s">
        <v>986</v>
      </c>
      <c r="R92" s="241" t="s">
        <v>985</v>
      </c>
      <c r="S92" s="241" t="s">
        <v>993</v>
      </c>
      <c r="T92" s="253"/>
      <c r="U92" s="253" t="s">
        <v>998</v>
      </c>
      <c r="V92" s="235" t="s">
        <v>1196</v>
      </c>
      <c r="W92" s="235" t="s">
        <v>994</v>
      </c>
      <c r="X92" s="235" t="s">
        <v>980</v>
      </c>
      <c r="Y92" s="312">
        <f>IF(ISBLANK(FeedbackFrmFounders[[#This Row],[Start Date]]),"",FeedbackFrmFounders[[#This Row],[Start Date]]-WEEKDAY(FeedbackFrmFounders[[#This Row],[Start Date]],2)+1)</f>
        <v>46006.556759259256</v>
      </c>
      <c r="Z92" s="333">
        <f>TRUNC(FeedbackFrmFounders[[#This Row],[Start of Week ]],)</f>
        <v>46006</v>
      </c>
      <c r="AA92" s="314" t="str">
        <f>VLOOKUP(FeedbackFrmFounders[[#This Row],[Venture Name]],VenturesList[#All],2,FALSE)</f>
        <v>Accelerate Prime</v>
      </c>
      <c r="AB92" s="314" t="str">
        <f>VLOOKUP(FeedbackFrmFounders[[#This Row],[Venture Name]],VenturesList[#All],4,FALSE)</f>
        <v>Pune</v>
      </c>
    </row>
    <row r="93" spans="1:28" ht="16.95" customHeight="1" x14ac:dyDescent="0.3">
      <c r="A93" s="278">
        <v>115006614055</v>
      </c>
      <c r="B93" s="243">
        <v>438067093</v>
      </c>
      <c r="C93" s="334">
        <v>46008.451388888891</v>
      </c>
      <c r="D93" s="234">
        <v>46008.452280092592</v>
      </c>
      <c r="E93" s="241" t="s">
        <v>1399</v>
      </c>
      <c r="F93" s="241"/>
      <c r="G93" s="241"/>
      <c r="H93" s="241"/>
      <c r="I93" s="241"/>
      <c r="J93" s="241" t="s">
        <v>1169</v>
      </c>
      <c r="K93" s="242" t="s">
        <v>1304</v>
      </c>
      <c r="L93" s="247" t="s">
        <v>98</v>
      </c>
      <c r="M93" s="241" t="s">
        <v>1400</v>
      </c>
      <c r="N93" s="243">
        <v>9850819688</v>
      </c>
      <c r="O93" s="313"/>
      <c r="P93" s="248" t="s">
        <v>166</v>
      </c>
      <c r="Q93" s="241" t="s">
        <v>990</v>
      </c>
      <c r="R93" s="241" t="s">
        <v>993</v>
      </c>
      <c r="S93" s="241" t="s">
        <v>993</v>
      </c>
      <c r="T93" s="253" t="s">
        <v>1401</v>
      </c>
      <c r="U93" s="253"/>
      <c r="V93" s="235"/>
      <c r="W93" s="235"/>
      <c r="X93" s="235" t="s">
        <v>980</v>
      </c>
      <c r="Y93" s="312">
        <f>IF(ISBLANK(FeedbackFrmFounders[[#This Row],[Start Date]]),"",FeedbackFrmFounders[[#This Row],[Start Date]]-WEEKDAY(FeedbackFrmFounders[[#This Row],[Start Date]],2)+1)</f>
        <v>46006.451388888891</v>
      </c>
      <c r="Z93" s="333">
        <f>TRUNC(FeedbackFrmFounders[[#This Row],[Start of Week ]],)</f>
        <v>46006</v>
      </c>
      <c r="AA93" s="314" t="str">
        <f>VLOOKUP(FeedbackFrmFounders[[#This Row],[Venture Name]],VenturesList[#All],2,FALSE)</f>
        <v>Accelerate Prime</v>
      </c>
      <c r="AB93" s="314" t="str">
        <f>VLOOKUP(FeedbackFrmFounders[[#This Row],[Venture Name]],VenturesList[#All],4,FALSE)</f>
        <v>Pune</v>
      </c>
    </row>
    <row r="94" spans="1:28" ht="16.95" customHeight="1" x14ac:dyDescent="0.3">
      <c r="A94" s="278">
        <v>115006165834</v>
      </c>
      <c r="B94" s="243">
        <v>438067093</v>
      </c>
      <c r="C94" s="334">
        <v>46007.905300925922</v>
      </c>
      <c r="D94" s="234">
        <v>46007.906423611108</v>
      </c>
      <c r="E94" s="241" t="s">
        <v>1402</v>
      </c>
      <c r="F94" s="241"/>
      <c r="G94" s="241"/>
      <c r="H94" s="241"/>
      <c r="I94" s="241"/>
      <c r="J94" s="241" t="s">
        <v>1169</v>
      </c>
      <c r="K94" s="242" t="s">
        <v>762</v>
      </c>
      <c r="L94" s="247" t="s">
        <v>105</v>
      </c>
      <c r="M94" s="241" t="s">
        <v>763</v>
      </c>
      <c r="N94" s="243">
        <v>9028123366</v>
      </c>
      <c r="O94" s="313"/>
      <c r="P94" s="248" t="s">
        <v>166</v>
      </c>
      <c r="Q94" s="241" t="s">
        <v>990</v>
      </c>
      <c r="R94" s="241" t="s">
        <v>993</v>
      </c>
      <c r="S94" s="241" t="s">
        <v>993</v>
      </c>
      <c r="T94" s="253" t="s">
        <v>1403</v>
      </c>
      <c r="U94" s="253"/>
      <c r="V94" s="235"/>
      <c r="W94" s="235"/>
      <c r="X94" s="235" t="s">
        <v>980</v>
      </c>
      <c r="Y94" s="312">
        <f>IF(ISBLANK(FeedbackFrmFounders[[#This Row],[Start Date]]),"",FeedbackFrmFounders[[#This Row],[Start Date]]-WEEKDAY(FeedbackFrmFounders[[#This Row],[Start Date]],2)+1)</f>
        <v>46006.905300925922</v>
      </c>
      <c r="Z94" s="333">
        <f>TRUNC(FeedbackFrmFounders[[#This Row],[Start of Week ]],)</f>
        <v>46006</v>
      </c>
      <c r="AA94" s="314" t="str">
        <f>VLOOKUP(FeedbackFrmFounders[[#This Row],[Venture Name]],VenturesList[#All],2,FALSE)</f>
        <v>Accelerate Core</v>
      </c>
      <c r="AB94" s="314" t="str">
        <f>VLOOKUP(FeedbackFrmFounders[[#This Row],[Venture Name]],VenturesList[#All],4,FALSE)</f>
        <v>Pune</v>
      </c>
    </row>
    <row r="95" spans="1:28" ht="16.95" customHeight="1" x14ac:dyDescent="0.3">
      <c r="A95" s="278">
        <v>115006163361</v>
      </c>
      <c r="B95" s="243">
        <v>438067093</v>
      </c>
      <c r="C95" s="334">
        <v>46007.903263888889</v>
      </c>
      <c r="D95" s="234">
        <v>46007.904270833336</v>
      </c>
      <c r="E95" s="241" t="s">
        <v>1404</v>
      </c>
      <c r="F95" s="241"/>
      <c r="G95" s="241"/>
      <c r="H95" s="241"/>
      <c r="I95" s="241"/>
      <c r="J95" s="241" t="s">
        <v>1169</v>
      </c>
      <c r="K95" s="242" t="s">
        <v>699</v>
      </c>
      <c r="L95" s="254" t="s">
        <v>695</v>
      </c>
      <c r="M95" s="241" t="s">
        <v>1405</v>
      </c>
      <c r="N95" s="243">
        <v>9738634253</v>
      </c>
      <c r="O95" s="243"/>
      <c r="P95" s="252" t="s">
        <v>165</v>
      </c>
      <c r="Q95" s="241" t="s">
        <v>990</v>
      </c>
      <c r="R95" s="241" t="s">
        <v>993</v>
      </c>
      <c r="S95" s="241" t="s">
        <v>993</v>
      </c>
      <c r="T95" s="253" t="s">
        <v>1406</v>
      </c>
      <c r="U95" s="253"/>
      <c r="V95" s="235"/>
      <c r="W95" s="235"/>
      <c r="X95" s="235" t="s">
        <v>993</v>
      </c>
      <c r="Y95" s="312">
        <f>IF(ISBLANK(FeedbackFrmFounders[[#This Row],[Start Date]]),"",FeedbackFrmFounders[[#This Row],[Start Date]]-WEEKDAY(FeedbackFrmFounders[[#This Row],[Start Date]],2)+1)</f>
        <v>46006.903263888889</v>
      </c>
      <c r="Z95" s="333">
        <f>TRUNC(FeedbackFrmFounders[[#This Row],[Start of Week ]],)</f>
        <v>46006</v>
      </c>
      <c r="AA95" s="314" t="str">
        <f>VLOOKUP(FeedbackFrmFounders[[#This Row],[Venture Name]],VenturesList[#All],2,FALSE)</f>
        <v>Accelerate Core</v>
      </c>
      <c r="AB95" s="314" t="str">
        <f>VLOOKUP(FeedbackFrmFounders[[#This Row],[Venture Name]],VenturesList[#All],4,FALSE)</f>
        <v>Chennai</v>
      </c>
    </row>
    <row r="96" spans="1:28" ht="16.95" customHeight="1" x14ac:dyDescent="0.3">
      <c r="A96" s="278">
        <v>115006030516</v>
      </c>
      <c r="B96" s="243">
        <v>438067093</v>
      </c>
      <c r="C96" s="334">
        <v>46007.776979166665</v>
      </c>
      <c r="D96" s="234">
        <v>46007.782488425924</v>
      </c>
      <c r="E96" s="241" t="s">
        <v>1407</v>
      </c>
      <c r="F96" s="241"/>
      <c r="G96" s="241"/>
      <c r="H96" s="241"/>
      <c r="I96" s="241"/>
      <c r="J96" s="241" t="s">
        <v>1169</v>
      </c>
      <c r="K96" s="242" t="s">
        <v>1408</v>
      </c>
      <c r="L96" s="242" t="s">
        <v>118</v>
      </c>
      <c r="M96" s="241" t="s">
        <v>1409</v>
      </c>
      <c r="N96" s="243">
        <v>9822574086</v>
      </c>
      <c r="O96" s="243"/>
      <c r="P96" s="242" t="s">
        <v>162</v>
      </c>
      <c r="Q96" s="241" t="s">
        <v>990</v>
      </c>
      <c r="R96" s="241" t="s">
        <v>993</v>
      </c>
      <c r="S96" s="241" t="s">
        <v>980</v>
      </c>
      <c r="T96" s="253" t="s">
        <v>1410</v>
      </c>
      <c r="U96" s="253"/>
      <c r="V96" s="235"/>
      <c r="W96" s="235"/>
      <c r="X96" s="235" t="s">
        <v>993</v>
      </c>
      <c r="Y96" s="312">
        <f>IF(ISBLANK(FeedbackFrmFounders[[#This Row],[Start Date]]),"",FeedbackFrmFounders[[#This Row],[Start Date]]-WEEKDAY(FeedbackFrmFounders[[#This Row],[Start Date]],2)+1)</f>
        <v>46006.776979166665</v>
      </c>
      <c r="Z96" s="333">
        <f>TRUNC(FeedbackFrmFounders[[#This Row],[Start of Week ]],)</f>
        <v>46006</v>
      </c>
      <c r="AA96" s="314" t="str">
        <f>VLOOKUP(FeedbackFrmFounders[[#This Row],[Venture Name]],VenturesList[#All],2,FALSE)</f>
        <v>Accelerate Prime</v>
      </c>
      <c r="AB96" s="314" t="str">
        <f>VLOOKUP(FeedbackFrmFounders[[#This Row],[Venture Name]],VenturesList[#All],4,FALSE)</f>
        <v>Pune</v>
      </c>
    </row>
    <row r="97" spans="1:28" ht="16.95" customHeight="1" x14ac:dyDescent="0.3">
      <c r="A97" s="278">
        <v>115006013586</v>
      </c>
      <c r="B97" s="243">
        <v>438067093</v>
      </c>
      <c r="C97" s="334">
        <v>46007.759409722225</v>
      </c>
      <c r="D97" s="234">
        <v>46007.761018518519</v>
      </c>
      <c r="E97" s="241" t="s">
        <v>1411</v>
      </c>
      <c r="F97" s="241"/>
      <c r="G97" s="241"/>
      <c r="H97" s="241"/>
      <c r="I97" s="241"/>
      <c r="J97" s="241" t="s">
        <v>1169</v>
      </c>
      <c r="K97" s="242" t="s">
        <v>744</v>
      </c>
      <c r="L97" s="253" t="s">
        <v>108</v>
      </c>
      <c r="M97" s="253" t="s">
        <v>745</v>
      </c>
      <c r="N97" s="278">
        <v>9552435003</v>
      </c>
      <c r="O97" s="312" t="s">
        <v>1009</v>
      </c>
      <c r="P97" s="248" t="s">
        <v>14</v>
      </c>
      <c r="Q97" s="241" t="s">
        <v>1010</v>
      </c>
      <c r="R97" s="241" t="s">
        <v>985</v>
      </c>
      <c r="S97" s="241" t="s">
        <v>993</v>
      </c>
      <c r="T97" s="253" t="s">
        <v>1412</v>
      </c>
      <c r="U97" s="253" t="s">
        <v>1011</v>
      </c>
      <c r="V97" s="235" t="s">
        <v>1002</v>
      </c>
      <c r="W97" s="235" t="s">
        <v>994</v>
      </c>
      <c r="X97" s="235" t="s">
        <v>993</v>
      </c>
      <c r="Y97" s="312">
        <f>IF(ISBLANK(FeedbackFrmFounders[[#This Row],[Start Date]]),"",FeedbackFrmFounders[[#This Row],[Start Date]]-WEEKDAY(FeedbackFrmFounders[[#This Row],[Start Date]],2)+1)</f>
        <v>46006.759409722225</v>
      </c>
      <c r="Z97" s="333">
        <f>TRUNC(FeedbackFrmFounders[[#This Row],[Start of Week ]],)</f>
        <v>46006</v>
      </c>
      <c r="AA97" s="314" t="str">
        <f>VLOOKUP(FeedbackFrmFounders[[#This Row],[Venture Name]],VenturesList[#All],2,FALSE)</f>
        <v>Accelerate Core</v>
      </c>
      <c r="AB97" s="314" t="str">
        <f>VLOOKUP(FeedbackFrmFounders[[#This Row],[Venture Name]],VenturesList[#All],4,FALSE)</f>
        <v>Pune</v>
      </c>
    </row>
    <row r="98" spans="1:28" ht="16.95" customHeight="1" x14ac:dyDescent="0.3">
      <c r="A98" s="278">
        <v>115006004834</v>
      </c>
      <c r="B98" s="243">
        <v>438067093</v>
      </c>
      <c r="C98" s="334">
        <v>46007.747395833336</v>
      </c>
      <c r="D98" s="234">
        <v>46007.748807870368</v>
      </c>
      <c r="E98" s="241" t="s">
        <v>1413</v>
      </c>
      <c r="F98" s="241"/>
      <c r="G98" s="241"/>
      <c r="H98" s="241"/>
      <c r="I98" s="241"/>
      <c r="J98" s="241" t="s">
        <v>1169</v>
      </c>
      <c r="K98" s="242" t="s">
        <v>1414</v>
      </c>
      <c r="L98" s="242" t="s">
        <v>94</v>
      </c>
      <c r="M98" s="253" t="s">
        <v>478</v>
      </c>
      <c r="N98" s="278">
        <v>9879522397</v>
      </c>
      <c r="O98" s="312" t="s">
        <v>1044</v>
      </c>
      <c r="P98" s="248" t="s">
        <v>184</v>
      </c>
      <c r="Q98" s="241" t="s">
        <v>986</v>
      </c>
      <c r="R98" s="241" t="s">
        <v>985</v>
      </c>
      <c r="S98" s="241" t="s">
        <v>980</v>
      </c>
      <c r="T98" s="253" t="s">
        <v>1415</v>
      </c>
      <c r="U98" s="253" t="s">
        <v>1045</v>
      </c>
      <c r="V98" s="235" t="s">
        <v>992</v>
      </c>
      <c r="W98" s="235" t="s">
        <v>994</v>
      </c>
      <c r="X98" s="235" t="s">
        <v>993</v>
      </c>
      <c r="Y98" s="312">
        <f>IF(ISBLANK(FeedbackFrmFounders[[#This Row],[Start Date]]),"",FeedbackFrmFounders[[#This Row],[Start Date]]-WEEKDAY(FeedbackFrmFounders[[#This Row],[Start Date]],2)+1)</f>
        <v>46006.747395833336</v>
      </c>
      <c r="Z98" s="333">
        <f>TRUNC(FeedbackFrmFounders[[#This Row],[Start of Week ]],)</f>
        <v>46006</v>
      </c>
      <c r="AA98" s="314" t="str">
        <f>VLOOKUP(FeedbackFrmFounders[[#This Row],[Venture Name]],VenturesList[#All],2,FALSE)</f>
        <v>Accelerate Prime</v>
      </c>
      <c r="AB98" s="314" t="str">
        <f>VLOOKUP(FeedbackFrmFounders[[#This Row],[Venture Name]],VenturesList[#All],4,FALSE)</f>
        <v>Ahmedabad</v>
      </c>
    </row>
    <row r="99" spans="1:28" ht="16.95" customHeight="1" x14ac:dyDescent="0.3">
      <c r="A99" s="278">
        <v>115005992519</v>
      </c>
      <c r="B99" s="243">
        <v>438067093</v>
      </c>
      <c r="C99" s="334">
        <v>46007.718680555554</v>
      </c>
      <c r="D99" s="234">
        <v>46007.731377314813</v>
      </c>
      <c r="E99" s="241" t="s">
        <v>1416</v>
      </c>
      <c r="F99" s="241"/>
      <c r="G99" s="241"/>
      <c r="H99" s="241"/>
      <c r="I99" s="241"/>
      <c r="J99" s="241" t="s">
        <v>1169</v>
      </c>
      <c r="K99" s="242" t="s">
        <v>809</v>
      </c>
      <c r="L99" s="247" t="s">
        <v>150</v>
      </c>
      <c r="M99" s="241" t="s">
        <v>1417</v>
      </c>
      <c r="N99" s="243">
        <v>9884613600</v>
      </c>
      <c r="O99" s="243"/>
      <c r="P99" s="242" t="s">
        <v>168</v>
      </c>
      <c r="Q99" s="241" t="s">
        <v>990</v>
      </c>
      <c r="R99" s="241" t="s">
        <v>993</v>
      </c>
      <c r="S99" s="241" t="s">
        <v>993</v>
      </c>
      <c r="T99" s="253" t="s">
        <v>1418</v>
      </c>
      <c r="U99" s="253"/>
      <c r="V99" s="235"/>
      <c r="W99" s="235"/>
      <c r="X99" s="235" t="s">
        <v>980</v>
      </c>
      <c r="Y99" s="312">
        <f>IF(ISBLANK(FeedbackFrmFounders[[#This Row],[Start Date]]),"",FeedbackFrmFounders[[#This Row],[Start Date]]-WEEKDAY(FeedbackFrmFounders[[#This Row],[Start Date]],2)+1)</f>
        <v>46006.718680555554</v>
      </c>
      <c r="Z99" s="333">
        <f>TRUNC(FeedbackFrmFounders[[#This Row],[Start of Week ]],)</f>
        <v>46006</v>
      </c>
      <c r="AA99" s="314" t="str">
        <f>VLOOKUP(FeedbackFrmFounders[[#This Row],[Venture Name]],VenturesList[#All],2,FALSE)</f>
        <v>Accelerate Core</v>
      </c>
      <c r="AB99" s="314" t="str">
        <f>VLOOKUP(FeedbackFrmFounders[[#This Row],[Venture Name]],VenturesList[#All],4,FALSE)</f>
        <v>Chennai</v>
      </c>
    </row>
    <row r="100" spans="1:28" ht="16.95" customHeight="1" x14ac:dyDescent="0.3">
      <c r="A100" s="278">
        <v>115005979656</v>
      </c>
      <c r="B100" s="243">
        <v>438067093</v>
      </c>
      <c r="C100" s="334">
        <v>46007.657800925925</v>
      </c>
      <c r="D100" s="234">
        <v>46007.712430555555</v>
      </c>
      <c r="E100" s="241" t="s">
        <v>1416</v>
      </c>
      <c r="F100" s="241"/>
      <c r="G100" s="241"/>
      <c r="H100" s="241"/>
      <c r="I100" s="241"/>
      <c r="J100" s="241" t="s">
        <v>1169</v>
      </c>
      <c r="K100" s="242" t="s">
        <v>699</v>
      </c>
      <c r="L100" s="254" t="s">
        <v>695</v>
      </c>
      <c r="M100" s="253" t="s">
        <v>700</v>
      </c>
      <c r="N100" s="278">
        <v>9738634253</v>
      </c>
      <c r="O100" s="278" t="s">
        <v>1419</v>
      </c>
      <c r="P100" s="111" t="s">
        <v>164</v>
      </c>
      <c r="Q100" s="241" t="s">
        <v>986</v>
      </c>
      <c r="R100" s="241" t="s">
        <v>980</v>
      </c>
      <c r="S100" s="241" t="s">
        <v>980</v>
      </c>
      <c r="T100" s="253" t="s">
        <v>1420</v>
      </c>
      <c r="U100" s="253" t="s">
        <v>1005</v>
      </c>
      <c r="V100" s="235" t="s">
        <v>1002</v>
      </c>
      <c r="W100" s="235" t="s">
        <v>994</v>
      </c>
      <c r="X100" s="235" t="s">
        <v>993</v>
      </c>
      <c r="Y100" s="312">
        <f>IF(ISBLANK(FeedbackFrmFounders[[#This Row],[Start Date]]),"",FeedbackFrmFounders[[#This Row],[Start Date]]-WEEKDAY(FeedbackFrmFounders[[#This Row],[Start Date]],2)+1)</f>
        <v>46006.657800925925</v>
      </c>
      <c r="Z100" s="333">
        <f>TRUNC(FeedbackFrmFounders[[#This Row],[Start of Week ]],)</f>
        <v>46006</v>
      </c>
      <c r="AA100" s="314" t="str">
        <f>VLOOKUP(FeedbackFrmFounders[[#This Row],[Venture Name]],VenturesList[#All],2,FALSE)</f>
        <v>Accelerate Core</v>
      </c>
      <c r="AB100" s="314" t="str">
        <f>VLOOKUP(FeedbackFrmFounders[[#This Row],[Venture Name]],VenturesList[#All],4,FALSE)</f>
        <v>Chennai</v>
      </c>
    </row>
    <row r="101" spans="1:28" ht="16.95" customHeight="1" x14ac:dyDescent="0.3">
      <c r="A101" s="278">
        <v>115005944151</v>
      </c>
      <c r="B101" s="243">
        <v>438067093</v>
      </c>
      <c r="C101" s="334">
        <v>46007.655393518522</v>
      </c>
      <c r="D101" s="234">
        <v>46007.657384259262</v>
      </c>
      <c r="E101" s="241" t="s">
        <v>1416</v>
      </c>
      <c r="F101" s="241"/>
      <c r="G101" s="241"/>
      <c r="H101" s="241"/>
      <c r="I101" s="241"/>
      <c r="J101" s="241" t="s">
        <v>1169</v>
      </c>
      <c r="K101" s="242" t="s">
        <v>297</v>
      </c>
      <c r="L101" s="244" t="s">
        <v>103</v>
      </c>
      <c r="M101" s="241" t="s">
        <v>298</v>
      </c>
      <c r="N101" s="243">
        <v>9790655873</v>
      </c>
      <c r="O101" s="243"/>
      <c r="P101" s="242" t="s">
        <v>14</v>
      </c>
      <c r="Q101" s="241" t="s">
        <v>990</v>
      </c>
      <c r="R101" s="241" t="s">
        <v>993</v>
      </c>
      <c r="S101" s="241" t="s">
        <v>993</v>
      </c>
      <c r="T101" s="253" t="s">
        <v>1421</v>
      </c>
      <c r="U101" s="253"/>
      <c r="V101" s="235"/>
      <c r="W101" s="235"/>
      <c r="X101" s="235" t="s">
        <v>993</v>
      </c>
      <c r="Y101" s="312">
        <f>IF(ISBLANK(FeedbackFrmFounders[[#This Row],[Start Date]]),"",FeedbackFrmFounders[[#This Row],[Start Date]]-WEEKDAY(FeedbackFrmFounders[[#This Row],[Start Date]],2)+1)</f>
        <v>46006.655393518522</v>
      </c>
      <c r="Z101" s="333">
        <f>TRUNC(FeedbackFrmFounders[[#This Row],[Start of Week ]],)</f>
        <v>46006</v>
      </c>
      <c r="AA101" s="314" t="str">
        <f>VLOOKUP(FeedbackFrmFounders[[#This Row],[Venture Name]],VenturesList[#All],2,FALSE)</f>
        <v>Accelerate Prime</v>
      </c>
      <c r="AB101" s="314" t="str">
        <f>VLOOKUP(FeedbackFrmFounders[[#This Row],[Venture Name]],VenturesList[#All],4,FALSE)</f>
        <v>Chennai</v>
      </c>
    </row>
    <row r="102" spans="1:28" ht="16.95" customHeight="1" x14ac:dyDescent="0.3">
      <c r="A102" s="278">
        <v>115005468916</v>
      </c>
      <c r="B102" s="243">
        <v>438067093</v>
      </c>
      <c r="C102" s="334">
        <v>46007.005115740743</v>
      </c>
      <c r="D102" s="234">
        <v>46007.007280092592</v>
      </c>
      <c r="E102" s="241" t="s">
        <v>1422</v>
      </c>
      <c r="F102" s="241"/>
      <c r="G102" s="241"/>
      <c r="H102" s="241"/>
      <c r="I102" s="241"/>
      <c r="J102" s="241" t="s">
        <v>1169</v>
      </c>
      <c r="K102" s="242" t="s">
        <v>869</v>
      </c>
      <c r="L102" s="242" t="s">
        <v>1031</v>
      </c>
      <c r="M102" s="253" t="s">
        <v>1301</v>
      </c>
      <c r="N102" s="278">
        <v>9444796926</v>
      </c>
      <c r="O102" s="278" t="s">
        <v>1032</v>
      </c>
      <c r="P102" s="242" t="s">
        <v>160</v>
      </c>
      <c r="Q102" s="241" t="s">
        <v>987</v>
      </c>
      <c r="R102" s="241" t="s">
        <v>980</v>
      </c>
      <c r="S102" s="241" t="s">
        <v>980</v>
      </c>
      <c r="T102" s="253" t="s">
        <v>1423</v>
      </c>
      <c r="U102" s="253" t="s">
        <v>1424</v>
      </c>
      <c r="V102" s="235" t="s">
        <v>992</v>
      </c>
      <c r="W102" s="235" t="s">
        <v>994</v>
      </c>
      <c r="X102" s="235" t="s">
        <v>993</v>
      </c>
      <c r="Y102" s="312">
        <f>IF(ISBLANK(FeedbackFrmFounders[[#This Row],[Start Date]]),"",FeedbackFrmFounders[[#This Row],[Start Date]]-WEEKDAY(FeedbackFrmFounders[[#This Row],[Start Date]],2)+1)</f>
        <v>46006.005115740743</v>
      </c>
      <c r="Z102" s="333">
        <f>TRUNC(FeedbackFrmFounders[[#This Row],[Start of Week ]],)</f>
        <v>46006</v>
      </c>
      <c r="AA102" s="314" t="str">
        <f>VLOOKUP(FeedbackFrmFounders[[#This Row],[Venture Name]],VenturesList[#All],2,FALSE)</f>
        <v>Accelerate Core</v>
      </c>
      <c r="AB102" s="314" t="str">
        <f>VLOOKUP(FeedbackFrmFounders[[#This Row],[Venture Name]],VenturesList[#All],4,FALSE)</f>
        <v>Chennai</v>
      </c>
    </row>
    <row r="103" spans="1:28" s="329" customFormat="1" ht="16.95" customHeight="1" x14ac:dyDescent="0.3">
      <c r="A103" s="322">
        <v>115005224366</v>
      </c>
      <c r="B103" s="323">
        <v>438067093</v>
      </c>
      <c r="C103" s="335">
        <v>46006.794027777774</v>
      </c>
      <c r="D103" s="324">
        <v>46006.796469907407</v>
      </c>
      <c r="E103" s="325" t="s">
        <v>1425</v>
      </c>
      <c r="F103" s="325"/>
      <c r="G103" s="325"/>
      <c r="H103" s="325"/>
      <c r="I103" s="325"/>
      <c r="J103" s="325" t="s">
        <v>1169</v>
      </c>
      <c r="K103" s="326" t="s">
        <v>1408</v>
      </c>
      <c r="L103" s="326" t="s">
        <v>118</v>
      </c>
      <c r="M103" s="325" t="s">
        <v>1409</v>
      </c>
      <c r="N103" s="323">
        <v>9822574086</v>
      </c>
      <c r="O103" s="323"/>
      <c r="P103" s="326" t="s">
        <v>14</v>
      </c>
      <c r="Q103" s="325" t="s">
        <v>1010</v>
      </c>
      <c r="R103" s="325" t="s">
        <v>993</v>
      </c>
      <c r="S103" s="325" t="s">
        <v>993</v>
      </c>
      <c r="T103" s="327" t="s">
        <v>1426</v>
      </c>
      <c r="U103" s="327"/>
      <c r="V103" s="328"/>
      <c r="W103" s="328"/>
      <c r="X103" s="328" t="s">
        <v>980</v>
      </c>
      <c r="Y103" s="312">
        <f>IF(ISBLANK(FeedbackFrmFounders[[#This Row],[Start Date]]),"",FeedbackFrmFounders[[#This Row],[Start Date]]-WEEKDAY(FeedbackFrmFounders[[#This Row],[Start Date]],2)+1)</f>
        <v>46006.794027777774</v>
      </c>
      <c r="Z103" s="333">
        <f>TRUNC(FeedbackFrmFounders[[#This Row],[Start of Week ]],)</f>
        <v>46006</v>
      </c>
      <c r="AA103" s="314" t="str">
        <f>VLOOKUP(FeedbackFrmFounders[[#This Row],[Venture Name]],VenturesList[#All],2,FALSE)</f>
        <v>Accelerate Prime</v>
      </c>
      <c r="AB103" s="314" t="str">
        <f>VLOOKUP(FeedbackFrmFounders[[#This Row],[Venture Name]],VenturesList[#All],4,FALSE)</f>
        <v>Pune</v>
      </c>
    </row>
    <row r="104" spans="1:28" ht="16.95" customHeight="1" x14ac:dyDescent="0.3">
      <c r="A104" s="278">
        <v>115002845847</v>
      </c>
      <c r="B104" s="243">
        <v>438067093</v>
      </c>
      <c r="C104" s="334">
        <v>46002.598460648151</v>
      </c>
      <c r="D104" s="234">
        <v>46002.602951388886</v>
      </c>
      <c r="E104" s="241" t="s">
        <v>1427</v>
      </c>
      <c r="F104" s="241"/>
      <c r="G104" s="241"/>
      <c r="H104" s="241"/>
      <c r="I104" s="241"/>
      <c r="J104" s="241" t="s">
        <v>1169</v>
      </c>
      <c r="K104" s="242" t="s">
        <v>1304</v>
      </c>
      <c r="L104" s="247" t="s">
        <v>98</v>
      </c>
      <c r="M104" s="241" t="s">
        <v>422</v>
      </c>
      <c r="N104" s="243">
        <v>9850819688</v>
      </c>
      <c r="O104" s="313"/>
      <c r="P104" s="248" t="s">
        <v>162</v>
      </c>
      <c r="Q104" s="241" t="s">
        <v>1010</v>
      </c>
      <c r="R104" s="241" t="s">
        <v>993</v>
      </c>
      <c r="S104" s="241" t="s">
        <v>993</v>
      </c>
      <c r="T104" s="253" t="s">
        <v>1428</v>
      </c>
      <c r="U104" s="253"/>
      <c r="V104" s="235"/>
      <c r="W104" s="235"/>
      <c r="X104" s="235" t="s">
        <v>993</v>
      </c>
      <c r="Y104" s="312">
        <f>IF(ISBLANK(FeedbackFrmFounders[[#This Row],[Start Date]]),"",FeedbackFrmFounders[[#This Row],[Start Date]]-WEEKDAY(FeedbackFrmFounders[[#This Row],[Start Date]],2)+1)</f>
        <v>45999.598460648151</v>
      </c>
      <c r="Z104" s="333">
        <f>TRUNC(FeedbackFrmFounders[[#This Row],[Start of Week ]],)</f>
        <v>45999</v>
      </c>
      <c r="AA104" s="314" t="str">
        <f>VLOOKUP(FeedbackFrmFounders[[#This Row],[Venture Name]],VenturesList[#All],2,FALSE)</f>
        <v>Accelerate Prime</v>
      </c>
      <c r="AB104" s="314" t="str">
        <f>VLOOKUP(FeedbackFrmFounders[[#This Row],[Venture Name]],VenturesList[#All],4,FALSE)</f>
        <v>Pune</v>
      </c>
    </row>
  </sheetData>
  <hyperlinks>
    <hyperlink ref="M22" r:id="rId1" xr:uid="{2F65AAB4-7B4B-4DB2-8F44-4DFA60BB5FF0}"/>
    <hyperlink ref="M25" r:id="rId2" xr:uid="{4D386C7D-EB1D-4B38-A18C-81874E480494}"/>
    <hyperlink ref="M42" r:id="rId3" xr:uid="{7C6AA8B6-7B7B-4DF1-816F-9F1E3A402482}"/>
    <hyperlink ref="M3" r:id="rId4" xr:uid="{E23F0840-EBCD-4604-8FE2-91C8DF04E3FD}"/>
  </hyperlinks>
  <pageMargins left="0.7" right="0.7" top="0.75" bottom="0.75" header="0.3" footer="0.3"/>
  <pageSetup orientation="portrait" r:id="rId5"/>
  <legacyDrawing r:id="rId6"/>
  <tableParts count="1">
    <tablePart r:id="rId7"/>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4E5BA-D1FD-4906-AC52-7989C8F57749}">
  <dimension ref="A1:K722"/>
  <sheetViews>
    <sheetView topLeftCell="B1" workbookViewId="0">
      <selection activeCell="D570" sqref="D570"/>
    </sheetView>
  </sheetViews>
  <sheetFormatPr defaultColWidth="8.88671875" defaultRowHeight="22.95" customHeight="1" x14ac:dyDescent="0.3"/>
  <cols>
    <col min="1" max="2" width="21.33203125" style="7" customWidth="1"/>
    <col min="3" max="3" width="62.109375" style="7" customWidth="1"/>
    <col min="4" max="4" width="33.109375" style="13" customWidth="1"/>
    <col min="5" max="5" width="17.88671875" style="13" customWidth="1"/>
    <col min="6" max="6" width="23.5546875" style="7" customWidth="1"/>
    <col min="7" max="7" width="11.6640625" style="7" customWidth="1"/>
    <col min="8" max="8" width="43.33203125" style="7" customWidth="1"/>
    <col min="9" max="9" width="12.6640625" style="7" customWidth="1"/>
    <col min="10" max="10" width="12.88671875" style="7" bestFit="1" customWidth="1"/>
    <col min="11" max="11" width="19.88671875" style="7" customWidth="1"/>
    <col min="12" max="16384" width="8.88671875" style="7"/>
  </cols>
  <sheetData>
    <row r="1" spans="1:11" s="41" customFormat="1" ht="22.95" customHeight="1" x14ac:dyDescent="0.3">
      <c r="A1" s="80" t="s">
        <v>237</v>
      </c>
      <c r="B1" s="80" t="s">
        <v>1429</v>
      </c>
      <c r="C1" s="80" t="s">
        <v>243</v>
      </c>
      <c r="D1" s="146" t="s">
        <v>1430</v>
      </c>
      <c r="E1" s="146" t="s">
        <v>151</v>
      </c>
      <c r="F1" s="41" t="s">
        <v>1431</v>
      </c>
      <c r="G1" s="41" t="s">
        <v>1432</v>
      </c>
      <c r="H1" s="41" t="s">
        <v>1433</v>
      </c>
      <c r="I1" s="41" t="s">
        <v>1434</v>
      </c>
      <c r="J1" s="41" t="s">
        <v>1435</v>
      </c>
      <c r="K1" s="41" t="s">
        <v>1436</v>
      </c>
    </row>
    <row r="2" spans="1:11" ht="72" hidden="1" x14ac:dyDescent="0.3">
      <c r="A2" s="5" t="s">
        <v>99</v>
      </c>
      <c r="B2" s="5" t="str">
        <f>VLOOKUP(Shortlisted[[#This Row],[Venture Name]],VenturesList[#All],2,FALSE)</f>
        <v>Accelerate Core</v>
      </c>
      <c r="C2" s="2" t="s">
        <v>842</v>
      </c>
      <c r="D2" s="5" t="s">
        <v>1437</v>
      </c>
      <c r="E2" s="5" t="s">
        <v>1438</v>
      </c>
      <c r="F2" s="42" t="s">
        <v>1439</v>
      </c>
      <c r="G2" s="5" t="s">
        <v>1440</v>
      </c>
      <c r="H2" s="5" t="s">
        <v>1441</v>
      </c>
      <c r="I2" s="5" t="s">
        <v>980</v>
      </c>
      <c r="J2" s="5"/>
      <c r="K2" s="75">
        <v>45992</v>
      </c>
    </row>
    <row r="3" spans="1:11" ht="72" hidden="1" x14ac:dyDescent="0.3">
      <c r="A3" s="5" t="s">
        <v>99</v>
      </c>
      <c r="B3" s="5" t="str">
        <f>VLOOKUP(Shortlisted[[#This Row],[Venture Name]],VenturesList[#All],2,FALSE)</f>
        <v>Accelerate Core</v>
      </c>
      <c r="C3" s="2" t="s">
        <v>842</v>
      </c>
      <c r="D3" s="5" t="s">
        <v>1437</v>
      </c>
      <c r="E3" s="5" t="s">
        <v>1442</v>
      </c>
      <c r="F3" s="42" t="s">
        <v>1443</v>
      </c>
      <c r="G3" s="5" t="s">
        <v>1444</v>
      </c>
      <c r="H3" s="5" t="s">
        <v>1445</v>
      </c>
      <c r="I3" s="5" t="s">
        <v>980</v>
      </c>
      <c r="J3" s="5"/>
      <c r="K3" s="75">
        <v>45992</v>
      </c>
    </row>
    <row r="4" spans="1:11" ht="72" hidden="1" x14ac:dyDescent="0.3">
      <c r="A4" s="5" t="s">
        <v>99</v>
      </c>
      <c r="B4" s="5" t="str">
        <f>VLOOKUP(Shortlisted[[#This Row],[Venture Name]],VenturesList[#All],2,FALSE)</f>
        <v>Accelerate Core</v>
      </c>
      <c r="C4" s="2" t="s">
        <v>842</v>
      </c>
      <c r="D4" s="5" t="s">
        <v>1437</v>
      </c>
      <c r="E4" s="5" t="s">
        <v>1446</v>
      </c>
      <c r="F4" s="42" t="s">
        <v>1447</v>
      </c>
      <c r="G4" s="5" t="s">
        <v>1440</v>
      </c>
      <c r="H4" s="5" t="s">
        <v>1448</v>
      </c>
      <c r="I4" s="5" t="s">
        <v>980</v>
      </c>
      <c r="J4" s="5"/>
      <c r="K4" s="75">
        <v>45992</v>
      </c>
    </row>
    <row r="5" spans="1:11" ht="86.4" hidden="1" x14ac:dyDescent="0.3">
      <c r="A5" s="5" t="s">
        <v>99</v>
      </c>
      <c r="B5" s="5" t="str">
        <f>VLOOKUP(Shortlisted[[#This Row],[Venture Name]],VenturesList[#All],2,FALSE)</f>
        <v>Accelerate Core</v>
      </c>
      <c r="C5" s="2" t="s">
        <v>842</v>
      </c>
      <c r="D5" s="5" t="s">
        <v>1437</v>
      </c>
      <c r="E5" s="5" t="s">
        <v>1449</v>
      </c>
      <c r="F5" s="42" t="s">
        <v>1450</v>
      </c>
      <c r="G5" s="5" t="s">
        <v>1451</v>
      </c>
      <c r="H5" s="5" t="s">
        <v>1452</v>
      </c>
      <c r="I5" s="5" t="s">
        <v>980</v>
      </c>
      <c r="J5" s="5"/>
      <c r="K5" s="75">
        <v>45992</v>
      </c>
    </row>
    <row r="6" spans="1:11" ht="86.4" hidden="1" x14ac:dyDescent="0.3">
      <c r="A6" s="5" t="s">
        <v>691</v>
      </c>
      <c r="B6" s="5" t="str">
        <f>VLOOKUP(Shortlisted[[#This Row],[Venture Name]],VenturesList[#All],2,FALSE)</f>
        <v>Accelerate Core</v>
      </c>
      <c r="C6" s="2" t="s">
        <v>692</v>
      </c>
      <c r="D6" s="5" t="s">
        <v>1453</v>
      </c>
      <c r="E6" s="5" t="s">
        <v>1454</v>
      </c>
      <c r="F6" s="42" t="s">
        <v>1455</v>
      </c>
      <c r="G6" s="5">
        <v>24</v>
      </c>
      <c r="H6" s="5" t="s">
        <v>1456</v>
      </c>
      <c r="I6" s="5" t="s">
        <v>993</v>
      </c>
      <c r="J6" s="5"/>
      <c r="K6" s="75">
        <v>45992</v>
      </c>
    </row>
    <row r="7" spans="1:11" ht="72" hidden="1" x14ac:dyDescent="0.3">
      <c r="A7" s="5" t="s">
        <v>691</v>
      </c>
      <c r="B7" s="5" t="str">
        <f>VLOOKUP(Shortlisted[[#This Row],[Venture Name]],VenturesList[#All],2,FALSE)</f>
        <v>Accelerate Core</v>
      </c>
      <c r="C7" s="2" t="s">
        <v>692</v>
      </c>
      <c r="D7" s="5" t="s">
        <v>1453</v>
      </c>
      <c r="E7" s="5" t="s">
        <v>210</v>
      </c>
      <c r="F7" s="42" t="s">
        <v>1457</v>
      </c>
      <c r="G7" s="9">
        <v>13</v>
      </c>
      <c r="H7" s="5" t="s">
        <v>1458</v>
      </c>
      <c r="I7" s="5" t="s">
        <v>993</v>
      </c>
      <c r="J7" s="5"/>
      <c r="K7" s="75">
        <v>45992</v>
      </c>
    </row>
    <row r="8" spans="1:11" ht="100.8" hidden="1" x14ac:dyDescent="0.3">
      <c r="A8" s="5" t="s">
        <v>691</v>
      </c>
      <c r="B8" s="5" t="str">
        <f>VLOOKUP(Shortlisted[[#This Row],[Venture Name]],VenturesList[#All],2,FALSE)</f>
        <v>Accelerate Core</v>
      </c>
      <c r="C8" s="2" t="s">
        <v>692</v>
      </c>
      <c r="D8" s="5" t="s">
        <v>1459</v>
      </c>
      <c r="E8" s="5" t="s">
        <v>1460</v>
      </c>
      <c r="F8" s="42" t="s">
        <v>1461</v>
      </c>
      <c r="G8" s="5">
        <v>25</v>
      </c>
      <c r="H8" s="5" t="s">
        <v>1462</v>
      </c>
      <c r="I8" s="5" t="s">
        <v>993</v>
      </c>
      <c r="J8" s="5"/>
      <c r="K8" s="75">
        <v>45992</v>
      </c>
    </row>
    <row r="9" spans="1:11" ht="86.4" hidden="1" x14ac:dyDescent="0.3">
      <c r="A9" s="5" t="s">
        <v>691</v>
      </c>
      <c r="B9" s="5" t="str">
        <f>VLOOKUP(Shortlisted[[#This Row],[Venture Name]],VenturesList[#All],2,FALSE)</f>
        <v>Accelerate Core</v>
      </c>
      <c r="C9" s="2" t="s">
        <v>692</v>
      </c>
      <c r="D9" s="5" t="s">
        <v>1463</v>
      </c>
      <c r="E9" s="5" t="s">
        <v>205</v>
      </c>
      <c r="F9" s="42" t="s">
        <v>1464</v>
      </c>
      <c r="G9" s="9">
        <v>31</v>
      </c>
      <c r="H9" s="5" t="s">
        <v>1465</v>
      </c>
      <c r="I9" s="5" t="s">
        <v>993</v>
      </c>
      <c r="J9" s="5"/>
      <c r="K9" s="75">
        <v>45992</v>
      </c>
    </row>
    <row r="10" spans="1:11" ht="72" hidden="1" x14ac:dyDescent="0.3">
      <c r="A10" s="5" t="s">
        <v>691</v>
      </c>
      <c r="B10" s="5" t="str">
        <f>VLOOKUP(Shortlisted[[#This Row],[Venture Name]],VenturesList[#All],2,FALSE)</f>
        <v>Accelerate Core</v>
      </c>
      <c r="C10" s="2" t="s">
        <v>692</v>
      </c>
      <c r="D10" s="5" t="s">
        <v>1463</v>
      </c>
      <c r="E10" s="5" t="s">
        <v>1466</v>
      </c>
      <c r="F10" s="42" t="s">
        <v>1467</v>
      </c>
      <c r="G10" s="5">
        <v>20</v>
      </c>
      <c r="H10" s="5" t="s">
        <v>1468</v>
      </c>
      <c r="I10" s="5" t="s">
        <v>993</v>
      </c>
      <c r="J10" s="5"/>
      <c r="K10" s="75">
        <v>45992</v>
      </c>
    </row>
    <row r="11" spans="1:11" ht="72" hidden="1" x14ac:dyDescent="0.3">
      <c r="A11" s="44" t="s">
        <v>691</v>
      </c>
      <c r="B11" s="44" t="str">
        <f>VLOOKUP(Shortlisted[[#This Row],[Venture Name]],VenturesList[#All],2,FALSE)</f>
        <v>Accelerate Core</v>
      </c>
      <c r="C11" s="93" t="s">
        <v>692</v>
      </c>
      <c r="D11" s="44" t="s">
        <v>1469</v>
      </c>
      <c r="E11" s="44" t="s">
        <v>1470</v>
      </c>
      <c r="F11" s="46" t="s">
        <v>1471</v>
      </c>
      <c r="G11" s="68">
        <v>17</v>
      </c>
      <c r="H11" s="44" t="s">
        <v>1472</v>
      </c>
      <c r="I11" s="5" t="s">
        <v>993</v>
      </c>
      <c r="J11" s="44"/>
      <c r="K11" s="75">
        <v>45992</v>
      </c>
    </row>
    <row r="12" spans="1:11" ht="86.4" hidden="1" x14ac:dyDescent="0.3">
      <c r="A12" s="44" t="s">
        <v>691</v>
      </c>
      <c r="B12" s="44" t="str">
        <f>VLOOKUP(Shortlisted[[#This Row],[Venture Name]],VenturesList[#All],2,FALSE)</f>
        <v>Accelerate Core</v>
      </c>
      <c r="C12" s="93" t="s">
        <v>692</v>
      </c>
      <c r="D12" s="44" t="s">
        <v>1469</v>
      </c>
      <c r="E12" s="44" t="s">
        <v>1473</v>
      </c>
      <c r="F12" s="45" t="s">
        <v>1474</v>
      </c>
      <c r="G12" s="44">
        <v>30</v>
      </c>
      <c r="H12" s="44" t="s">
        <v>1475</v>
      </c>
      <c r="I12" s="5" t="s">
        <v>993</v>
      </c>
      <c r="J12" s="44"/>
      <c r="K12" s="75">
        <v>45992</v>
      </c>
    </row>
    <row r="13" spans="1:11" ht="86.4" hidden="1" x14ac:dyDescent="0.3">
      <c r="A13" s="44" t="s">
        <v>144</v>
      </c>
      <c r="B13" s="44" t="str">
        <f>VLOOKUP(Shortlisted[[#This Row],[Venture Name]],VenturesList[#All],2,FALSE)</f>
        <v>Accelerate Core</v>
      </c>
      <c r="C13" s="93" t="s">
        <v>673</v>
      </c>
      <c r="D13" s="44" t="s">
        <v>1476</v>
      </c>
      <c r="E13" s="44" t="s">
        <v>1477</v>
      </c>
      <c r="F13" s="45" t="s">
        <v>1478</v>
      </c>
      <c r="G13" s="44">
        <v>11</v>
      </c>
      <c r="H13" s="44" t="s">
        <v>1479</v>
      </c>
      <c r="I13" s="5" t="s">
        <v>993</v>
      </c>
      <c r="J13" s="44"/>
      <c r="K13" s="75">
        <v>45992</v>
      </c>
    </row>
    <row r="14" spans="1:11" ht="72" hidden="1" x14ac:dyDescent="0.3">
      <c r="A14" s="44" t="s">
        <v>144</v>
      </c>
      <c r="B14" s="44" t="str">
        <f>VLOOKUP(Shortlisted[[#This Row],[Venture Name]],VenturesList[#All],2,FALSE)</f>
        <v>Accelerate Core</v>
      </c>
      <c r="C14" s="93" t="s">
        <v>673</v>
      </c>
      <c r="D14" s="44" t="s">
        <v>1476</v>
      </c>
      <c r="E14" s="44" t="s">
        <v>191</v>
      </c>
      <c r="F14" s="45" t="s">
        <v>1480</v>
      </c>
      <c r="G14" s="68">
        <v>7</v>
      </c>
      <c r="H14" s="44" t="s">
        <v>1481</v>
      </c>
      <c r="I14" s="5" t="s">
        <v>993</v>
      </c>
      <c r="J14" s="44"/>
      <c r="K14" s="75">
        <v>45992</v>
      </c>
    </row>
    <row r="15" spans="1:11" ht="72" hidden="1" x14ac:dyDescent="0.3">
      <c r="A15" s="44" t="s">
        <v>144</v>
      </c>
      <c r="B15" s="44" t="str">
        <f>VLOOKUP(Shortlisted[[#This Row],[Venture Name]],VenturesList[#All],2,FALSE)</f>
        <v>Accelerate Core</v>
      </c>
      <c r="C15" s="93" t="s">
        <v>673</v>
      </c>
      <c r="D15" s="5" t="s">
        <v>1209</v>
      </c>
      <c r="E15" s="5" t="s">
        <v>1482</v>
      </c>
      <c r="F15" s="42" t="s">
        <v>1483</v>
      </c>
      <c r="G15" s="5">
        <v>16</v>
      </c>
      <c r="H15" s="5" t="s">
        <v>1484</v>
      </c>
      <c r="I15" s="5" t="s">
        <v>993</v>
      </c>
      <c r="J15" s="5"/>
      <c r="K15" s="75">
        <v>45992</v>
      </c>
    </row>
    <row r="16" spans="1:11" ht="86.4" hidden="1" x14ac:dyDescent="0.3">
      <c r="A16" s="44" t="s">
        <v>144</v>
      </c>
      <c r="B16" s="44" t="str">
        <f>VLOOKUP(Shortlisted[[#This Row],[Venture Name]],VenturesList[#All],2,FALSE)</f>
        <v>Accelerate Core</v>
      </c>
      <c r="C16" s="93" t="s">
        <v>673</v>
      </c>
      <c r="D16" s="44" t="s">
        <v>1209</v>
      </c>
      <c r="E16" s="44" t="s">
        <v>1485</v>
      </c>
      <c r="F16" s="45" t="s">
        <v>1486</v>
      </c>
      <c r="G16" s="44">
        <v>17</v>
      </c>
      <c r="H16" s="44" t="s">
        <v>1487</v>
      </c>
      <c r="I16" s="44" t="s">
        <v>993</v>
      </c>
      <c r="J16" s="44" t="s">
        <v>1488</v>
      </c>
      <c r="K16" s="75">
        <v>45992</v>
      </c>
    </row>
    <row r="17" spans="1:11" ht="72" hidden="1" x14ac:dyDescent="0.3">
      <c r="A17" s="44" t="s">
        <v>144</v>
      </c>
      <c r="B17" s="44" t="str">
        <f>VLOOKUP(Shortlisted[[#This Row],[Venture Name]],VenturesList[#All],2,FALSE)</f>
        <v>Accelerate Core</v>
      </c>
      <c r="C17" s="93" t="s">
        <v>673</v>
      </c>
      <c r="D17" s="44" t="s">
        <v>1209</v>
      </c>
      <c r="E17" s="44" t="s">
        <v>1128</v>
      </c>
      <c r="F17" s="45" t="s">
        <v>1489</v>
      </c>
      <c r="G17" s="44">
        <v>12</v>
      </c>
      <c r="H17" s="44" t="s">
        <v>1490</v>
      </c>
      <c r="I17" s="44" t="s">
        <v>993</v>
      </c>
      <c r="J17" s="44" t="s">
        <v>1488</v>
      </c>
      <c r="K17" s="75">
        <v>45992</v>
      </c>
    </row>
    <row r="18" spans="1:11" ht="72" hidden="1" x14ac:dyDescent="0.3">
      <c r="A18" s="44" t="s">
        <v>144</v>
      </c>
      <c r="B18" s="44" t="str">
        <f>VLOOKUP(Shortlisted[[#This Row],[Venture Name]],VenturesList[#All],2,FALSE)</f>
        <v>Accelerate Core</v>
      </c>
      <c r="C18" s="93" t="s">
        <v>673</v>
      </c>
      <c r="D18" s="44" t="s">
        <v>1491</v>
      </c>
      <c r="E18" s="44" t="s">
        <v>1136</v>
      </c>
      <c r="F18" s="45" t="s">
        <v>1492</v>
      </c>
      <c r="G18" s="44">
        <v>25</v>
      </c>
      <c r="H18" s="44" t="s">
        <v>1493</v>
      </c>
      <c r="I18" s="44" t="s">
        <v>993</v>
      </c>
      <c r="J18" s="44"/>
      <c r="K18" s="75">
        <v>45992</v>
      </c>
    </row>
    <row r="19" spans="1:11" ht="72" hidden="1" x14ac:dyDescent="0.3">
      <c r="A19" s="44" t="s">
        <v>144</v>
      </c>
      <c r="B19" s="44" t="str">
        <f>VLOOKUP(Shortlisted[[#This Row],[Venture Name]],VenturesList[#All],2,FALSE)</f>
        <v>Accelerate Core</v>
      </c>
      <c r="C19" s="93" t="s">
        <v>673</v>
      </c>
      <c r="D19" s="44" t="s">
        <v>1491</v>
      </c>
      <c r="E19" s="44" t="s">
        <v>179</v>
      </c>
      <c r="F19" s="45" t="s">
        <v>1494</v>
      </c>
      <c r="G19" s="44">
        <v>22</v>
      </c>
      <c r="H19" s="44" t="s">
        <v>1495</v>
      </c>
      <c r="I19" s="44" t="s">
        <v>993</v>
      </c>
      <c r="J19" s="44"/>
      <c r="K19" s="75">
        <v>45992</v>
      </c>
    </row>
    <row r="20" spans="1:11" ht="57.6" hidden="1" x14ac:dyDescent="0.3">
      <c r="A20" s="44" t="s">
        <v>144</v>
      </c>
      <c r="B20" s="44" t="str">
        <f>VLOOKUP(Shortlisted[[#This Row],[Venture Name]],VenturesList[#All],2,FALSE)</f>
        <v>Accelerate Core</v>
      </c>
      <c r="C20" s="93" t="s">
        <v>673</v>
      </c>
      <c r="D20" s="44" t="s">
        <v>1496</v>
      </c>
      <c r="E20" s="44" t="s">
        <v>201</v>
      </c>
      <c r="F20" s="45" t="s">
        <v>1497</v>
      </c>
      <c r="G20" s="44">
        <v>38</v>
      </c>
      <c r="H20" s="44" t="s">
        <v>1498</v>
      </c>
      <c r="I20" s="44" t="s">
        <v>993</v>
      </c>
      <c r="J20" s="44"/>
      <c r="K20" s="75">
        <v>45992</v>
      </c>
    </row>
    <row r="21" spans="1:11" ht="57.6" hidden="1" x14ac:dyDescent="0.3">
      <c r="A21" s="44" t="s">
        <v>144</v>
      </c>
      <c r="B21" s="44" t="str">
        <f>VLOOKUP(Shortlisted[[#This Row],[Venture Name]],VenturesList[#All],2,FALSE)</f>
        <v>Accelerate Core</v>
      </c>
      <c r="C21" s="93" t="s">
        <v>673</v>
      </c>
      <c r="D21" s="44" t="s">
        <v>1496</v>
      </c>
      <c r="E21" s="44" t="s">
        <v>1499</v>
      </c>
      <c r="F21" s="45" t="s">
        <v>1500</v>
      </c>
      <c r="G21" s="44">
        <v>12</v>
      </c>
      <c r="H21" s="44" t="s">
        <v>1501</v>
      </c>
      <c r="I21" s="44" t="s">
        <v>993</v>
      </c>
      <c r="J21" s="44"/>
      <c r="K21" s="75">
        <v>45992</v>
      </c>
    </row>
    <row r="22" spans="1:11" ht="72" hidden="1" x14ac:dyDescent="0.3">
      <c r="A22" s="44" t="s">
        <v>129</v>
      </c>
      <c r="B22" s="44" t="str">
        <f>VLOOKUP(Shortlisted[[#This Row],[Venture Name]],VenturesList[#All],2,FALSE)</f>
        <v>Accelerate Core</v>
      </c>
      <c r="C22" s="93" t="s">
        <v>824</v>
      </c>
      <c r="D22" s="44" t="s">
        <v>1502</v>
      </c>
      <c r="E22" s="44" t="s">
        <v>1503</v>
      </c>
      <c r="F22" s="45" t="s">
        <v>1504</v>
      </c>
      <c r="G22" s="68">
        <v>21</v>
      </c>
      <c r="H22" s="44" t="s">
        <v>1505</v>
      </c>
      <c r="I22" s="44" t="s">
        <v>993</v>
      </c>
      <c r="J22" s="44"/>
      <c r="K22" s="75">
        <v>45992</v>
      </c>
    </row>
    <row r="23" spans="1:11" ht="72" hidden="1" x14ac:dyDescent="0.3">
      <c r="A23" s="44" t="s">
        <v>129</v>
      </c>
      <c r="B23" s="44" t="str">
        <f>VLOOKUP(Shortlisted[[#This Row],[Venture Name]],VenturesList[#All],2,FALSE)</f>
        <v>Accelerate Core</v>
      </c>
      <c r="C23" s="93" t="s">
        <v>824</v>
      </c>
      <c r="D23" s="44" t="s">
        <v>1502</v>
      </c>
      <c r="E23" s="44" t="s">
        <v>1506</v>
      </c>
      <c r="F23" s="45" t="s">
        <v>1507</v>
      </c>
      <c r="G23" s="44">
        <v>29</v>
      </c>
      <c r="H23" s="44" t="s">
        <v>1508</v>
      </c>
      <c r="I23" s="44" t="s">
        <v>993</v>
      </c>
      <c r="J23" s="44"/>
      <c r="K23" s="75">
        <v>45992</v>
      </c>
    </row>
    <row r="24" spans="1:11" ht="72" hidden="1" x14ac:dyDescent="0.3">
      <c r="A24" s="44" t="s">
        <v>129</v>
      </c>
      <c r="B24" s="44" t="str">
        <f>VLOOKUP(Shortlisted[[#This Row],[Venture Name]],VenturesList[#All],2,FALSE)</f>
        <v>Accelerate Core</v>
      </c>
      <c r="C24" s="93" t="s">
        <v>824</v>
      </c>
      <c r="D24" s="44" t="s">
        <v>1502</v>
      </c>
      <c r="E24" s="44" t="s">
        <v>1509</v>
      </c>
      <c r="F24" s="45" t="s">
        <v>1510</v>
      </c>
      <c r="G24" s="44">
        <v>25</v>
      </c>
      <c r="H24" s="44" t="s">
        <v>1511</v>
      </c>
      <c r="I24" s="44" t="s">
        <v>993</v>
      </c>
      <c r="J24" s="44"/>
      <c r="K24" s="75">
        <v>45992</v>
      </c>
    </row>
    <row r="25" spans="1:11" ht="86.4" hidden="1" x14ac:dyDescent="0.3">
      <c r="A25" s="44" t="s">
        <v>129</v>
      </c>
      <c r="B25" s="44" t="str">
        <f>VLOOKUP(Shortlisted[[#This Row],[Venture Name]],VenturesList[#All],2,FALSE)</f>
        <v>Accelerate Core</v>
      </c>
      <c r="C25" s="93" t="s">
        <v>824</v>
      </c>
      <c r="D25" s="44" t="s">
        <v>1512</v>
      </c>
      <c r="E25" s="68" t="s">
        <v>164</v>
      </c>
      <c r="F25" s="45" t="s">
        <v>1513</v>
      </c>
      <c r="G25" s="44">
        <v>26</v>
      </c>
      <c r="H25" s="44" t="s">
        <v>1514</v>
      </c>
      <c r="I25" s="44" t="s">
        <v>993</v>
      </c>
      <c r="J25" s="44"/>
      <c r="K25" s="75">
        <v>45992</v>
      </c>
    </row>
    <row r="26" spans="1:11" ht="86.4" hidden="1" x14ac:dyDescent="0.3">
      <c r="A26" s="44" t="s">
        <v>129</v>
      </c>
      <c r="B26" s="44" t="str">
        <f>VLOOKUP(Shortlisted[[#This Row],[Venture Name]],VenturesList[#All],2,FALSE)</f>
        <v>Accelerate Core</v>
      </c>
      <c r="C26" s="93" t="s">
        <v>824</v>
      </c>
      <c r="D26" s="44" t="s">
        <v>1512</v>
      </c>
      <c r="E26" s="44" t="s">
        <v>1515</v>
      </c>
      <c r="F26" s="45" t="s">
        <v>1516</v>
      </c>
      <c r="G26" s="44">
        <v>23</v>
      </c>
      <c r="H26" s="44" t="s">
        <v>1517</v>
      </c>
      <c r="I26" s="44" t="s">
        <v>993</v>
      </c>
      <c r="J26" s="44"/>
      <c r="K26" s="75">
        <v>45992</v>
      </c>
    </row>
    <row r="27" spans="1:11" ht="86.4" hidden="1" x14ac:dyDescent="0.3">
      <c r="A27" s="44" t="s">
        <v>129</v>
      </c>
      <c r="B27" s="44" t="str">
        <f>VLOOKUP(Shortlisted[[#This Row],[Venture Name]],VenturesList[#All],2,FALSE)</f>
        <v>Accelerate Core</v>
      </c>
      <c r="C27" s="93" t="s">
        <v>824</v>
      </c>
      <c r="D27" s="44" t="s">
        <v>1512</v>
      </c>
      <c r="E27" s="44" t="s">
        <v>1128</v>
      </c>
      <c r="F27" s="45" t="s">
        <v>1489</v>
      </c>
      <c r="G27" s="44">
        <v>12</v>
      </c>
      <c r="H27" s="44" t="s">
        <v>1518</v>
      </c>
      <c r="I27" s="44" t="s">
        <v>1519</v>
      </c>
      <c r="J27" s="44"/>
      <c r="K27" s="75">
        <v>45992</v>
      </c>
    </row>
    <row r="28" spans="1:11" ht="86.4" hidden="1" x14ac:dyDescent="0.3">
      <c r="A28" s="44" t="s">
        <v>129</v>
      </c>
      <c r="B28" s="44" t="str">
        <f>VLOOKUP(Shortlisted[[#This Row],[Venture Name]],VenturesList[#All],2,FALSE)</f>
        <v>Accelerate Core</v>
      </c>
      <c r="C28" s="93" t="s">
        <v>824</v>
      </c>
      <c r="D28" s="44" t="s">
        <v>1520</v>
      </c>
      <c r="E28" s="44" t="s">
        <v>1521</v>
      </c>
      <c r="F28" s="45" t="s">
        <v>1522</v>
      </c>
      <c r="G28" s="44">
        <v>30</v>
      </c>
      <c r="H28" s="44" t="s">
        <v>1523</v>
      </c>
      <c r="I28" s="44" t="s">
        <v>993</v>
      </c>
      <c r="J28" s="44"/>
      <c r="K28" s="75">
        <v>45992</v>
      </c>
    </row>
    <row r="29" spans="1:11" ht="86.4" hidden="1" x14ac:dyDescent="0.3">
      <c r="A29" s="44" t="s">
        <v>129</v>
      </c>
      <c r="B29" s="44" t="str">
        <f>VLOOKUP(Shortlisted[[#This Row],[Venture Name]],VenturesList[#All],2,FALSE)</f>
        <v>Accelerate Core</v>
      </c>
      <c r="C29" s="93" t="s">
        <v>824</v>
      </c>
      <c r="D29" s="44" t="s">
        <v>1520</v>
      </c>
      <c r="E29" s="44" t="s">
        <v>1524</v>
      </c>
      <c r="F29" s="45" t="s">
        <v>1525</v>
      </c>
      <c r="G29" s="41">
        <v>32</v>
      </c>
      <c r="H29" s="44" t="s">
        <v>1526</v>
      </c>
      <c r="I29" s="44" t="s">
        <v>993</v>
      </c>
      <c r="J29" s="44"/>
      <c r="K29" s="75">
        <v>45992</v>
      </c>
    </row>
    <row r="30" spans="1:11" ht="86.4" hidden="1" x14ac:dyDescent="0.3">
      <c r="A30" s="44" t="s">
        <v>129</v>
      </c>
      <c r="B30" s="44" t="str">
        <f>VLOOKUP(Shortlisted[[#This Row],[Venture Name]],VenturesList[#All],2,FALSE)</f>
        <v>Accelerate Core</v>
      </c>
      <c r="C30" s="93" t="s">
        <v>824</v>
      </c>
      <c r="D30" s="44" t="s">
        <v>1527</v>
      </c>
      <c r="E30" s="44" t="s">
        <v>1528</v>
      </c>
      <c r="F30" s="45" t="s">
        <v>1529</v>
      </c>
      <c r="G30" s="44">
        <v>22</v>
      </c>
      <c r="H30" s="44" t="s">
        <v>1530</v>
      </c>
      <c r="I30" s="44" t="s">
        <v>993</v>
      </c>
      <c r="J30" s="44"/>
      <c r="K30" s="75">
        <v>45992</v>
      </c>
    </row>
    <row r="31" spans="1:11" ht="72" hidden="1" x14ac:dyDescent="0.3">
      <c r="A31" s="44" t="s">
        <v>129</v>
      </c>
      <c r="B31" s="44" t="str">
        <f>VLOOKUP(Shortlisted[[#This Row],[Venture Name]],VenturesList[#All],2,FALSE)</f>
        <v>Accelerate Core</v>
      </c>
      <c r="C31" s="93" t="s">
        <v>824</v>
      </c>
      <c r="D31" s="44" t="s">
        <v>1527</v>
      </c>
      <c r="E31" s="41" t="s">
        <v>1531</v>
      </c>
      <c r="F31" s="45" t="s">
        <v>1532</v>
      </c>
      <c r="G31" s="44">
        <v>24</v>
      </c>
      <c r="H31" s="44" t="s">
        <v>1533</v>
      </c>
      <c r="I31" s="44" t="s">
        <v>1519</v>
      </c>
      <c r="J31" s="44"/>
      <c r="K31" s="75">
        <v>45992</v>
      </c>
    </row>
    <row r="32" spans="1:11" ht="72" hidden="1" x14ac:dyDescent="0.3">
      <c r="A32" s="44" t="s">
        <v>129</v>
      </c>
      <c r="B32" s="44" t="str">
        <f>VLOOKUP(Shortlisted[[#This Row],[Venture Name]],VenturesList[#All],2,FALSE)</f>
        <v>Accelerate Core</v>
      </c>
      <c r="C32" s="93" t="s">
        <v>824</v>
      </c>
      <c r="D32" s="44" t="s">
        <v>1527</v>
      </c>
      <c r="E32" s="41" t="s">
        <v>1534</v>
      </c>
      <c r="F32" s="45" t="s">
        <v>1535</v>
      </c>
      <c r="G32" s="44">
        <v>26</v>
      </c>
      <c r="H32" s="44" t="s">
        <v>1536</v>
      </c>
      <c r="I32" s="44" t="s">
        <v>993</v>
      </c>
      <c r="J32" s="44"/>
      <c r="K32" s="75">
        <v>45992</v>
      </c>
    </row>
    <row r="33" spans="1:11" ht="86.4" hidden="1" x14ac:dyDescent="0.3">
      <c r="A33" s="44" t="s">
        <v>129</v>
      </c>
      <c r="B33" s="44" t="str">
        <f>VLOOKUP(Shortlisted[[#This Row],[Venture Name]],VenturesList[#All],2,FALSE)</f>
        <v>Accelerate Core</v>
      </c>
      <c r="C33" s="93" t="s">
        <v>824</v>
      </c>
      <c r="D33" s="44" t="s">
        <v>1537</v>
      </c>
      <c r="E33" s="44" t="s">
        <v>1538</v>
      </c>
      <c r="F33" s="46" t="s">
        <v>1539</v>
      </c>
      <c r="G33" s="44" t="s">
        <v>1540</v>
      </c>
      <c r="H33" s="44" t="s">
        <v>1541</v>
      </c>
      <c r="I33" s="44" t="s">
        <v>993</v>
      </c>
      <c r="J33" s="44"/>
      <c r="K33" s="75">
        <v>45992</v>
      </c>
    </row>
    <row r="34" spans="1:11" ht="86.4" hidden="1" x14ac:dyDescent="0.3">
      <c r="A34" s="44" t="s">
        <v>129</v>
      </c>
      <c r="B34" s="44" t="str">
        <f>VLOOKUP(Shortlisted[[#This Row],[Venture Name]],VenturesList[#All],2,FALSE)</f>
        <v>Accelerate Core</v>
      </c>
      <c r="C34" s="93" t="s">
        <v>824</v>
      </c>
      <c r="D34" s="44" t="s">
        <v>1537</v>
      </c>
      <c r="E34" s="44" t="s">
        <v>181</v>
      </c>
      <c r="F34" s="45" t="s">
        <v>1542</v>
      </c>
      <c r="G34" s="44">
        <v>12</v>
      </c>
      <c r="H34" s="44" t="s">
        <v>1543</v>
      </c>
      <c r="I34" s="44" t="s">
        <v>993</v>
      </c>
      <c r="J34" s="44"/>
      <c r="K34" s="75">
        <v>45992</v>
      </c>
    </row>
    <row r="35" spans="1:11" ht="72" hidden="1" x14ac:dyDescent="0.3">
      <c r="A35" s="44" t="s">
        <v>129</v>
      </c>
      <c r="B35" s="44" t="str">
        <f>VLOOKUP(Shortlisted[[#This Row],[Venture Name]],VenturesList[#All],2,FALSE)</f>
        <v>Accelerate Core</v>
      </c>
      <c r="C35" s="93" t="s">
        <v>824</v>
      </c>
      <c r="D35" s="44" t="s">
        <v>1537</v>
      </c>
      <c r="E35" s="44" t="s">
        <v>1544</v>
      </c>
      <c r="F35" s="45" t="s">
        <v>1545</v>
      </c>
      <c r="G35" s="44">
        <v>14</v>
      </c>
      <c r="H35" s="44" t="s">
        <v>1546</v>
      </c>
      <c r="I35" s="44" t="s">
        <v>993</v>
      </c>
      <c r="J35" s="44"/>
      <c r="K35" s="75">
        <v>45992</v>
      </c>
    </row>
    <row r="36" spans="1:11" ht="86.4" hidden="1" x14ac:dyDescent="0.3">
      <c r="A36" s="44" t="s">
        <v>107</v>
      </c>
      <c r="B36" s="44" t="str">
        <f>VLOOKUP(Shortlisted[[#This Row],[Venture Name]],VenturesList[#All],2,FALSE)</f>
        <v>Accelerate Core</v>
      </c>
      <c r="C36" s="93" t="s">
        <v>875</v>
      </c>
      <c r="D36" s="44" t="s">
        <v>1047</v>
      </c>
      <c r="E36" s="44" t="s">
        <v>192</v>
      </c>
      <c r="F36" s="45" t="s">
        <v>1547</v>
      </c>
      <c r="G36" s="44">
        <v>30</v>
      </c>
      <c r="H36" s="44" t="s">
        <v>1548</v>
      </c>
      <c r="I36" s="44" t="s">
        <v>993</v>
      </c>
      <c r="J36" s="44"/>
      <c r="K36" s="75">
        <v>45992</v>
      </c>
    </row>
    <row r="37" spans="1:11" ht="86.4" hidden="1" x14ac:dyDescent="0.3">
      <c r="A37" s="44" t="s">
        <v>107</v>
      </c>
      <c r="B37" s="44" t="str">
        <f>VLOOKUP(Shortlisted[[#This Row],[Venture Name]],VenturesList[#All],2,FALSE)</f>
        <v>Accelerate Core</v>
      </c>
      <c r="C37" s="93" t="s">
        <v>875</v>
      </c>
      <c r="D37" s="44" t="s">
        <v>1047</v>
      </c>
      <c r="E37" s="44" t="s">
        <v>1549</v>
      </c>
      <c r="F37" s="45" t="s">
        <v>1550</v>
      </c>
      <c r="G37" s="44">
        <v>11</v>
      </c>
      <c r="H37" s="44" t="s">
        <v>1551</v>
      </c>
      <c r="I37" s="44" t="s">
        <v>993</v>
      </c>
      <c r="J37" s="44"/>
      <c r="K37" s="75">
        <v>45992</v>
      </c>
    </row>
    <row r="38" spans="1:11" ht="86.4" hidden="1" x14ac:dyDescent="0.3">
      <c r="A38" s="44" t="s">
        <v>107</v>
      </c>
      <c r="B38" s="44" t="str">
        <f>VLOOKUP(Shortlisted[[#This Row],[Venture Name]],VenturesList[#All],2,FALSE)</f>
        <v>Accelerate Core</v>
      </c>
      <c r="C38" s="93" t="s">
        <v>875</v>
      </c>
      <c r="D38" s="44" t="s">
        <v>1552</v>
      </c>
      <c r="E38" s="5"/>
      <c r="F38" s="44"/>
      <c r="G38" s="44"/>
      <c r="H38" s="44"/>
      <c r="I38" s="44"/>
      <c r="J38" s="44"/>
      <c r="K38" s="75">
        <v>45992</v>
      </c>
    </row>
    <row r="39" spans="1:11" ht="100.8" hidden="1" x14ac:dyDescent="0.3">
      <c r="A39" s="44" t="s">
        <v>107</v>
      </c>
      <c r="B39" s="44" t="str">
        <f>VLOOKUP(Shortlisted[[#This Row],[Venture Name]],VenturesList[#All],2,FALSE)</f>
        <v>Accelerate Core</v>
      </c>
      <c r="C39" s="93" t="s">
        <v>875</v>
      </c>
      <c r="D39" s="47" t="s">
        <v>1553</v>
      </c>
      <c r="E39" s="44" t="s">
        <v>34</v>
      </c>
      <c r="F39" s="45" t="s">
        <v>1554</v>
      </c>
      <c r="G39" s="41">
        <v>30</v>
      </c>
      <c r="H39" s="44" t="s">
        <v>1555</v>
      </c>
      <c r="I39" s="44" t="s">
        <v>993</v>
      </c>
      <c r="J39" s="44"/>
      <c r="K39" s="75">
        <v>45992</v>
      </c>
    </row>
    <row r="40" spans="1:11" ht="100.8" hidden="1" x14ac:dyDescent="0.3">
      <c r="A40" s="44" t="s">
        <v>107</v>
      </c>
      <c r="B40" s="44" t="str">
        <f>VLOOKUP(Shortlisted[[#This Row],[Venture Name]],VenturesList[#All],2,FALSE)</f>
        <v>Accelerate Core</v>
      </c>
      <c r="C40" s="93" t="s">
        <v>875</v>
      </c>
      <c r="D40" s="47" t="s">
        <v>1556</v>
      </c>
      <c r="E40" s="44" t="s">
        <v>1557</v>
      </c>
      <c r="F40" s="45" t="s">
        <v>1558</v>
      </c>
      <c r="G40" s="44">
        <v>18</v>
      </c>
      <c r="H40" s="44" t="s">
        <v>1559</v>
      </c>
      <c r="I40" s="44" t="s">
        <v>993</v>
      </c>
      <c r="J40" s="44"/>
      <c r="K40" s="75">
        <v>45992</v>
      </c>
    </row>
    <row r="41" spans="1:11" ht="72" hidden="1" x14ac:dyDescent="0.3">
      <c r="A41" s="44" t="s">
        <v>107</v>
      </c>
      <c r="B41" s="44" t="str">
        <f>VLOOKUP(Shortlisted[[#This Row],[Venture Name]],VenturesList[#All],2,FALSE)</f>
        <v>Accelerate Core</v>
      </c>
      <c r="C41" s="93" t="s">
        <v>875</v>
      </c>
      <c r="D41" s="47" t="s">
        <v>1556</v>
      </c>
      <c r="E41" s="44" t="s">
        <v>190</v>
      </c>
      <c r="F41" s="45" t="s">
        <v>1560</v>
      </c>
      <c r="G41" s="44">
        <v>36</v>
      </c>
      <c r="H41" s="44" t="s">
        <v>1561</v>
      </c>
      <c r="I41" s="44" t="s">
        <v>993</v>
      </c>
      <c r="J41" s="44"/>
      <c r="K41" s="75">
        <v>45992</v>
      </c>
    </row>
    <row r="42" spans="1:11" ht="72" hidden="1" x14ac:dyDescent="0.3">
      <c r="A42" s="44" t="s">
        <v>107</v>
      </c>
      <c r="B42" s="44" t="str">
        <f>VLOOKUP(Shortlisted[[#This Row],[Venture Name]],VenturesList[#All],2,FALSE)</f>
        <v>Accelerate Core</v>
      </c>
      <c r="C42" s="93" t="s">
        <v>875</v>
      </c>
      <c r="D42" s="44" t="s">
        <v>1562</v>
      </c>
      <c r="E42" s="44" t="s">
        <v>1563</v>
      </c>
      <c r="F42" s="45" t="s">
        <v>1564</v>
      </c>
      <c r="G42" s="44">
        <v>12</v>
      </c>
      <c r="H42" s="44" t="s">
        <v>1565</v>
      </c>
      <c r="I42" s="44" t="s">
        <v>993</v>
      </c>
      <c r="J42" s="44"/>
      <c r="K42" s="75">
        <v>45992</v>
      </c>
    </row>
    <row r="43" spans="1:11" ht="72" hidden="1" x14ac:dyDescent="0.3">
      <c r="A43" s="44" t="s">
        <v>107</v>
      </c>
      <c r="B43" s="44" t="str">
        <f>VLOOKUP(Shortlisted[[#This Row],[Venture Name]],VenturesList[#All],2,FALSE)</f>
        <v>Accelerate Core</v>
      </c>
      <c r="C43" s="93" t="s">
        <v>875</v>
      </c>
      <c r="D43" s="44" t="s">
        <v>1562</v>
      </c>
      <c r="E43" s="44" t="s">
        <v>1566</v>
      </c>
      <c r="F43" s="45" t="s">
        <v>1567</v>
      </c>
      <c r="G43" s="44">
        <v>20</v>
      </c>
      <c r="H43" s="44" t="s">
        <v>1568</v>
      </c>
      <c r="I43" s="44" t="s">
        <v>993</v>
      </c>
      <c r="J43" s="44"/>
      <c r="K43" s="75">
        <v>45992</v>
      </c>
    </row>
    <row r="44" spans="1:11" ht="72" hidden="1" x14ac:dyDescent="0.3">
      <c r="A44" s="44" t="s">
        <v>107</v>
      </c>
      <c r="B44" s="44" t="str">
        <f>VLOOKUP(Shortlisted[[#This Row],[Venture Name]],VenturesList[#All],2,FALSE)</f>
        <v>Accelerate Core</v>
      </c>
      <c r="C44" s="93" t="s">
        <v>875</v>
      </c>
      <c r="D44" s="44" t="s">
        <v>1562</v>
      </c>
      <c r="E44" s="41" t="s">
        <v>1521</v>
      </c>
      <c r="F44" s="45" t="s">
        <v>1522</v>
      </c>
      <c r="G44" s="41">
        <v>30</v>
      </c>
      <c r="H44" s="44" t="s">
        <v>1569</v>
      </c>
      <c r="I44" s="44" t="s">
        <v>993</v>
      </c>
      <c r="J44" s="44"/>
      <c r="K44" s="75">
        <v>45992</v>
      </c>
    </row>
    <row r="45" spans="1:11" ht="86.4" hidden="1" x14ac:dyDescent="0.3">
      <c r="A45" s="44" t="s">
        <v>35</v>
      </c>
      <c r="B45" s="44" t="str">
        <f>VLOOKUP(Shortlisted[[#This Row],[Venture Name]],VenturesList[#All],2,FALSE)</f>
        <v>Accelerate Core</v>
      </c>
      <c r="C45" s="93" t="s">
        <v>1570</v>
      </c>
      <c r="D45" s="44" t="s">
        <v>1571</v>
      </c>
      <c r="E45" s="44" t="s">
        <v>1506</v>
      </c>
      <c r="F45" s="45" t="s">
        <v>1507</v>
      </c>
      <c r="G45" s="44">
        <v>29</v>
      </c>
      <c r="H45" s="44" t="s">
        <v>1572</v>
      </c>
      <c r="I45" s="44" t="s">
        <v>993</v>
      </c>
      <c r="J45" s="44"/>
      <c r="K45" s="75">
        <v>45992</v>
      </c>
    </row>
    <row r="46" spans="1:11" ht="72" hidden="1" x14ac:dyDescent="0.3">
      <c r="A46" s="44" t="s">
        <v>35</v>
      </c>
      <c r="B46" s="44" t="str">
        <f>VLOOKUP(Shortlisted[[#This Row],[Venture Name]],VenturesList[#All],2,FALSE)</f>
        <v>Accelerate Core</v>
      </c>
      <c r="C46" s="93" t="s">
        <v>1570</v>
      </c>
      <c r="D46" s="44" t="s">
        <v>1571</v>
      </c>
      <c r="E46" s="44" t="s">
        <v>1573</v>
      </c>
      <c r="F46" s="45" t="s">
        <v>1574</v>
      </c>
      <c r="G46" s="44">
        <v>10</v>
      </c>
      <c r="H46" s="44" t="s">
        <v>1575</v>
      </c>
      <c r="I46" s="44" t="s">
        <v>993</v>
      </c>
      <c r="J46" s="44"/>
      <c r="K46" s="75">
        <v>45992</v>
      </c>
    </row>
    <row r="47" spans="1:11" ht="72" hidden="1" x14ac:dyDescent="0.3">
      <c r="A47" s="44" t="s">
        <v>35</v>
      </c>
      <c r="B47" s="44" t="str">
        <f>VLOOKUP(Shortlisted[[#This Row],[Venture Name]],VenturesList[#All],2,FALSE)</f>
        <v>Accelerate Core</v>
      </c>
      <c r="C47" s="93" t="s">
        <v>1570</v>
      </c>
      <c r="D47" s="44" t="s">
        <v>1571</v>
      </c>
      <c r="E47" s="44" t="s">
        <v>1509</v>
      </c>
      <c r="F47" s="45" t="s">
        <v>1510</v>
      </c>
      <c r="G47" s="44">
        <v>25</v>
      </c>
      <c r="H47" s="44" t="s">
        <v>1576</v>
      </c>
      <c r="I47" s="44" t="s">
        <v>993</v>
      </c>
      <c r="J47" s="44"/>
      <c r="K47" s="75">
        <v>45992</v>
      </c>
    </row>
    <row r="48" spans="1:11" ht="86.4" hidden="1" x14ac:dyDescent="0.3">
      <c r="A48" s="44" t="s">
        <v>35</v>
      </c>
      <c r="B48" s="44" t="str">
        <f>VLOOKUP(Shortlisted[[#This Row],[Venture Name]],VenturesList[#All],2,FALSE)</f>
        <v>Accelerate Core</v>
      </c>
      <c r="C48" s="93" t="s">
        <v>1570</v>
      </c>
      <c r="D48" s="44" t="s">
        <v>1577</v>
      </c>
      <c r="E48" s="44" t="s">
        <v>162</v>
      </c>
      <c r="F48" s="45" t="s">
        <v>1578</v>
      </c>
      <c r="G48" s="44">
        <v>31</v>
      </c>
      <c r="H48" s="44" t="s">
        <v>1579</v>
      </c>
      <c r="I48" s="44" t="s">
        <v>993</v>
      </c>
      <c r="J48" s="44"/>
      <c r="K48" s="75">
        <v>45992</v>
      </c>
    </row>
    <row r="49" spans="1:11" ht="72" hidden="1" x14ac:dyDescent="0.3">
      <c r="A49" s="44" t="s">
        <v>35</v>
      </c>
      <c r="B49" s="44" t="str">
        <f>VLOOKUP(Shortlisted[[#This Row],[Venture Name]],VenturesList[#All],2,FALSE)</f>
        <v>Accelerate Core</v>
      </c>
      <c r="C49" s="93" t="s">
        <v>1570</v>
      </c>
      <c r="D49" s="44" t="s">
        <v>1577</v>
      </c>
      <c r="E49" s="44" t="s">
        <v>182</v>
      </c>
      <c r="F49" s="42" t="s">
        <v>1580</v>
      </c>
      <c r="G49" s="68">
        <v>26</v>
      </c>
      <c r="H49" s="44" t="s">
        <v>1581</v>
      </c>
      <c r="I49" s="44" t="s">
        <v>993</v>
      </c>
      <c r="J49" s="44"/>
      <c r="K49" s="75">
        <v>45992</v>
      </c>
    </row>
    <row r="50" spans="1:11" ht="72" hidden="1" x14ac:dyDescent="0.3">
      <c r="A50" s="44" t="s">
        <v>35</v>
      </c>
      <c r="B50" s="44" t="str">
        <f>VLOOKUP(Shortlisted[[#This Row],[Venture Name]],VenturesList[#All],2,FALSE)</f>
        <v>Accelerate Core</v>
      </c>
      <c r="C50" s="93" t="s">
        <v>1570</v>
      </c>
      <c r="D50" s="44" t="s">
        <v>1582</v>
      </c>
      <c r="E50" s="44" t="s">
        <v>173</v>
      </c>
      <c r="F50" s="48" t="s">
        <v>1583</v>
      </c>
      <c r="G50" s="44">
        <v>26</v>
      </c>
      <c r="H50" s="44" t="s">
        <v>1584</v>
      </c>
      <c r="I50" s="44" t="s">
        <v>993</v>
      </c>
      <c r="J50" s="44"/>
      <c r="K50" s="75">
        <v>45992</v>
      </c>
    </row>
    <row r="51" spans="1:11" s="6" customFormat="1" ht="72" hidden="1" x14ac:dyDescent="0.3">
      <c r="A51" s="5" t="s">
        <v>35</v>
      </c>
      <c r="B51" s="5" t="str">
        <f>VLOOKUP(Shortlisted[[#This Row],[Venture Name]],VenturesList[#All],2,FALSE)</f>
        <v>Accelerate Core</v>
      </c>
      <c r="C51" s="2" t="s">
        <v>1570</v>
      </c>
      <c r="D51" s="5" t="s">
        <v>1582</v>
      </c>
      <c r="E51" s="5" t="s">
        <v>1585</v>
      </c>
      <c r="F51" s="42" t="s">
        <v>1586</v>
      </c>
      <c r="G51" s="5">
        <v>20</v>
      </c>
      <c r="H51" s="5" t="s">
        <v>1587</v>
      </c>
      <c r="I51" s="44" t="s">
        <v>993</v>
      </c>
      <c r="J51" s="5"/>
      <c r="K51" s="75">
        <v>45992</v>
      </c>
    </row>
    <row r="52" spans="1:11" ht="57.6" hidden="1" x14ac:dyDescent="0.3">
      <c r="A52" s="44" t="s">
        <v>35</v>
      </c>
      <c r="B52" s="44" t="str">
        <f>VLOOKUP(Shortlisted[[#This Row],[Venture Name]],VenturesList[#All],2,FALSE)</f>
        <v>Accelerate Core</v>
      </c>
      <c r="C52" s="93" t="s">
        <v>1570</v>
      </c>
      <c r="D52" s="44" t="s">
        <v>1582</v>
      </c>
      <c r="E52" s="44" t="s">
        <v>1012</v>
      </c>
      <c r="F52" s="45" t="s">
        <v>1588</v>
      </c>
      <c r="G52" s="44">
        <v>17</v>
      </c>
      <c r="H52" s="44" t="s">
        <v>1589</v>
      </c>
      <c r="I52" s="44" t="s">
        <v>993</v>
      </c>
      <c r="J52" s="44"/>
      <c r="K52" s="75">
        <v>45992</v>
      </c>
    </row>
    <row r="53" spans="1:11" ht="72" hidden="1" x14ac:dyDescent="0.3">
      <c r="A53" s="44" t="s">
        <v>35</v>
      </c>
      <c r="B53" s="44" t="str">
        <f>VLOOKUP(Shortlisted[[#This Row],[Venture Name]],VenturesList[#All],2,FALSE)</f>
        <v>Accelerate Core</v>
      </c>
      <c r="C53" s="93" t="s">
        <v>1570</v>
      </c>
      <c r="D53" s="44" t="s">
        <v>1590</v>
      </c>
      <c r="E53" s="44" t="s">
        <v>1538</v>
      </c>
      <c r="F53" s="45" t="s">
        <v>1539</v>
      </c>
      <c r="G53" s="44" t="s">
        <v>1540</v>
      </c>
      <c r="H53" s="44" t="s">
        <v>1591</v>
      </c>
      <c r="I53" s="44" t="s">
        <v>993</v>
      </c>
      <c r="J53" s="44"/>
      <c r="K53" s="75">
        <v>45992</v>
      </c>
    </row>
    <row r="54" spans="1:11" ht="72" hidden="1" x14ac:dyDescent="0.3">
      <c r="A54" s="44" t="s">
        <v>35</v>
      </c>
      <c r="B54" s="44" t="str">
        <f>VLOOKUP(Shortlisted[[#This Row],[Venture Name]],VenturesList[#All],2,FALSE)</f>
        <v>Accelerate Core</v>
      </c>
      <c r="C54" s="93" t="s">
        <v>1570</v>
      </c>
      <c r="D54" s="44" t="s">
        <v>1590</v>
      </c>
      <c r="E54" s="44" t="s">
        <v>1592</v>
      </c>
      <c r="F54" s="45" t="s">
        <v>1593</v>
      </c>
      <c r="G54" s="44">
        <v>16</v>
      </c>
      <c r="H54" s="44" t="s">
        <v>1594</v>
      </c>
      <c r="I54" s="44" t="s">
        <v>993</v>
      </c>
      <c r="J54" s="44"/>
      <c r="K54" s="75">
        <v>45992</v>
      </c>
    </row>
    <row r="55" spans="1:11" ht="72" hidden="1" x14ac:dyDescent="0.3">
      <c r="A55" s="44" t="s">
        <v>544</v>
      </c>
      <c r="B55" s="44" t="str">
        <f>VLOOKUP(Shortlisted[[#This Row],[Venture Name]],VenturesList[#All],2,FALSE)</f>
        <v>Accelerate Prime</v>
      </c>
      <c r="C55" s="93" t="s">
        <v>546</v>
      </c>
      <c r="D55" s="44" t="s">
        <v>1595</v>
      </c>
      <c r="E55" s="44" t="s">
        <v>174</v>
      </c>
      <c r="F55" s="45" t="s">
        <v>1596</v>
      </c>
      <c r="G55" s="68">
        <v>23</v>
      </c>
      <c r="H55" s="44" t="s">
        <v>1597</v>
      </c>
      <c r="I55" s="44" t="s">
        <v>993</v>
      </c>
      <c r="J55" s="44"/>
      <c r="K55" s="75">
        <v>45992</v>
      </c>
    </row>
    <row r="56" spans="1:11" ht="72" hidden="1" x14ac:dyDescent="0.3">
      <c r="A56" s="44" t="s">
        <v>544</v>
      </c>
      <c r="B56" s="44" t="str">
        <f>VLOOKUP(Shortlisted[[#This Row],[Venture Name]],VenturesList[#All],2,FALSE)</f>
        <v>Accelerate Prime</v>
      </c>
      <c r="C56" s="93" t="s">
        <v>546</v>
      </c>
      <c r="D56" s="44" t="s">
        <v>1595</v>
      </c>
      <c r="E56" s="44" t="s">
        <v>1598</v>
      </c>
      <c r="F56" s="45" t="s">
        <v>1599</v>
      </c>
      <c r="G56" s="44">
        <v>21</v>
      </c>
      <c r="H56" s="44" t="s">
        <v>1600</v>
      </c>
      <c r="I56" s="44" t="s">
        <v>993</v>
      </c>
      <c r="J56" s="44"/>
      <c r="K56" s="75">
        <v>45992</v>
      </c>
    </row>
    <row r="57" spans="1:11" ht="72" hidden="1" x14ac:dyDescent="0.3">
      <c r="A57" s="44" t="s">
        <v>544</v>
      </c>
      <c r="B57" s="44" t="str">
        <f>VLOOKUP(Shortlisted[[#This Row],[Venture Name]],VenturesList[#All],2,FALSE)</f>
        <v>Accelerate Prime</v>
      </c>
      <c r="C57" s="93" t="s">
        <v>546</v>
      </c>
      <c r="D57" s="44" t="s">
        <v>1595</v>
      </c>
      <c r="E57" s="44" t="s">
        <v>195</v>
      </c>
      <c r="F57" s="45" t="s">
        <v>1601</v>
      </c>
      <c r="G57" s="44">
        <v>18</v>
      </c>
      <c r="H57" s="44" t="s">
        <v>1602</v>
      </c>
      <c r="I57" s="49" t="s">
        <v>993</v>
      </c>
      <c r="J57" s="44"/>
      <c r="K57" s="75">
        <v>45992</v>
      </c>
    </row>
    <row r="58" spans="1:11" ht="72" hidden="1" x14ac:dyDescent="0.3">
      <c r="A58" s="44" t="s">
        <v>133</v>
      </c>
      <c r="B58" s="44" t="str">
        <f>VLOOKUP(Shortlisted[[#This Row],[Venture Name]],VenturesList[#All],2,FALSE)</f>
        <v>Accelerate Prime</v>
      </c>
      <c r="C58" s="93" t="s">
        <v>275</v>
      </c>
      <c r="D58" s="44" t="s">
        <v>1603</v>
      </c>
      <c r="E58" s="49" t="s">
        <v>1604</v>
      </c>
      <c r="F58" s="42" t="s">
        <v>1605</v>
      </c>
      <c r="G58" s="49">
        <v>10</v>
      </c>
      <c r="H58" s="49" t="s">
        <v>1606</v>
      </c>
      <c r="I58" s="49" t="s">
        <v>993</v>
      </c>
      <c r="J58" s="50" t="s">
        <v>1607</v>
      </c>
      <c r="K58" s="75">
        <v>45992</v>
      </c>
    </row>
    <row r="59" spans="1:11" ht="72" hidden="1" x14ac:dyDescent="0.3">
      <c r="A59" s="44" t="s">
        <v>133</v>
      </c>
      <c r="B59" s="44" t="str">
        <f>VLOOKUP(Shortlisted[[#This Row],[Venture Name]],VenturesList[#All],2,FALSE)</f>
        <v>Accelerate Prime</v>
      </c>
      <c r="C59" s="93" t="s">
        <v>275</v>
      </c>
      <c r="D59" s="44" t="s">
        <v>1603</v>
      </c>
      <c r="E59" s="49" t="s">
        <v>1608</v>
      </c>
      <c r="F59" s="42" t="s">
        <v>1609</v>
      </c>
      <c r="G59" s="5">
        <v>20</v>
      </c>
      <c r="H59" s="49" t="s">
        <v>1610</v>
      </c>
      <c r="I59" s="49" t="s">
        <v>993</v>
      </c>
      <c r="J59" s="50" t="s">
        <v>1488</v>
      </c>
      <c r="K59" s="75">
        <v>45992</v>
      </c>
    </row>
    <row r="60" spans="1:11" ht="72" hidden="1" x14ac:dyDescent="0.3">
      <c r="A60" s="44" t="s">
        <v>133</v>
      </c>
      <c r="B60" s="44" t="str">
        <f>VLOOKUP(Shortlisted[[#This Row],[Venture Name]],VenturesList[#All],2,FALSE)</f>
        <v>Accelerate Prime</v>
      </c>
      <c r="C60" s="93" t="s">
        <v>275</v>
      </c>
      <c r="D60" s="44" t="s">
        <v>1603</v>
      </c>
      <c r="E60" s="49" t="s">
        <v>174</v>
      </c>
      <c r="F60" s="42" t="s">
        <v>1596</v>
      </c>
      <c r="G60" s="5">
        <v>23</v>
      </c>
      <c r="H60" s="5" t="s">
        <v>1611</v>
      </c>
      <c r="I60" s="5" t="s">
        <v>993</v>
      </c>
      <c r="J60" s="68" t="s">
        <v>1488</v>
      </c>
      <c r="K60" s="75">
        <v>45992</v>
      </c>
    </row>
    <row r="61" spans="1:11" ht="72" hidden="1" x14ac:dyDescent="0.3">
      <c r="A61" s="44" t="s">
        <v>133</v>
      </c>
      <c r="B61" s="44" t="str">
        <f>VLOOKUP(Shortlisted[[#This Row],[Venture Name]],VenturesList[#All],2,FALSE)</f>
        <v>Accelerate Prime</v>
      </c>
      <c r="C61" s="93" t="s">
        <v>275</v>
      </c>
      <c r="D61" s="44" t="s">
        <v>1612</v>
      </c>
      <c r="E61" s="49" t="s">
        <v>1613</v>
      </c>
      <c r="F61" s="42" t="s">
        <v>1614</v>
      </c>
      <c r="G61" s="5">
        <v>11</v>
      </c>
      <c r="H61" s="5" t="s">
        <v>1615</v>
      </c>
      <c r="I61" s="44" t="s">
        <v>993</v>
      </c>
      <c r="J61" s="44"/>
      <c r="K61" s="75">
        <v>45992</v>
      </c>
    </row>
    <row r="62" spans="1:11" ht="72" hidden="1" x14ac:dyDescent="0.3">
      <c r="A62" s="44" t="s">
        <v>133</v>
      </c>
      <c r="B62" s="44" t="str">
        <f>VLOOKUP(Shortlisted[[#This Row],[Venture Name]],VenturesList[#All],2,FALSE)</f>
        <v>Accelerate Prime</v>
      </c>
      <c r="C62" s="93" t="s">
        <v>275</v>
      </c>
      <c r="D62" s="44" t="s">
        <v>1612</v>
      </c>
      <c r="E62" s="47" t="s">
        <v>170</v>
      </c>
      <c r="F62" s="45" t="s">
        <v>1616</v>
      </c>
      <c r="G62" s="44">
        <v>19</v>
      </c>
      <c r="H62" s="44" t="s">
        <v>1617</v>
      </c>
      <c r="I62" s="44" t="s">
        <v>993</v>
      </c>
      <c r="J62" s="44"/>
      <c r="K62" s="75">
        <v>45992</v>
      </c>
    </row>
    <row r="63" spans="1:11" ht="86.4" hidden="1" x14ac:dyDescent="0.3">
      <c r="A63" s="44" t="s">
        <v>133</v>
      </c>
      <c r="B63" s="5" t="str">
        <f>VLOOKUP(Shortlisted[[#This Row],[Venture Name]],VenturesList[#All],2,FALSE)</f>
        <v>Accelerate Prime</v>
      </c>
      <c r="C63" s="2" t="s">
        <v>275</v>
      </c>
      <c r="D63" s="5" t="s">
        <v>1618</v>
      </c>
      <c r="E63" s="5" t="s">
        <v>1619</v>
      </c>
      <c r="F63" s="42" t="s">
        <v>1620</v>
      </c>
      <c r="G63" s="5">
        <v>19</v>
      </c>
      <c r="H63" s="5" t="s">
        <v>1621</v>
      </c>
      <c r="I63" s="5"/>
      <c r="J63" s="5"/>
      <c r="K63" s="75">
        <v>45992</v>
      </c>
    </row>
    <row r="64" spans="1:11" ht="72" hidden="1" x14ac:dyDescent="0.3">
      <c r="A64" s="44" t="s">
        <v>133</v>
      </c>
      <c r="B64" s="5" t="str">
        <f>VLOOKUP(Shortlisted[[#This Row],[Venture Name]],VenturesList[#All],2,FALSE)</f>
        <v>Accelerate Prime</v>
      </c>
      <c r="C64" s="2" t="s">
        <v>275</v>
      </c>
      <c r="D64" s="5" t="s">
        <v>1618</v>
      </c>
      <c r="E64" s="5" t="s">
        <v>1109</v>
      </c>
      <c r="F64" s="42" t="s">
        <v>1622</v>
      </c>
      <c r="G64" s="5">
        <v>19</v>
      </c>
      <c r="H64" s="49" t="s">
        <v>1623</v>
      </c>
      <c r="I64" s="44" t="s">
        <v>993</v>
      </c>
      <c r="J64" s="5"/>
      <c r="K64" s="75">
        <v>45992</v>
      </c>
    </row>
    <row r="65" spans="1:11" ht="72" hidden="1" x14ac:dyDescent="0.3">
      <c r="A65" s="44" t="s">
        <v>133</v>
      </c>
      <c r="B65" s="44" t="str">
        <f>VLOOKUP(Shortlisted[[#This Row],[Venture Name]],VenturesList[#All],2,FALSE)</f>
        <v>Accelerate Prime</v>
      </c>
      <c r="C65" s="93" t="s">
        <v>275</v>
      </c>
      <c r="D65" s="5" t="s">
        <v>1618</v>
      </c>
      <c r="E65" s="49" t="s">
        <v>1624</v>
      </c>
      <c r="F65" s="42" t="s">
        <v>1625</v>
      </c>
      <c r="G65" s="5">
        <v>33</v>
      </c>
      <c r="H65" s="49" t="s">
        <v>1626</v>
      </c>
      <c r="I65" s="44" t="s">
        <v>993</v>
      </c>
      <c r="J65" s="44"/>
      <c r="K65" s="75">
        <v>45992</v>
      </c>
    </row>
    <row r="66" spans="1:11" ht="86.4" hidden="1" x14ac:dyDescent="0.3">
      <c r="A66" s="216" t="s">
        <v>130</v>
      </c>
      <c r="B66" s="44" t="str">
        <f>VLOOKUP(Shortlisted[[#This Row],[Venture Name]],VenturesList[#All],2,FALSE)</f>
        <v>Accelerate Prime</v>
      </c>
      <c r="C66" s="93" t="s">
        <v>447</v>
      </c>
      <c r="D66" s="44" t="s">
        <v>1627</v>
      </c>
      <c r="E66" s="5" t="s">
        <v>1222</v>
      </c>
      <c r="F66" s="42" t="s">
        <v>1628</v>
      </c>
      <c r="G66" s="5">
        <v>26</v>
      </c>
      <c r="H66" s="5" t="s">
        <v>1629</v>
      </c>
      <c r="I66" s="5" t="s">
        <v>993</v>
      </c>
      <c r="J66" s="51" t="s">
        <v>1488</v>
      </c>
      <c r="K66" s="75">
        <v>45992</v>
      </c>
    </row>
    <row r="67" spans="1:11" ht="72" hidden="1" x14ac:dyDescent="0.3">
      <c r="A67" s="216" t="s">
        <v>130</v>
      </c>
      <c r="B67" s="44" t="str">
        <f>VLOOKUP(Shortlisted[[#This Row],[Venture Name]],VenturesList[#All],2,FALSE)</f>
        <v>Accelerate Prime</v>
      </c>
      <c r="C67" s="93" t="s">
        <v>447</v>
      </c>
      <c r="D67" s="44" t="s">
        <v>1627</v>
      </c>
      <c r="E67" s="5" t="s">
        <v>1630</v>
      </c>
      <c r="F67" s="42" t="s">
        <v>1631</v>
      </c>
      <c r="G67" s="5">
        <v>34</v>
      </c>
      <c r="H67" s="5" t="s">
        <v>1632</v>
      </c>
      <c r="I67" s="5" t="s">
        <v>993</v>
      </c>
      <c r="J67" s="51" t="s">
        <v>1488</v>
      </c>
      <c r="K67" s="75">
        <v>45992</v>
      </c>
    </row>
    <row r="68" spans="1:11" ht="72" hidden="1" x14ac:dyDescent="0.3">
      <c r="A68" s="216" t="s">
        <v>130</v>
      </c>
      <c r="B68" s="44" t="str">
        <f>VLOOKUP(Shortlisted[[#This Row],[Venture Name]],VenturesList[#All],2,FALSE)</f>
        <v>Accelerate Prime</v>
      </c>
      <c r="C68" s="93" t="s">
        <v>447</v>
      </c>
      <c r="D68" s="44" t="s">
        <v>1633</v>
      </c>
      <c r="E68" s="5" t="s">
        <v>1634</v>
      </c>
      <c r="F68" s="42" t="s">
        <v>1635</v>
      </c>
      <c r="G68" s="5" t="s">
        <v>1444</v>
      </c>
      <c r="H68" s="5" t="s">
        <v>1636</v>
      </c>
      <c r="I68" s="5" t="s">
        <v>980</v>
      </c>
      <c r="J68" s="51" t="s">
        <v>1488</v>
      </c>
      <c r="K68" s="75">
        <v>45992</v>
      </c>
    </row>
    <row r="69" spans="1:11" ht="72" hidden="1" x14ac:dyDescent="0.3">
      <c r="A69" s="216" t="s">
        <v>130</v>
      </c>
      <c r="B69" s="44" t="str">
        <f>VLOOKUP(Shortlisted[[#This Row],[Venture Name]],VenturesList[#All],2,FALSE)</f>
        <v>Accelerate Prime</v>
      </c>
      <c r="C69" s="93" t="s">
        <v>447</v>
      </c>
      <c r="D69" s="44" t="s">
        <v>1633</v>
      </c>
      <c r="E69" s="5" t="s">
        <v>1637</v>
      </c>
      <c r="F69" s="42" t="s">
        <v>1638</v>
      </c>
      <c r="G69" s="5"/>
      <c r="H69" s="5" t="s">
        <v>1639</v>
      </c>
      <c r="I69" s="5" t="s">
        <v>980</v>
      </c>
      <c r="J69" s="5" t="s">
        <v>1607</v>
      </c>
      <c r="K69" s="75">
        <v>45992</v>
      </c>
    </row>
    <row r="70" spans="1:11" ht="72" hidden="1" x14ac:dyDescent="0.3">
      <c r="A70" s="216" t="s">
        <v>130</v>
      </c>
      <c r="B70" s="44" t="str">
        <f>VLOOKUP(Shortlisted[[#This Row],[Venture Name]],VenturesList[#All],2,FALSE)</f>
        <v>Accelerate Prime</v>
      </c>
      <c r="C70" s="93" t="s">
        <v>447</v>
      </c>
      <c r="D70" s="44" t="s">
        <v>1633</v>
      </c>
      <c r="E70" s="44" t="s">
        <v>1640</v>
      </c>
      <c r="F70" s="45" t="s">
        <v>1641</v>
      </c>
      <c r="G70" s="44"/>
      <c r="H70" s="44" t="s">
        <v>1642</v>
      </c>
      <c r="I70" s="44" t="s">
        <v>980</v>
      </c>
      <c r="J70" s="44" t="s">
        <v>1488</v>
      </c>
      <c r="K70" s="75">
        <v>45992</v>
      </c>
    </row>
    <row r="71" spans="1:11" ht="72" hidden="1" x14ac:dyDescent="0.3">
      <c r="A71" s="216" t="s">
        <v>130</v>
      </c>
      <c r="B71" s="44" t="str">
        <f>VLOOKUP(Shortlisted[[#This Row],[Venture Name]],VenturesList[#All],2,FALSE)</f>
        <v>Accelerate Prime</v>
      </c>
      <c r="C71" s="93" t="s">
        <v>447</v>
      </c>
      <c r="D71" s="44" t="s">
        <v>1227</v>
      </c>
      <c r="E71" s="52" t="s">
        <v>34</v>
      </c>
      <c r="F71" s="42" t="s">
        <v>1554</v>
      </c>
      <c r="G71" s="5">
        <v>30</v>
      </c>
      <c r="H71" s="5" t="s">
        <v>1643</v>
      </c>
      <c r="I71" s="5" t="s">
        <v>993</v>
      </c>
      <c r="J71" s="53" t="s">
        <v>1488</v>
      </c>
      <c r="K71" s="75">
        <v>45992</v>
      </c>
    </row>
    <row r="72" spans="1:11" ht="72" hidden="1" x14ac:dyDescent="0.3">
      <c r="A72" s="216" t="s">
        <v>130</v>
      </c>
      <c r="B72" s="44" t="str">
        <f>VLOOKUP(Shortlisted[[#This Row],[Venture Name]],VenturesList[#All],2,FALSE)</f>
        <v>Accelerate Prime</v>
      </c>
      <c r="C72" s="93" t="s">
        <v>447</v>
      </c>
      <c r="D72" s="44" t="s">
        <v>1227</v>
      </c>
      <c r="E72" s="47" t="s">
        <v>196</v>
      </c>
      <c r="F72" s="45" t="s">
        <v>1644</v>
      </c>
      <c r="G72" s="54">
        <v>22</v>
      </c>
      <c r="H72" s="44" t="s">
        <v>1645</v>
      </c>
      <c r="I72" s="44" t="s">
        <v>993</v>
      </c>
      <c r="J72" s="44" t="s">
        <v>1488</v>
      </c>
      <c r="K72" s="75">
        <v>45992</v>
      </c>
    </row>
    <row r="73" spans="1:11" ht="86.4" hidden="1" x14ac:dyDescent="0.3">
      <c r="A73" s="216" t="s">
        <v>714</v>
      </c>
      <c r="B73" s="44" t="str">
        <f>VLOOKUP(Shortlisted[[#This Row],[Venture Name]],VenturesList[#All],2,FALSE)</f>
        <v>Accelerate Core</v>
      </c>
      <c r="C73" s="93" t="s">
        <v>1646</v>
      </c>
      <c r="D73" s="44" t="s">
        <v>1647</v>
      </c>
      <c r="E73" s="5" t="s">
        <v>1137</v>
      </c>
      <c r="F73" s="42" t="s">
        <v>1648</v>
      </c>
      <c r="G73" s="5">
        <v>24</v>
      </c>
      <c r="H73" s="5" t="s">
        <v>1649</v>
      </c>
      <c r="I73" s="5" t="s">
        <v>993</v>
      </c>
      <c r="J73" s="51" t="s">
        <v>1488</v>
      </c>
      <c r="K73" s="75">
        <v>45992</v>
      </c>
    </row>
    <row r="74" spans="1:11" ht="72" hidden="1" x14ac:dyDescent="0.3">
      <c r="A74" s="216" t="s">
        <v>714</v>
      </c>
      <c r="B74" s="44" t="str">
        <f>VLOOKUP(Shortlisted[[#This Row],[Venture Name]],VenturesList[#All],2,FALSE)</f>
        <v>Accelerate Core</v>
      </c>
      <c r="C74" s="93" t="s">
        <v>1646</v>
      </c>
      <c r="D74" s="44" t="s">
        <v>1647</v>
      </c>
      <c r="E74" s="47" t="s">
        <v>164</v>
      </c>
      <c r="F74" s="45" t="s">
        <v>1513</v>
      </c>
      <c r="G74" s="44">
        <v>26</v>
      </c>
      <c r="H74" s="44" t="s">
        <v>1650</v>
      </c>
      <c r="I74" s="44" t="s">
        <v>993</v>
      </c>
      <c r="J74" s="44" t="s">
        <v>1488</v>
      </c>
      <c r="K74" s="75">
        <v>45992</v>
      </c>
    </row>
    <row r="75" spans="1:11" ht="100.8" hidden="1" x14ac:dyDescent="0.3">
      <c r="A75" s="216" t="s">
        <v>714</v>
      </c>
      <c r="B75" s="44" t="str">
        <f>VLOOKUP(Shortlisted[[#This Row],[Venture Name]],VenturesList[#All],2,FALSE)</f>
        <v>Accelerate Core</v>
      </c>
      <c r="C75" s="93" t="s">
        <v>1646</v>
      </c>
      <c r="D75" s="44" t="s">
        <v>1651</v>
      </c>
      <c r="E75" s="52" t="s">
        <v>1652</v>
      </c>
      <c r="F75" s="42" t="s">
        <v>1653</v>
      </c>
      <c r="G75" s="5">
        <v>17</v>
      </c>
      <c r="H75" s="5" t="s">
        <v>1654</v>
      </c>
      <c r="I75" s="5" t="s">
        <v>993</v>
      </c>
      <c r="J75" s="51" t="s">
        <v>1488</v>
      </c>
      <c r="K75" s="75">
        <v>45992</v>
      </c>
    </row>
    <row r="76" spans="1:11" ht="72" hidden="1" x14ac:dyDescent="0.3">
      <c r="A76" s="216" t="s">
        <v>714</v>
      </c>
      <c r="B76" s="44" t="str">
        <f>VLOOKUP(Shortlisted[[#This Row],[Venture Name]],VenturesList[#All],2,FALSE)</f>
        <v>Accelerate Core</v>
      </c>
      <c r="C76" s="93" t="s">
        <v>1646</v>
      </c>
      <c r="D76" s="44" t="s">
        <v>1651</v>
      </c>
      <c r="E76" s="47" t="s">
        <v>1655</v>
      </c>
      <c r="F76" s="45" t="s">
        <v>1656</v>
      </c>
      <c r="G76" s="54"/>
      <c r="H76" s="44" t="s">
        <v>1657</v>
      </c>
      <c r="I76" s="44" t="s">
        <v>980</v>
      </c>
      <c r="J76" s="44" t="s">
        <v>1488</v>
      </c>
      <c r="K76" s="75">
        <v>45992</v>
      </c>
    </row>
    <row r="77" spans="1:11" ht="72" hidden="1" x14ac:dyDescent="0.3">
      <c r="A77" s="216" t="s">
        <v>714</v>
      </c>
      <c r="B77" s="44" t="str">
        <f>VLOOKUP(Shortlisted[[#This Row],[Venture Name]],VenturesList[#All],2,FALSE)</f>
        <v>Accelerate Core</v>
      </c>
      <c r="C77" s="93" t="s">
        <v>1646</v>
      </c>
      <c r="D77" s="44" t="s">
        <v>1658</v>
      </c>
      <c r="E77" s="5" t="s">
        <v>1509</v>
      </c>
      <c r="F77" s="42" t="s">
        <v>1510</v>
      </c>
      <c r="G77" s="5">
        <v>25</v>
      </c>
      <c r="H77" s="5" t="s">
        <v>1659</v>
      </c>
      <c r="I77" s="5" t="s">
        <v>993</v>
      </c>
      <c r="J77" s="53" t="s">
        <v>1488</v>
      </c>
      <c r="K77" s="75">
        <v>45992</v>
      </c>
    </row>
    <row r="78" spans="1:11" ht="72" hidden="1" x14ac:dyDescent="0.3">
      <c r="A78" s="216" t="s">
        <v>714</v>
      </c>
      <c r="B78" s="44" t="str">
        <f>VLOOKUP(Shortlisted[[#This Row],[Venture Name]],VenturesList[#All],2,FALSE)</f>
        <v>Accelerate Core</v>
      </c>
      <c r="C78" s="93" t="s">
        <v>1646</v>
      </c>
      <c r="D78" s="44" t="s">
        <v>1658</v>
      </c>
      <c r="E78" s="44" t="s">
        <v>1573</v>
      </c>
      <c r="F78" s="45" t="s">
        <v>1574</v>
      </c>
      <c r="G78" s="44">
        <v>10</v>
      </c>
      <c r="H78" s="44" t="s">
        <v>1660</v>
      </c>
      <c r="I78" s="44" t="s">
        <v>993</v>
      </c>
      <c r="J78" s="44" t="s">
        <v>1488</v>
      </c>
      <c r="K78" s="75">
        <v>45992</v>
      </c>
    </row>
    <row r="79" spans="1:11" ht="100.8" hidden="1" x14ac:dyDescent="0.3">
      <c r="A79" s="216" t="s">
        <v>751</v>
      </c>
      <c r="B79" s="44" t="str">
        <f>VLOOKUP(Shortlisted[[#This Row],[Venture Name]],VenturesList[#All],2,FALSE)</f>
        <v>Accelerate Core</v>
      </c>
      <c r="C79" s="93" t="s">
        <v>753</v>
      </c>
      <c r="D79" s="44" t="s">
        <v>1661</v>
      </c>
      <c r="E79" s="5" t="s">
        <v>1662</v>
      </c>
      <c r="F79" s="42" t="s">
        <v>1663</v>
      </c>
      <c r="G79" s="5" t="s">
        <v>1540</v>
      </c>
      <c r="H79" s="5" t="s">
        <v>1664</v>
      </c>
      <c r="I79" s="5" t="s">
        <v>993</v>
      </c>
      <c r="J79" s="51" t="s">
        <v>1488</v>
      </c>
      <c r="K79" s="75">
        <v>45992</v>
      </c>
    </row>
    <row r="80" spans="1:11" ht="86.4" hidden="1" x14ac:dyDescent="0.3">
      <c r="A80" s="216" t="s">
        <v>751</v>
      </c>
      <c r="B80" s="44" t="str">
        <f>VLOOKUP(Shortlisted[[#This Row],[Venture Name]],VenturesList[#All],2,FALSE)</f>
        <v>Accelerate Core</v>
      </c>
      <c r="C80" s="93" t="s">
        <v>753</v>
      </c>
      <c r="D80" s="44" t="s">
        <v>1661</v>
      </c>
      <c r="E80" s="5" t="s">
        <v>1665</v>
      </c>
      <c r="F80" s="42" t="s">
        <v>1666</v>
      </c>
      <c r="G80" s="5" t="s">
        <v>1667</v>
      </c>
      <c r="H80" s="5" t="s">
        <v>1668</v>
      </c>
      <c r="I80" s="5" t="s">
        <v>980</v>
      </c>
      <c r="J80" s="5" t="s">
        <v>1488</v>
      </c>
      <c r="K80" s="75">
        <v>45992</v>
      </c>
    </row>
    <row r="81" spans="1:11" ht="86.4" hidden="1" x14ac:dyDescent="0.3">
      <c r="A81" s="216" t="s">
        <v>751</v>
      </c>
      <c r="B81" s="44" t="str">
        <f>VLOOKUP(Shortlisted[[#This Row],[Venture Name]],VenturesList[#All],2,FALSE)</f>
        <v>Accelerate Core</v>
      </c>
      <c r="C81" s="93" t="s">
        <v>753</v>
      </c>
      <c r="D81" s="44" t="s">
        <v>1661</v>
      </c>
      <c r="E81" s="44" t="s">
        <v>1669</v>
      </c>
      <c r="F81" s="45" t="s">
        <v>1670</v>
      </c>
      <c r="G81" s="44" t="s">
        <v>1440</v>
      </c>
      <c r="H81" s="44" t="s">
        <v>1671</v>
      </c>
      <c r="I81" s="44" t="s">
        <v>980</v>
      </c>
      <c r="J81" s="44"/>
      <c r="K81" s="75">
        <v>45992</v>
      </c>
    </row>
    <row r="82" spans="1:11" ht="86.4" hidden="1" x14ac:dyDescent="0.3">
      <c r="A82" s="216" t="s">
        <v>751</v>
      </c>
      <c r="B82" s="44" t="str">
        <f>VLOOKUP(Shortlisted[[#This Row],[Venture Name]],VenturesList[#All],2,FALSE)</f>
        <v>Accelerate Core</v>
      </c>
      <c r="C82" s="93" t="s">
        <v>753</v>
      </c>
      <c r="D82" s="44" t="s">
        <v>1672</v>
      </c>
      <c r="E82" s="52" t="s">
        <v>1673</v>
      </c>
      <c r="F82" s="42" t="s">
        <v>1674</v>
      </c>
      <c r="G82" s="5">
        <v>10</v>
      </c>
      <c r="H82" s="5" t="s">
        <v>1675</v>
      </c>
      <c r="I82" s="5" t="s">
        <v>1519</v>
      </c>
      <c r="J82" s="51" t="s">
        <v>1488</v>
      </c>
      <c r="K82" s="75">
        <v>45992</v>
      </c>
    </row>
    <row r="83" spans="1:11" ht="86.4" hidden="1" x14ac:dyDescent="0.3">
      <c r="A83" s="216" t="s">
        <v>751</v>
      </c>
      <c r="B83" s="44" t="str">
        <f>VLOOKUP(Shortlisted[[#This Row],[Venture Name]],VenturesList[#All],2,FALSE)</f>
        <v>Accelerate Core</v>
      </c>
      <c r="C83" s="93" t="s">
        <v>753</v>
      </c>
      <c r="D83" s="44" t="s">
        <v>1672</v>
      </c>
      <c r="E83" s="55" t="s">
        <v>1676</v>
      </c>
      <c r="F83" s="42" t="s">
        <v>1677</v>
      </c>
      <c r="G83" s="5"/>
      <c r="H83" s="5" t="s">
        <v>1678</v>
      </c>
      <c r="I83" s="5" t="s">
        <v>1519</v>
      </c>
      <c r="J83" s="5" t="s">
        <v>1488</v>
      </c>
      <c r="K83" s="75">
        <v>45992</v>
      </c>
    </row>
    <row r="84" spans="1:11" ht="86.4" hidden="1" x14ac:dyDescent="0.3">
      <c r="A84" s="216" t="s">
        <v>751</v>
      </c>
      <c r="B84" s="44" t="str">
        <f>VLOOKUP(Shortlisted[[#This Row],[Venture Name]],VenturesList[#All],2,FALSE)</f>
        <v>Accelerate Core</v>
      </c>
      <c r="C84" s="93" t="s">
        <v>753</v>
      </c>
      <c r="D84" s="44" t="s">
        <v>1672</v>
      </c>
      <c r="E84" s="5" t="s">
        <v>1679</v>
      </c>
      <c r="F84" s="42" t="s">
        <v>1680</v>
      </c>
      <c r="G84" s="5" t="s">
        <v>1681</v>
      </c>
      <c r="H84" s="5" t="s">
        <v>1682</v>
      </c>
      <c r="I84" s="5" t="s">
        <v>980</v>
      </c>
      <c r="J84" s="5" t="s">
        <v>1488</v>
      </c>
      <c r="K84" s="75">
        <v>45992</v>
      </c>
    </row>
    <row r="85" spans="1:11" ht="72" hidden="1" x14ac:dyDescent="0.3">
      <c r="A85" s="216" t="s">
        <v>751</v>
      </c>
      <c r="B85" s="44" t="str">
        <f>VLOOKUP(Shortlisted[[#This Row],[Venture Name]],VenturesList[#All],2,FALSE)</f>
        <v>Accelerate Core</v>
      </c>
      <c r="C85" s="93" t="s">
        <v>753</v>
      </c>
      <c r="D85" s="44" t="s">
        <v>1672</v>
      </c>
      <c r="E85" s="54" t="s">
        <v>1683</v>
      </c>
      <c r="F85" s="45" t="s">
        <v>1684</v>
      </c>
      <c r="G85" s="44"/>
      <c r="H85" s="44" t="s">
        <v>1685</v>
      </c>
      <c r="I85" s="44" t="s">
        <v>980</v>
      </c>
      <c r="J85" s="44"/>
      <c r="K85" s="75">
        <v>45992</v>
      </c>
    </row>
    <row r="86" spans="1:11" ht="72" hidden="1" x14ac:dyDescent="0.3">
      <c r="A86" s="216" t="s">
        <v>751</v>
      </c>
      <c r="B86" s="44" t="str">
        <f>VLOOKUP(Shortlisted[[#This Row],[Venture Name]],VenturesList[#All],2,FALSE)</f>
        <v>Accelerate Core</v>
      </c>
      <c r="C86" s="93" t="s">
        <v>753</v>
      </c>
      <c r="D86" s="44" t="s">
        <v>1686</v>
      </c>
      <c r="E86" s="5" t="s">
        <v>1687</v>
      </c>
      <c r="F86" s="42" t="s">
        <v>1688</v>
      </c>
      <c r="G86" s="5">
        <v>31</v>
      </c>
      <c r="H86" s="5" t="s">
        <v>1689</v>
      </c>
      <c r="I86" s="5" t="s">
        <v>1519</v>
      </c>
      <c r="J86" s="53" t="s">
        <v>1488</v>
      </c>
      <c r="K86" s="75">
        <v>45992</v>
      </c>
    </row>
    <row r="87" spans="1:11" ht="72" hidden="1" x14ac:dyDescent="0.3">
      <c r="A87" s="216" t="s">
        <v>751</v>
      </c>
      <c r="B87" s="44" t="str">
        <f>VLOOKUP(Shortlisted[[#This Row],[Venture Name]],VenturesList[#All],2,FALSE)</f>
        <v>Accelerate Core</v>
      </c>
      <c r="C87" s="93" t="s">
        <v>753</v>
      </c>
      <c r="D87" s="44" t="s">
        <v>1686</v>
      </c>
      <c r="E87" s="44" t="s">
        <v>1690</v>
      </c>
      <c r="F87" s="45" t="s">
        <v>1691</v>
      </c>
      <c r="G87" s="44">
        <v>27</v>
      </c>
      <c r="H87" s="44" t="s">
        <v>1692</v>
      </c>
      <c r="I87" s="44" t="s">
        <v>1519</v>
      </c>
      <c r="J87" s="44" t="s">
        <v>1488</v>
      </c>
      <c r="K87" s="75">
        <v>45992</v>
      </c>
    </row>
    <row r="88" spans="1:11" ht="86.4" hidden="1" x14ac:dyDescent="0.3">
      <c r="A88" s="44" t="s">
        <v>344</v>
      </c>
      <c r="B88" s="44" t="str">
        <f>VLOOKUP(Shortlisted[[#This Row],[Venture Name]],VenturesList[#All],2,FALSE)</f>
        <v>Accelerate Prime</v>
      </c>
      <c r="C88" s="93" t="s">
        <v>346</v>
      </c>
      <c r="D88" s="44" t="s">
        <v>1693</v>
      </c>
      <c r="E88" s="5" t="s">
        <v>1662</v>
      </c>
      <c r="F88" s="42" t="s">
        <v>1663</v>
      </c>
      <c r="G88" s="5" t="s">
        <v>1540</v>
      </c>
      <c r="H88" s="39" t="s">
        <v>1694</v>
      </c>
      <c r="I88" s="9" t="s">
        <v>993</v>
      </c>
      <c r="J88" s="44" t="s">
        <v>1695</v>
      </c>
      <c r="K88" s="75">
        <v>45992</v>
      </c>
    </row>
    <row r="89" spans="1:11" ht="172.8" hidden="1" x14ac:dyDescent="0.3">
      <c r="A89" s="44" t="s">
        <v>344</v>
      </c>
      <c r="B89" s="44" t="str">
        <f>VLOOKUP(Shortlisted[[#This Row],[Venture Name]],VenturesList[#All],2,FALSE)</f>
        <v>Accelerate Prime</v>
      </c>
      <c r="C89" s="93" t="s">
        <v>346</v>
      </c>
      <c r="D89" s="44" t="s">
        <v>1693</v>
      </c>
      <c r="E89" s="5" t="s">
        <v>1665</v>
      </c>
      <c r="F89" s="42" t="s">
        <v>1666</v>
      </c>
      <c r="G89" s="5" t="s">
        <v>1667</v>
      </c>
      <c r="H89" s="39" t="s">
        <v>1696</v>
      </c>
      <c r="I89" s="9" t="s">
        <v>980</v>
      </c>
      <c r="J89" s="5" t="s">
        <v>1695</v>
      </c>
      <c r="K89" s="75">
        <v>45992</v>
      </c>
    </row>
    <row r="90" spans="1:11" ht="28.8" hidden="1" x14ac:dyDescent="0.3">
      <c r="A90" s="44" t="s">
        <v>344</v>
      </c>
      <c r="B90" s="44" t="str">
        <f>VLOOKUP(Shortlisted[[#This Row],[Venture Name]],VenturesList[#All],2,FALSE)</f>
        <v>Accelerate Prime</v>
      </c>
      <c r="C90" s="93" t="s">
        <v>346</v>
      </c>
      <c r="D90" s="44" t="s">
        <v>1693</v>
      </c>
      <c r="E90" s="5" t="s">
        <v>1697</v>
      </c>
      <c r="F90" s="42" t="s">
        <v>1698</v>
      </c>
      <c r="G90" s="5" t="s">
        <v>1681</v>
      </c>
      <c r="H90" s="39"/>
      <c r="I90" s="9" t="s">
        <v>1699</v>
      </c>
      <c r="J90" s="5"/>
      <c r="K90" s="75">
        <v>45992</v>
      </c>
    </row>
    <row r="91" spans="1:11" ht="100.8" hidden="1" x14ac:dyDescent="0.3">
      <c r="A91" s="44" t="s">
        <v>344</v>
      </c>
      <c r="B91" s="44" t="str">
        <f>VLOOKUP(Shortlisted[[#This Row],[Venture Name]],VenturesList[#All],2,FALSE)</f>
        <v>Accelerate Prime</v>
      </c>
      <c r="C91" s="93" t="s">
        <v>346</v>
      </c>
      <c r="D91" s="44" t="s">
        <v>1693</v>
      </c>
      <c r="E91" s="44" t="s">
        <v>1669</v>
      </c>
      <c r="F91" s="45" t="s">
        <v>1670</v>
      </c>
      <c r="G91" s="44" t="s">
        <v>1440</v>
      </c>
      <c r="H91" s="56" t="s">
        <v>1700</v>
      </c>
      <c r="I91" s="38" t="s">
        <v>980</v>
      </c>
      <c r="J91" s="5"/>
      <c r="K91" s="75">
        <v>45992</v>
      </c>
    </row>
    <row r="92" spans="1:11" ht="28.8" hidden="1" x14ac:dyDescent="0.3">
      <c r="A92" s="44" t="s">
        <v>344</v>
      </c>
      <c r="B92" s="44" t="str">
        <f>VLOOKUP(Shortlisted[[#This Row],[Venture Name]],VenturesList[#All],2,FALSE)</f>
        <v>Accelerate Prime</v>
      </c>
      <c r="C92" s="93" t="s">
        <v>346</v>
      </c>
      <c r="D92" s="44" t="s">
        <v>1693</v>
      </c>
      <c r="E92" s="5" t="s">
        <v>1701</v>
      </c>
      <c r="F92" s="42" t="s">
        <v>1702</v>
      </c>
      <c r="G92" s="5" t="s">
        <v>1703</v>
      </c>
      <c r="H92" s="5" t="s">
        <v>1704</v>
      </c>
      <c r="I92" s="38" t="s">
        <v>980</v>
      </c>
      <c r="J92" s="5"/>
      <c r="K92" s="75">
        <v>45992</v>
      </c>
    </row>
    <row r="93" spans="1:11" ht="28.8" hidden="1" x14ac:dyDescent="0.3">
      <c r="A93" s="44" t="s">
        <v>344</v>
      </c>
      <c r="B93" s="44" t="str">
        <f>VLOOKUP(Shortlisted[[#This Row],[Venture Name]],VenturesList[#All],2,FALSE)</f>
        <v>Accelerate Prime</v>
      </c>
      <c r="C93" s="93" t="s">
        <v>346</v>
      </c>
      <c r="D93" s="44" t="s">
        <v>1693</v>
      </c>
      <c r="E93" s="5" t="s">
        <v>1705</v>
      </c>
      <c r="F93" s="42" t="s">
        <v>1706</v>
      </c>
      <c r="G93" s="5" t="s">
        <v>1707</v>
      </c>
      <c r="H93" s="5" t="s">
        <v>1708</v>
      </c>
      <c r="I93" s="38" t="s">
        <v>980</v>
      </c>
      <c r="J93" s="5" t="s">
        <v>1709</v>
      </c>
      <c r="K93" s="75">
        <v>45992</v>
      </c>
    </row>
    <row r="94" spans="1:11" ht="28.8" hidden="1" x14ac:dyDescent="0.3">
      <c r="A94" s="44" t="s">
        <v>344</v>
      </c>
      <c r="B94" s="44" t="str">
        <f>VLOOKUP(Shortlisted[[#This Row],[Venture Name]],VenturesList[#All],2,FALSE)</f>
        <v>Accelerate Prime</v>
      </c>
      <c r="C94" s="93" t="s">
        <v>346</v>
      </c>
      <c r="D94" s="44" t="s">
        <v>1693</v>
      </c>
      <c r="E94" s="5" t="s">
        <v>1710</v>
      </c>
      <c r="F94" s="42" t="s">
        <v>1711</v>
      </c>
      <c r="G94" s="5" t="s">
        <v>1712</v>
      </c>
      <c r="H94" s="5" t="s">
        <v>1713</v>
      </c>
      <c r="I94" s="38" t="s">
        <v>980</v>
      </c>
      <c r="J94" s="5"/>
      <c r="K94" s="75">
        <v>45992</v>
      </c>
    </row>
    <row r="95" spans="1:11" ht="100.8" hidden="1" x14ac:dyDescent="0.3">
      <c r="A95" s="216" t="s">
        <v>667</v>
      </c>
      <c r="B95" s="44" t="str">
        <f>VLOOKUP(Shortlisted[[#This Row],[Venture Name]],VenturesList[#All],2,FALSE)</f>
        <v>Accelerate Core</v>
      </c>
      <c r="C95" s="93" t="s">
        <v>1714</v>
      </c>
      <c r="D95" s="44" t="s">
        <v>1715</v>
      </c>
      <c r="E95" s="5" t="s">
        <v>196</v>
      </c>
      <c r="F95" s="42" t="s">
        <v>1644</v>
      </c>
      <c r="G95" s="5">
        <v>22</v>
      </c>
      <c r="H95" s="5" t="s">
        <v>1716</v>
      </c>
      <c r="I95" s="5" t="s">
        <v>993</v>
      </c>
      <c r="J95" s="44"/>
      <c r="K95" s="75">
        <v>45992</v>
      </c>
    </row>
    <row r="96" spans="1:11" ht="115.2" hidden="1" x14ac:dyDescent="0.3">
      <c r="A96" s="216" t="s">
        <v>667</v>
      </c>
      <c r="B96" s="44" t="str">
        <f>VLOOKUP(Shortlisted[[#This Row],[Venture Name]],VenturesList[#All],2,FALSE)</f>
        <v>Accelerate Core</v>
      </c>
      <c r="C96" s="93" t="s">
        <v>1714</v>
      </c>
      <c r="D96" s="44" t="s">
        <v>1715</v>
      </c>
      <c r="E96" s="44" t="s">
        <v>1717</v>
      </c>
      <c r="F96" s="45" t="s">
        <v>1718</v>
      </c>
      <c r="G96" s="44" t="s">
        <v>1719</v>
      </c>
      <c r="H96" s="44" t="s">
        <v>1720</v>
      </c>
      <c r="I96" s="44" t="s">
        <v>980</v>
      </c>
      <c r="J96" s="44"/>
      <c r="K96" s="75">
        <v>45992</v>
      </c>
    </row>
    <row r="97" spans="1:11" ht="115.2" hidden="1" x14ac:dyDescent="0.3">
      <c r="A97" s="216" t="s">
        <v>667</v>
      </c>
      <c r="B97" s="44" t="str">
        <f>VLOOKUP(Shortlisted[[#This Row],[Venture Name]],VenturesList[#All],2,FALSE)</f>
        <v>Accelerate Core</v>
      </c>
      <c r="C97" s="93" t="s">
        <v>1714</v>
      </c>
      <c r="D97" s="44" t="s">
        <v>1721</v>
      </c>
      <c r="E97" s="5" t="s">
        <v>1460</v>
      </c>
      <c r="F97" s="42" t="s">
        <v>1461</v>
      </c>
      <c r="G97" s="5">
        <v>25</v>
      </c>
      <c r="H97" s="5" t="s">
        <v>1722</v>
      </c>
      <c r="I97" s="5" t="s">
        <v>993</v>
      </c>
      <c r="J97" s="44"/>
      <c r="K97" s="75">
        <v>45992</v>
      </c>
    </row>
    <row r="98" spans="1:11" ht="100.8" hidden="1" x14ac:dyDescent="0.3">
      <c r="A98" s="216" t="s">
        <v>667</v>
      </c>
      <c r="B98" s="44" t="str">
        <f>VLOOKUP(Shortlisted[[#This Row],[Venture Name]],VenturesList[#All],2,FALSE)</f>
        <v>Accelerate Core</v>
      </c>
      <c r="C98" s="93" t="s">
        <v>1714</v>
      </c>
      <c r="D98" s="44" t="s">
        <v>1721</v>
      </c>
      <c r="E98" s="5" t="s">
        <v>1723</v>
      </c>
      <c r="F98" s="42" t="s">
        <v>1724</v>
      </c>
      <c r="G98" s="5" t="s">
        <v>1681</v>
      </c>
      <c r="H98" s="5" t="s">
        <v>1725</v>
      </c>
      <c r="I98" s="5" t="s">
        <v>980</v>
      </c>
      <c r="J98" s="5"/>
      <c r="K98" s="75">
        <v>45992</v>
      </c>
    </row>
    <row r="99" spans="1:11" ht="100.8" hidden="1" x14ac:dyDescent="0.3">
      <c r="A99" s="216" t="s">
        <v>667</v>
      </c>
      <c r="B99" s="44" t="str">
        <f>VLOOKUP(Shortlisted[[#This Row],[Venture Name]],VenturesList[#All],2,FALSE)</f>
        <v>Accelerate Core</v>
      </c>
      <c r="C99" s="93" t="s">
        <v>1714</v>
      </c>
      <c r="D99" s="44" t="s">
        <v>1721</v>
      </c>
      <c r="E99" s="44" t="s">
        <v>1726</v>
      </c>
      <c r="F99" s="45" t="s">
        <v>1727</v>
      </c>
      <c r="G99" s="44" t="s">
        <v>1444</v>
      </c>
      <c r="H99" s="44" t="s">
        <v>1728</v>
      </c>
      <c r="I99" s="44" t="s">
        <v>980</v>
      </c>
      <c r="J99" s="44"/>
      <c r="K99" s="75">
        <v>45992</v>
      </c>
    </row>
    <row r="100" spans="1:11" ht="115.2" hidden="1" x14ac:dyDescent="0.3">
      <c r="A100" s="216" t="s">
        <v>667</v>
      </c>
      <c r="B100" s="44" t="str">
        <f>VLOOKUP(Shortlisted[[#This Row],[Venture Name]],VenturesList[#All],2,FALSE)</f>
        <v>Accelerate Core</v>
      </c>
      <c r="C100" s="93" t="s">
        <v>1714</v>
      </c>
      <c r="D100" s="44" t="s">
        <v>1729</v>
      </c>
      <c r="E100" s="55" t="s">
        <v>1730</v>
      </c>
      <c r="F100" s="42" t="s">
        <v>1731</v>
      </c>
      <c r="G100" s="5">
        <v>45</v>
      </c>
      <c r="H100" s="5" t="s">
        <v>1732</v>
      </c>
      <c r="I100" s="5" t="s">
        <v>993</v>
      </c>
      <c r="J100" s="44"/>
      <c r="K100" s="75">
        <v>45992</v>
      </c>
    </row>
    <row r="101" spans="1:11" ht="86.4" hidden="1" x14ac:dyDescent="0.3">
      <c r="A101" s="216" t="s">
        <v>667</v>
      </c>
      <c r="B101" s="44" t="str">
        <f>VLOOKUP(Shortlisted[[#This Row],[Venture Name]],VenturesList[#All],2,FALSE)</f>
        <v>Accelerate Core</v>
      </c>
      <c r="C101" s="93" t="s">
        <v>1714</v>
      </c>
      <c r="D101" s="44" t="s">
        <v>1729</v>
      </c>
      <c r="E101" s="5" t="s">
        <v>201</v>
      </c>
      <c r="F101" s="5" t="s">
        <v>1733</v>
      </c>
      <c r="G101" s="5">
        <v>38</v>
      </c>
      <c r="H101" s="5" t="s">
        <v>1734</v>
      </c>
      <c r="I101" s="5" t="s">
        <v>993</v>
      </c>
      <c r="J101" s="5"/>
      <c r="K101" s="75">
        <v>45992</v>
      </c>
    </row>
    <row r="102" spans="1:11" ht="86.4" hidden="1" x14ac:dyDescent="0.3">
      <c r="A102" s="216" t="s">
        <v>667</v>
      </c>
      <c r="B102" s="44" t="str">
        <f>VLOOKUP(Shortlisted[[#This Row],[Venture Name]],VenturesList[#All],2,FALSE)</f>
        <v>Accelerate Core</v>
      </c>
      <c r="C102" s="93" t="s">
        <v>1714</v>
      </c>
      <c r="D102" s="44" t="s">
        <v>1729</v>
      </c>
      <c r="E102" s="44" t="s">
        <v>1549</v>
      </c>
      <c r="F102" s="45" t="s">
        <v>1550</v>
      </c>
      <c r="G102" s="44">
        <v>11</v>
      </c>
      <c r="H102" s="44" t="s">
        <v>1735</v>
      </c>
      <c r="I102" s="44" t="s">
        <v>993</v>
      </c>
      <c r="J102" s="44"/>
      <c r="K102" s="75">
        <v>45992</v>
      </c>
    </row>
    <row r="103" spans="1:11" ht="115.2" hidden="1" x14ac:dyDescent="0.3">
      <c r="A103" s="216" t="s">
        <v>667</v>
      </c>
      <c r="B103" s="44" t="str">
        <f>VLOOKUP(Shortlisted[[#This Row],[Venture Name]],VenturesList[#All],2,FALSE)</f>
        <v>Accelerate Core</v>
      </c>
      <c r="C103" s="93" t="s">
        <v>1714</v>
      </c>
      <c r="D103" s="44" t="s">
        <v>1736</v>
      </c>
      <c r="E103" s="5" t="s">
        <v>1573</v>
      </c>
      <c r="F103" s="42" t="s">
        <v>1574</v>
      </c>
      <c r="G103" s="5">
        <v>10</v>
      </c>
      <c r="H103" s="5" t="s">
        <v>1737</v>
      </c>
      <c r="I103" s="5" t="s">
        <v>993</v>
      </c>
      <c r="J103" s="44"/>
      <c r="K103" s="75">
        <v>45992</v>
      </c>
    </row>
    <row r="104" spans="1:11" ht="86.4" hidden="1" x14ac:dyDescent="0.3">
      <c r="A104" s="216" t="s">
        <v>667</v>
      </c>
      <c r="B104" s="44" t="str">
        <f>VLOOKUP(Shortlisted[[#This Row],[Venture Name]],VenturesList[#All],2,FALSE)</f>
        <v>Accelerate Core</v>
      </c>
      <c r="C104" s="93" t="s">
        <v>1714</v>
      </c>
      <c r="D104" s="44" t="s">
        <v>1736</v>
      </c>
      <c r="E104" s="5" t="s">
        <v>1506</v>
      </c>
      <c r="F104" s="42" t="s">
        <v>1507</v>
      </c>
      <c r="G104" s="5">
        <v>29</v>
      </c>
      <c r="H104" s="5" t="s">
        <v>1738</v>
      </c>
      <c r="I104" s="5" t="s">
        <v>993</v>
      </c>
      <c r="J104" s="5"/>
      <c r="K104" s="75">
        <v>45992</v>
      </c>
    </row>
    <row r="105" spans="1:11" ht="100.8" hidden="1" x14ac:dyDescent="0.3">
      <c r="A105" s="216" t="s">
        <v>667</v>
      </c>
      <c r="B105" s="44" t="str">
        <f>VLOOKUP(Shortlisted[[#This Row],[Venture Name]],VenturesList[#All],2,FALSE)</f>
        <v>Accelerate Core</v>
      </c>
      <c r="C105" s="93" t="s">
        <v>1714</v>
      </c>
      <c r="D105" s="44" t="s">
        <v>1736</v>
      </c>
      <c r="E105" s="44" t="s">
        <v>1739</v>
      </c>
      <c r="F105" s="45" t="s">
        <v>1740</v>
      </c>
      <c r="G105" s="44">
        <v>21</v>
      </c>
      <c r="H105" s="44" t="s">
        <v>1741</v>
      </c>
      <c r="I105" s="44" t="s">
        <v>993</v>
      </c>
      <c r="J105" s="44"/>
      <c r="K105" s="75">
        <v>45992</v>
      </c>
    </row>
    <row r="106" spans="1:11" ht="72" hidden="1" x14ac:dyDescent="0.3">
      <c r="A106" s="216" t="s">
        <v>946</v>
      </c>
      <c r="B106" s="44" t="str">
        <f>VLOOKUP(Shortlisted[[#This Row],[Venture Name]],VenturesList[#All],2,FALSE)</f>
        <v>Accelerate Core</v>
      </c>
      <c r="C106" s="93" t="s">
        <v>521</v>
      </c>
      <c r="D106" s="44" t="s">
        <v>1742</v>
      </c>
      <c r="E106" s="5" t="s">
        <v>196</v>
      </c>
      <c r="F106" s="42" t="s">
        <v>1644</v>
      </c>
      <c r="G106" s="5">
        <v>22</v>
      </c>
      <c r="H106" s="5" t="s">
        <v>1743</v>
      </c>
      <c r="I106" s="44" t="s">
        <v>993</v>
      </c>
      <c r="J106" s="44"/>
      <c r="K106" s="75">
        <v>45992</v>
      </c>
    </row>
    <row r="107" spans="1:11" ht="86.4" hidden="1" x14ac:dyDescent="0.3">
      <c r="A107" s="216" t="s">
        <v>83</v>
      </c>
      <c r="B107" s="44" t="str">
        <f>VLOOKUP(Shortlisted[[#This Row],[Venture Name]],VenturesList[#All],2,FALSE)</f>
        <v>Accelerate Prime</v>
      </c>
      <c r="C107" s="93" t="s">
        <v>521</v>
      </c>
      <c r="D107" s="44" t="s">
        <v>1742</v>
      </c>
      <c r="E107" s="44" t="s">
        <v>1717</v>
      </c>
      <c r="F107" s="45" t="s">
        <v>1718</v>
      </c>
      <c r="G107" s="44" t="s">
        <v>1719</v>
      </c>
      <c r="H107" s="44" t="s">
        <v>1744</v>
      </c>
      <c r="I107" s="44" t="s">
        <v>993</v>
      </c>
      <c r="J107" s="44"/>
      <c r="K107" s="75">
        <v>45992</v>
      </c>
    </row>
    <row r="108" spans="1:11" ht="86.4" hidden="1" x14ac:dyDescent="0.3">
      <c r="A108" s="44" t="s">
        <v>778</v>
      </c>
      <c r="B108" s="44" t="str">
        <f>VLOOKUP(Shortlisted[[#This Row],[Venture Name]],VenturesList[#All],2,FALSE)</f>
        <v>Accelerate Core</v>
      </c>
      <c r="C108" s="93" t="s">
        <v>780</v>
      </c>
      <c r="D108" s="44" t="s">
        <v>1745</v>
      </c>
      <c r="E108" s="49" t="s">
        <v>1118</v>
      </c>
      <c r="F108" s="42" t="s">
        <v>1746</v>
      </c>
      <c r="G108" s="49">
        <v>22</v>
      </c>
      <c r="H108" s="49" t="s">
        <v>1747</v>
      </c>
      <c r="I108" s="49" t="s">
        <v>993</v>
      </c>
      <c r="J108" s="44"/>
      <c r="K108" s="75">
        <v>45992</v>
      </c>
    </row>
    <row r="109" spans="1:11" ht="86.4" hidden="1" x14ac:dyDescent="0.3">
      <c r="A109" s="44" t="s">
        <v>778</v>
      </c>
      <c r="B109" s="44" t="str">
        <f>VLOOKUP(Shortlisted[[#This Row],[Venture Name]],VenturesList[#All],2,FALSE)</f>
        <v>Accelerate Core</v>
      </c>
      <c r="C109" s="93" t="s">
        <v>780</v>
      </c>
      <c r="D109" s="44" t="s">
        <v>1745</v>
      </c>
      <c r="E109" s="49" t="s">
        <v>1687</v>
      </c>
      <c r="F109" s="42" t="s">
        <v>1688</v>
      </c>
      <c r="G109" s="49">
        <v>31</v>
      </c>
      <c r="H109" s="49" t="s">
        <v>1748</v>
      </c>
      <c r="I109" s="49" t="s">
        <v>993</v>
      </c>
      <c r="J109" s="5"/>
      <c r="K109" s="75">
        <v>45992</v>
      </c>
    </row>
    <row r="110" spans="1:11" ht="86.4" hidden="1" x14ac:dyDescent="0.3">
      <c r="A110" s="44" t="s">
        <v>778</v>
      </c>
      <c r="B110" s="44" t="str">
        <f>VLOOKUP(Shortlisted[[#This Row],[Venture Name]],VenturesList[#All],2,FALSE)</f>
        <v>Accelerate Core</v>
      </c>
      <c r="C110" s="93" t="s">
        <v>780</v>
      </c>
      <c r="D110" s="44" t="s">
        <v>1745</v>
      </c>
      <c r="E110" s="49" t="s">
        <v>1730</v>
      </c>
      <c r="F110" s="42" t="s">
        <v>1749</v>
      </c>
      <c r="G110" s="49">
        <v>45</v>
      </c>
      <c r="H110" s="57" t="s">
        <v>1750</v>
      </c>
      <c r="I110" s="49" t="s">
        <v>993</v>
      </c>
      <c r="J110" s="5"/>
      <c r="K110" s="75">
        <v>45992</v>
      </c>
    </row>
    <row r="111" spans="1:11" ht="86.4" hidden="1" x14ac:dyDescent="0.3">
      <c r="A111" s="44" t="s">
        <v>778</v>
      </c>
      <c r="B111" s="44" t="str">
        <f>VLOOKUP(Shortlisted[[#This Row],[Venture Name]],VenturesList[#All],2,FALSE)</f>
        <v>Accelerate Core</v>
      </c>
      <c r="C111" s="93" t="s">
        <v>780</v>
      </c>
      <c r="D111" s="44" t="s">
        <v>1751</v>
      </c>
      <c r="E111" s="49" t="s">
        <v>1752</v>
      </c>
      <c r="F111" s="42" t="s">
        <v>1753</v>
      </c>
      <c r="G111" s="49">
        <v>29</v>
      </c>
      <c r="H111" s="49" t="s">
        <v>1754</v>
      </c>
      <c r="I111" s="49" t="s">
        <v>993</v>
      </c>
      <c r="J111" s="49">
        <v>2</v>
      </c>
      <c r="K111" s="75">
        <v>45992</v>
      </c>
    </row>
    <row r="112" spans="1:11" ht="86.4" hidden="1" x14ac:dyDescent="0.3">
      <c r="A112" s="44" t="s">
        <v>778</v>
      </c>
      <c r="B112" s="44" t="str">
        <f>VLOOKUP(Shortlisted[[#This Row],[Venture Name]],VenturesList[#All],2,FALSE)</f>
        <v>Accelerate Core</v>
      </c>
      <c r="C112" s="93" t="s">
        <v>780</v>
      </c>
      <c r="D112" s="44" t="s">
        <v>1751</v>
      </c>
      <c r="E112" s="58" t="s">
        <v>34</v>
      </c>
      <c r="F112" s="45" t="s">
        <v>1554</v>
      </c>
      <c r="G112" s="58">
        <v>30</v>
      </c>
      <c r="H112" s="58" t="s">
        <v>1755</v>
      </c>
      <c r="I112" s="58" t="s">
        <v>993</v>
      </c>
      <c r="J112" s="58">
        <v>2</v>
      </c>
      <c r="K112" s="75">
        <v>45992</v>
      </c>
    </row>
    <row r="113" spans="1:11" ht="86.4" hidden="1" x14ac:dyDescent="0.3">
      <c r="A113" s="44" t="s">
        <v>778</v>
      </c>
      <c r="B113" s="44" t="str">
        <f>VLOOKUP(Shortlisted[[#This Row],[Venture Name]],VenturesList[#All],2,FALSE)</f>
        <v>Accelerate Core</v>
      </c>
      <c r="C113" s="93" t="s">
        <v>780</v>
      </c>
      <c r="D113" s="44" t="s">
        <v>1756</v>
      </c>
      <c r="E113" s="58" t="s">
        <v>1757</v>
      </c>
      <c r="F113" s="45" t="s">
        <v>1758</v>
      </c>
      <c r="G113" s="58">
        <v>18</v>
      </c>
      <c r="H113" s="58" t="s">
        <v>1759</v>
      </c>
      <c r="I113" s="58" t="s">
        <v>993</v>
      </c>
      <c r="J113" s="50" t="s">
        <v>1488</v>
      </c>
      <c r="K113" s="75">
        <v>45992</v>
      </c>
    </row>
    <row r="114" spans="1:11" ht="86.4" hidden="1" x14ac:dyDescent="0.3">
      <c r="A114" s="44" t="s">
        <v>778</v>
      </c>
      <c r="B114" s="44" t="str">
        <f>VLOOKUP(Shortlisted[[#This Row],[Venture Name]],VenturesList[#All],2,FALSE)</f>
        <v>Accelerate Core</v>
      </c>
      <c r="C114" s="93" t="s">
        <v>780</v>
      </c>
      <c r="D114" s="44" t="s">
        <v>1756</v>
      </c>
      <c r="E114" s="5" t="s">
        <v>1760</v>
      </c>
      <c r="F114" s="42" t="s">
        <v>1761</v>
      </c>
      <c r="G114" s="5">
        <v>15</v>
      </c>
      <c r="H114" s="5" t="s">
        <v>1762</v>
      </c>
      <c r="I114" s="49" t="s">
        <v>993</v>
      </c>
      <c r="J114" s="5" t="s">
        <v>1488</v>
      </c>
      <c r="K114" s="75">
        <v>45992</v>
      </c>
    </row>
    <row r="115" spans="1:11" ht="86.4" hidden="1" x14ac:dyDescent="0.3">
      <c r="A115" s="44" t="s">
        <v>778</v>
      </c>
      <c r="B115" s="44" t="str">
        <f>VLOOKUP(Shortlisted[[#This Row],[Venture Name]],VenturesList[#All],2,FALSE)</f>
        <v>Accelerate Core</v>
      </c>
      <c r="C115" s="93" t="s">
        <v>780</v>
      </c>
      <c r="D115" s="44" t="s">
        <v>1756</v>
      </c>
      <c r="E115" s="44" t="s">
        <v>1763</v>
      </c>
      <c r="F115" s="45" t="s">
        <v>1764</v>
      </c>
      <c r="G115" s="44">
        <v>19</v>
      </c>
      <c r="H115" s="44" t="s">
        <v>1765</v>
      </c>
      <c r="I115" s="58" t="s">
        <v>993</v>
      </c>
      <c r="J115" s="44"/>
      <c r="K115" s="75">
        <v>45992</v>
      </c>
    </row>
    <row r="116" spans="1:11" ht="82.8" hidden="1" x14ac:dyDescent="0.3">
      <c r="A116" s="216" t="s">
        <v>131</v>
      </c>
      <c r="B116" s="44" t="str">
        <f>VLOOKUP(Shortlisted[[#This Row],[Venture Name]],VenturesList[#All],2,FALSE)</f>
        <v>Accelerate Core</v>
      </c>
      <c r="C116" s="93" t="s">
        <v>798</v>
      </c>
      <c r="D116" s="44" t="s">
        <v>1766</v>
      </c>
      <c r="E116" s="49" t="s">
        <v>1515</v>
      </c>
      <c r="F116" s="42" t="s">
        <v>1516</v>
      </c>
      <c r="G116" s="49">
        <v>23</v>
      </c>
      <c r="H116" s="49" t="s">
        <v>1767</v>
      </c>
      <c r="I116" s="49" t="s">
        <v>993</v>
      </c>
      <c r="J116" s="50" t="s">
        <v>1488</v>
      </c>
      <c r="K116" s="75">
        <v>45992</v>
      </c>
    </row>
    <row r="117" spans="1:11" ht="82.8" hidden="1" x14ac:dyDescent="0.3">
      <c r="A117" s="216" t="s">
        <v>131</v>
      </c>
      <c r="B117" s="44" t="str">
        <f>VLOOKUP(Shortlisted[[#This Row],[Venture Name]],VenturesList[#All],2,FALSE)</f>
        <v>Accelerate Core</v>
      </c>
      <c r="C117" s="93" t="s">
        <v>798</v>
      </c>
      <c r="D117" s="44" t="s">
        <v>1766</v>
      </c>
      <c r="E117" s="49" t="s">
        <v>1768</v>
      </c>
      <c r="F117" s="42" t="s">
        <v>1769</v>
      </c>
      <c r="G117" s="49">
        <v>34</v>
      </c>
      <c r="H117" s="49" t="s">
        <v>1770</v>
      </c>
      <c r="I117" s="49" t="s">
        <v>993</v>
      </c>
      <c r="J117" s="49" t="s">
        <v>1488</v>
      </c>
      <c r="K117" s="75">
        <v>45992</v>
      </c>
    </row>
    <row r="118" spans="1:11" ht="82.8" hidden="1" x14ac:dyDescent="0.3">
      <c r="A118" s="216" t="s">
        <v>131</v>
      </c>
      <c r="B118" s="44" t="str">
        <f>VLOOKUP(Shortlisted[[#This Row],[Venture Name]],VenturesList[#All],2,FALSE)</f>
        <v>Accelerate Core</v>
      </c>
      <c r="C118" s="93" t="s">
        <v>798</v>
      </c>
      <c r="D118" s="44" t="s">
        <v>1766</v>
      </c>
      <c r="E118" s="58" t="s">
        <v>1485</v>
      </c>
      <c r="F118" s="59" t="s">
        <v>1486</v>
      </c>
      <c r="G118" s="58">
        <v>17</v>
      </c>
      <c r="H118" s="60" t="s">
        <v>1771</v>
      </c>
      <c r="I118" s="58" t="s">
        <v>993</v>
      </c>
      <c r="J118" s="44"/>
      <c r="K118" s="75">
        <v>45992</v>
      </c>
    </row>
    <row r="119" spans="1:11" ht="96.6" hidden="1" x14ac:dyDescent="0.3">
      <c r="A119" s="216" t="s">
        <v>131</v>
      </c>
      <c r="B119" s="44" t="str">
        <f>VLOOKUP(Shortlisted[[#This Row],[Venture Name]],VenturesList[#All],2,FALSE)</f>
        <v>Accelerate Core</v>
      </c>
      <c r="C119" s="93" t="s">
        <v>798</v>
      </c>
      <c r="D119" s="44" t="s">
        <v>1772</v>
      </c>
      <c r="E119" s="49" t="s">
        <v>1506</v>
      </c>
      <c r="F119" s="42" t="s">
        <v>1507</v>
      </c>
      <c r="G119" s="49">
        <v>29</v>
      </c>
      <c r="H119" s="49" t="s">
        <v>1773</v>
      </c>
      <c r="I119" s="49" t="s">
        <v>993</v>
      </c>
      <c r="J119" s="50" t="s">
        <v>1488</v>
      </c>
      <c r="K119" s="75">
        <v>45992</v>
      </c>
    </row>
    <row r="120" spans="1:11" ht="82.8" hidden="1" x14ac:dyDescent="0.3">
      <c r="A120" s="216" t="s">
        <v>131</v>
      </c>
      <c r="B120" s="44" t="str">
        <f>VLOOKUP(Shortlisted[[#This Row],[Venture Name]],VenturesList[#All],2,FALSE)</f>
        <v>Accelerate Core</v>
      </c>
      <c r="C120" s="93" t="s">
        <v>798</v>
      </c>
      <c r="D120" s="44" t="s">
        <v>1772</v>
      </c>
      <c r="E120" s="61" t="s">
        <v>1774</v>
      </c>
      <c r="F120" s="42" t="s">
        <v>1775</v>
      </c>
      <c r="G120" s="49">
        <v>17</v>
      </c>
      <c r="H120" s="49" t="s">
        <v>1776</v>
      </c>
      <c r="I120" s="49" t="s">
        <v>993</v>
      </c>
      <c r="J120" s="49" t="s">
        <v>1488</v>
      </c>
      <c r="K120" s="75">
        <v>45992</v>
      </c>
    </row>
    <row r="121" spans="1:11" ht="96.6" hidden="1" x14ac:dyDescent="0.3">
      <c r="A121" s="216" t="s">
        <v>131</v>
      </c>
      <c r="B121" s="44" t="str">
        <f>VLOOKUP(Shortlisted[[#This Row],[Venture Name]],VenturesList[#All],2,FALSE)</f>
        <v>Accelerate Core</v>
      </c>
      <c r="C121" s="93" t="s">
        <v>798</v>
      </c>
      <c r="D121" s="44" t="s">
        <v>1772</v>
      </c>
      <c r="E121" s="58" t="s">
        <v>1777</v>
      </c>
      <c r="F121" s="59" t="s">
        <v>1778</v>
      </c>
      <c r="G121" s="58">
        <v>37</v>
      </c>
      <c r="H121" s="58" t="s">
        <v>1779</v>
      </c>
      <c r="I121" s="58" t="s">
        <v>993</v>
      </c>
      <c r="J121" s="44"/>
      <c r="K121" s="75">
        <v>45992</v>
      </c>
    </row>
    <row r="122" spans="1:11" ht="82.8" hidden="1" x14ac:dyDescent="0.3">
      <c r="A122" s="216" t="s">
        <v>131</v>
      </c>
      <c r="B122" s="44" t="str">
        <f>VLOOKUP(Shortlisted[[#This Row],[Venture Name]],VenturesList[#All],2,FALSE)</f>
        <v>Accelerate Core</v>
      </c>
      <c r="C122" s="93" t="s">
        <v>798</v>
      </c>
      <c r="D122" s="44" t="s">
        <v>1780</v>
      </c>
      <c r="E122" s="61" t="s">
        <v>1531</v>
      </c>
      <c r="F122" s="42" t="s">
        <v>1532</v>
      </c>
      <c r="G122" s="49">
        <v>24</v>
      </c>
      <c r="H122" s="49" t="s">
        <v>1781</v>
      </c>
      <c r="I122" s="49" t="s">
        <v>993</v>
      </c>
      <c r="J122" s="62" t="s">
        <v>1488</v>
      </c>
      <c r="K122" s="75">
        <v>45992</v>
      </c>
    </row>
    <row r="123" spans="1:11" ht="82.8" hidden="1" x14ac:dyDescent="0.3">
      <c r="A123" s="216" t="s">
        <v>131</v>
      </c>
      <c r="B123" s="44" t="str">
        <f>VLOOKUP(Shortlisted[[#This Row],[Venture Name]],VenturesList[#All],2,FALSE)</f>
        <v>Accelerate Core</v>
      </c>
      <c r="C123" s="93" t="s">
        <v>798</v>
      </c>
      <c r="D123" s="44" t="s">
        <v>1780</v>
      </c>
      <c r="E123" s="49" t="s">
        <v>1782</v>
      </c>
      <c r="F123" s="42" t="s">
        <v>1783</v>
      </c>
      <c r="G123" s="49">
        <v>20</v>
      </c>
      <c r="H123" s="49" t="s">
        <v>1784</v>
      </c>
      <c r="I123" s="49" t="s">
        <v>993</v>
      </c>
      <c r="J123" s="49" t="s">
        <v>1488</v>
      </c>
      <c r="K123" s="75">
        <v>45992</v>
      </c>
    </row>
    <row r="124" spans="1:11" ht="110.4" hidden="1" x14ac:dyDescent="0.3">
      <c r="A124" s="216" t="s">
        <v>131</v>
      </c>
      <c r="B124" s="44" t="str">
        <f>VLOOKUP(Shortlisted[[#This Row],[Venture Name]],VenturesList[#All],2,FALSE)</f>
        <v>Accelerate Core</v>
      </c>
      <c r="C124" s="93" t="s">
        <v>798</v>
      </c>
      <c r="D124" s="44" t="s">
        <v>1780</v>
      </c>
      <c r="E124" s="58" t="s">
        <v>1528</v>
      </c>
      <c r="F124" s="59" t="s">
        <v>1529</v>
      </c>
      <c r="G124" s="58">
        <v>22</v>
      </c>
      <c r="H124" s="58" t="s">
        <v>1785</v>
      </c>
      <c r="I124" s="58" t="s">
        <v>993</v>
      </c>
      <c r="J124" s="44"/>
      <c r="K124" s="75">
        <v>45992</v>
      </c>
    </row>
    <row r="125" spans="1:11" ht="82.8" hidden="1" x14ac:dyDescent="0.3">
      <c r="A125" s="216" t="s">
        <v>131</v>
      </c>
      <c r="B125" s="44" t="str">
        <f>VLOOKUP(Shortlisted[[#This Row],[Venture Name]],VenturesList[#All],2,FALSE)</f>
        <v>Accelerate Core</v>
      </c>
      <c r="C125" s="93" t="s">
        <v>798</v>
      </c>
      <c r="D125" s="44" t="s">
        <v>1786</v>
      </c>
      <c r="E125" s="49" t="s">
        <v>1787</v>
      </c>
      <c r="F125" s="42" t="s">
        <v>1788</v>
      </c>
      <c r="G125" s="49">
        <v>46</v>
      </c>
      <c r="H125" s="49" t="s">
        <v>1789</v>
      </c>
      <c r="I125" s="49" t="s">
        <v>980</v>
      </c>
      <c r="J125" s="62" t="s">
        <v>1488</v>
      </c>
      <c r="K125" s="75">
        <v>45992</v>
      </c>
    </row>
    <row r="126" spans="1:11" ht="96.6" hidden="1" x14ac:dyDescent="0.3">
      <c r="A126" s="216" t="s">
        <v>131</v>
      </c>
      <c r="B126" s="44" t="str">
        <f>VLOOKUP(Shortlisted[[#This Row],[Venture Name]],VenturesList[#All],2,FALSE)</f>
        <v>Accelerate Core</v>
      </c>
      <c r="C126" s="93" t="s">
        <v>798</v>
      </c>
      <c r="D126" s="44" t="s">
        <v>1786</v>
      </c>
      <c r="E126" s="49" t="s">
        <v>1790</v>
      </c>
      <c r="F126" s="42" t="s">
        <v>1791</v>
      </c>
      <c r="G126" s="49">
        <v>35</v>
      </c>
      <c r="H126" s="49" t="s">
        <v>1792</v>
      </c>
      <c r="I126" s="49" t="s">
        <v>980</v>
      </c>
      <c r="J126" s="5"/>
      <c r="K126" s="75">
        <v>45992</v>
      </c>
    </row>
    <row r="127" spans="1:11" ht="72" hidden="1" x14ac:dyDescent="0.3">
      <c r="A127" s="216" t="s">
        <v>131</v>
      </c>
      <c r="B127" s="44" t="str">
        <f>VLOOKUP(Shortlisted[[#This Row],[Venture Name]],VenturesList[#All],2,FALSE)</f>
        <v>Accelerate Core</v>
      </c>
      <c r="C127" s="93" t="s">
        <v>798</v>
      </c>
      <c r="D127" s="44" t="s">
        <v>1786</v>
      </c>
      <c r="E127" s="58" t="s">
        <v>1793</v>
      </c>
      <c r="F127" s="45" t="s">
        <v>1794</v>
      </c>
      <c r="G127" s="58">
        <v>13</v>
      </c>
      <c r="H127" s="58" t="s">
        <v>1795</v>
      </c>
      <c r="I127" s="58" t="s">
        <v>993</v>
      </c>
      <c r="J127" s="58" t="s">
        <v>1488</v>
      </c>
      <c r="K127" s="75">
        <v>45992</v>
      </c>
    </row>
    <row r="128" spans="1:11" ht="82.8" hidden="1" x14ac:dyDescent="0.3">
      <c r="A128" s="216" t="s">
        <v>131</v>
      </c>
      <c r="B128" s="44" t="str">
        <f>VLOOKUP(Shortlisted[[#This Row],[Venture Name]],VenturesList[#All],2,FALSE)</f>
        <v>Accelerate Core</v>
      </c>
      <c r="C128" s="93" t="s">
        <v>798</v>
      </c>
      <c r="D128" s="44" t="s">
        <v>1796</v>
      </c>
      <c r="E128" s="49" t="s">
        <v>1521</v>
      </c>
      <c r="F128" s="42" t="s">
        <v>1522</v>
      </c>
      <c r="G128" s="41">
        <v>30</v>
      </c>
      <c r="H128" s="49" t="s">
        <v>1797</v>
      </c>
      <c r="I128" s="49" t="s">
        <v>993</v>
      </c>
      <c r="J128" s="62" t="s">
        <v>1488</v>
      </c>
      <c r="K128" s="75">
        <v>45992</v>
      </c>
    </row>
    <row r="129" spans="1:11" ht="72" hidden="1" x14ac:dyDescent="0.3">
      <c r="A129" s="216" t="s">
        <v>131</v>
      </c>
      <c r="B129" s="44" t="str">
        <f>VLOOKUP(Shortlisted[[#This Row],[Venture Name]],VenturesList[#All],2,FALSE)</f>
        <v>Accelerate Core</v>
      </c>
      <c r="C129" s="93" t="s">
        <v>798</v>
      </c>
      <c r="D129" s="44" t="s">
        <v>1796</v>
      </c>
      <c r="E129" s="58" t="s">
        <v>1585</v>
      </c>
      <c r="F129" s="45" t="s">
        <v>1586</v>
      </c>
      <c r="G129" s="58">
        <v>20</v>
      </c>
      <c r="H129" s="58" t="s">
        <v>1798</v>
      </c>
      <c r="I129" s="58" t="s">
        <v>993</v>
      </c>
      <c r="J129" s="58" t="s">
        <v>1488</v>
      </c>
      <c r="K129" s="75">
        <v>45992</v>
      </c>
    </row>
    <row r="130" spans="1:11" ht="86.4" hidden="1" x14ac:dyDescent="0.3">
      <c r="A130" s="44" t="s">
        <v>1799</v>
      </c>
      <c r="B130" s="44" t="str">
        <f>VLOOKUP(Shortlisted[[#This Row],[Venture Name]],VenturesList[#All],2,FALSE)</f>
        <v>Accelerate Prime</v>
      </c>
      <c r="C130" s="93" t="s">
        <v>1800</v>
      </c>
      <c r="D130" s="44" t="s">
        <v>1801</v>
      </c>
      <c r="E130" s="49" t="s">
        <v>195</v>
      </c>
      <c r="F130" s="42" t="s">
        <v>1601</v>
      </c>
      <c r="G130" s="49">
        <v>18</v>
      </c>
      <c r="H130" s="49" t="s">
        <v>1802</v>
      </c>
      <c r="I130" s="49" t="s">
        <v>993</v>
      </c>
      <c r="J130" s="50" t="s">
        <v>1488</v>
      </c>
      <c r="K130" s="75">
        <v>45992</v>
      </c>
    </row>
    <row r="131" spans="1:11" ht="96.6" hidden="1" x14ac:dyDescent="0.3">
      <c r="A131" s="44" t="s">
        <v>1799</v>
      </c>
      <c r="B131" s="44" t="str">
        <f>VLOOKUP(Shortlisted[[#This Row],[Venture Name]],VenturesList[#All],2,FALSE)</f>
        <v>Accelerate Prime</v>
      </c>
      <c r="C131" s="93" t="s">
        <v>1800</v>
      </c>
      <c r="D131" s="44" t="s">
        <v>1801</v>
      </c>
      <c r="E131" s="58" t="s">
        <v>1803</v>
      </c>
      <c r="F131" s="45" t="s">
        <v>1804</v>
      </c>
      <c r="G131" s="44">
        <v>41</v>
      </c>
      <c r="H131" s="58" t="s">
        <v>1805</v>
      </c>
      <c r="I131" s="58" t="s">
        <v>993</v>
      </c>
      <c r="J131" s="58" t="s">
        <v>1488</v>
      </c>
      <c r="K131" s="75">
        <v>45992</v>
      </c>
    </row>
    <row r="132" spans="1:11" ht="96.6" hidden="1" x14ac:dyDescent="0.3">
      <c r="A132" s="44" t="s">
        <v>1799</v>
      </c>
      <c r="B132" s="44" t="str">
        <f>VLOOKUP(Shortlisted[[#This Row],[Venture Name]],VenturesList[#All],2,FALSE)</f>
        <v>Accelerate Prime</v>
      </c>
      <c r="C132" s="93" t="s">
        <v>1800</v>
      </c>
      <c r="D132" s="44" t="s">
        <v>1806</v>
      </c>
      <c r="E132" s="49" t="s">
        <v>1528</v>
      </c>
      <c r="F132" s="42" t="s">
        <v>1529</v>
      </c>
      <c r="G132" s="5">
        <v>22</v>
      </c>
      <c r="H132" s="57" t="s">
        <v>1807</v>
      </c>
      <c r="I132" s="49" t="s">
        <v>993</v>
      </c>
      <c r="J132" s="68"/>
      <c r="K132" s="75">
        <v>45992</v>
      </c>
    </row>
    <row r="133" spans="1:11" ht="96.6" hidden="1" x14ac:dyDescent="0.3">
      <c r="A133" s="44" t="s">
        <v>1799</v>
      </c>
      <c r="B133" s="44" t="str">
        <f>VLOOKUP(Shortlisted[[#This Row],[Venture Name]],VenturesList[#All],2,FALSE)</f>
        <v>Accelerate Prime</v>
      </c>
      <c r="C133" s="93" t="s">
        <v>1800</v>
      </c>
      <c r="D133" s="44" t="s">
        <v>1806</v>
      </c>
      <c r="E133" s="49" t="s">
        <v>1782</v>
      </c>
      <c r="F133" s="42" t="s">
        <v>1783</v>
      </c>
      <c r="G133" s="49">
        <v>20</v>
      </c>
      <c r="H133" s="49" t="s">
        <v>1808</v>
      </c>
      <c r="I133" s="49" t="s">
        <v>993</v>
      </c>
      <c r="J133" s="49" t="s">
        <v>1488</v>
      </c>
      <c r="K133" s="75">
        <v>45992</v>
      </c>
    </row>
    <row r="134" spans="1:11" ht="86.4" hidden="1" x14ac:dyDescent="0.3">
      <c r="A134" s="44" t="s">
        <v>1799</v>
      </c>
      <c r="B134" s="44" t="str">
        <f>VLOOKUP(Shortlisted[[#This Row],[Venture Name]],VenturesList[#All],2,FALSE)</f>
        <v>Accelerate Prime</v>
      </c>
      <c r="C134" s="93" t="s">
        <v>1800</v>
      </c>
      <c r="D134" s="44" t="s">
        <v>1806</v>
      </c>
      <c r="E134" s="44" t="s">
        <v>1809</v>
      </c>
      <c r="F134" s="45" t="s">
        <v>1810</v>
      </c>
      <c r="G134" s="58">
        <v>21</v>
      </c>
      <c r="H134" s="58" t="s">
        <v>1811</v>
      </c>
      <c r="I134" s="58" t="s">
        <v>993</v>
      </c>
      <c r="J134" s="58" t="s">
        <v>1488</v>
      </c>
      <c r="K134" s="75">
        <v>45992</v>
      </c>
    </row>
    <row r="135" spans="1:11" ht="86.4" hidden="1" x14ac:dyDescent="0.3">
      <c r="A135" s="44" t="s">
        <v>1799</v>
      </c>
      <c r="B135" s="44" t="str">
        <f>VLOOKUP(Shortlisted[[#This Row],[Venture Name]],VenturesList[#All],2,FALSE)</f>
        <v>Accelerate Prime</v>
      </c>
      <c r="C135" s="93" t="s">
        <v>1800</v>
      </c>
      <c r="D135" s="44" t="s">
        <v>1812</v>
      </c>
      <c r="E135" s="49" t="s">
        <v>1111</v>
      </c>
      <c r="F135" s="42" t="s">
        <v>1813</v>
      </c>
      <c r="G135" s="49">
        <v>25</v>
      </c>
      <c r="H135" s="49" t="s">
        <v>1814</v>
      </c>
      <c r="I135" s="49" t="s">
        <v>993</v>
      </c>
      <c r="J135" s="68"/>
      <c r="K135" s="75">
        <v>45992</v>
      </c>
    </row>
    <row r="136" spans="1:11" ht="86.4" hidden="1" x14ac:dyDescent="0.3">
      <c r="A136" s="44" t="s">
        <v>1799</v>
      </c>
      <c r="B136" s="44" t="str">
        <f>VLOOKUP(Shortlisted[[#This Row],[Venture Name]],VenturesList[#All],2,FALSE)</f>
        <v>Accelerate Prime</v>
      </c>
      <c r="C136" s="93" t="s">
        <v>1800</v>
      </c>
      <c r="D136" s="44" t="s">
        <v>1812</v>
      </c>
      <c r="E136" s="52" t="s">
        <v>1815</v>
      </c>
      <c r="F136" s="42" t="s">
        <v>1816</v>
      </c>
      <c r="G136" s="5">
        <v>24</v>
      </c>
      <c r="H136" s="5" t="s">
        <v>1817</v>
      </c>
      <c r="I136" s="49" t="s">
        <v>993</v>
      </c>
      <c r="J136" s="5"/>
      <c r="K136" s="75">
        <v>45992</v>
      </c>
    </row>
    <row r="137" spans="1:11" ht="86.4" hidden="1" x14ac:dyDescent="0.3">
      <c r="A137" s="44" t="s">
        <v>1799</v>
      </c>
      <c r="B137" s="44" t="str">
        <f>VLOOKUP(Shortlisted[[#This Row],[Venture Name]],VenturesList[#All],2,FALSE)</f>
        <v>Accelerate Prime</v>
      </c>
      <c r="C137" s="93" t="s">
        <v>1800</v>
      </c>
      <c r="D137" s="44" t="s">
        <v>1812</v>
      </c>
      <c r="E137" s="44" t="s">
        <v>1818</v>
      </c>
      <c r="F137" s="45" t="s">
        <v>1819</v>
      </c>
      <c r="G137" s="44">
        <v>14</v>
      </c>
      <c r="H137" s="44" t="s">
        <v>1820</v>
      </c>
      <c r="I137" s="58" t="s">
        <v>993</v>
      </c>
      <c r="J137" s="44"/>
      <c r="K137" s="75">
        <v>45992</v>
      </c>
    </row>
    <row r="138" spans="1:11" ht="207" hidden="1" x14ac:dyDescent="0.3">
      <c r="A138" s="44" t="s">
        <v>101</v>
      </c>
      <c r="B138" s="44" t="str">
        <f>VLOOKUP(Shortlisted[[#This Row],[Venture Name]],VenturesList[#All],2,FALSE)</f>
        <v>Accelerate Core</v>
      </c>
      <c r="C138" s="93" t="s">
        <v>872</v>
      </c>
      <c r="D138" s="44" t="s">
        <v>1821</v>
      </c>
      <c r="E138" s="49" t="s">
        <v>190</v>
      </c>
      <c r="F138" s="42" t="s">
        <v>1560</v>
      </c>
      <c r="G138" s="49">
        <v>36</v>
      </c>
      <c r="H138" s="49" t="s">
        <v>1822</v>
      </c>
      <c r="I138" s="49" t="s">
        <v>993</v>
      </c>
      <c r="J138" s="44"/>
      <c r="K138" s="75">
        <v>45992</v>
      </c>
    </row>
    <row r="139" spans="1:11" ht="193.2" hidden="1" x14ac:dyDescent="0.3">
      <c r="A139" s="44" t="s">
        <v>101</v>
      </c>
      <c r="B139" s="44" t="str">
        <f>VLOOKUP(Shortlisted[[#This Row],[Venture Name]],VenturesList[#All],2,FALSE)</f>
        <v>Accelerate Core</v>
      </c>
      <c r="C139" s="93" t="s">
        <v>872</v>
      </c>
      <c r="D139" s="44" t="s">
        <v>1821</v>
      </c>
      <c r="E139" s="58" t="s">
        <v>1557</v>
      </c>
      <c r="F139" s="45" t="s">
        <v>1558</v>
      </c>
      <c r="G139" s="58">
        <v>18</v>
      </c>
      <c r="H139" s="58" t="s">
        <v>1823</v>
      </c>
      <c r="I139" s="58" t="s">
        <v>993</v>
      </c>
      <c r="J139" s="44"/>
      <c r="K139" s="75">
        <v>45992</v>
      </c>
    </row>
    <row r="140" spans="1:11" ht="151.80000000000001" hidden="1" x14ac:dyDescent="0.3">
      <c r="A140" s="44" t="s">
        <v>101</v>
      </c>
      <c r="B140" s="44" t="str">
        <f>VLOOKUP(Shortlisted[[#This Row],[Venture Name]],VenturesList[#All],2,FALSE)</f>
        <v>Accelerate Core</v>
      </c>
      <c r="C140" s="93" t="s">
        <v>872</v>
      </c>
      <c r="D140" s="5" t="s">
        <v>1824</v>
      </c>
      <c r="E140" s="49" t="s">
        <v>191</v>
      </c>
      <c r="F140" s="42" t="s">
        <v>1480</v>
      </c>
      <c r="G140" s="49">
        <v>7</v>
      </c>
      <c r="H140" s="57" t="s">
        <v>1825</v>
      </c>
      <c r="I140" s="49" t="s">
        <v>993</v>
      </c>
      <c r="J140" s="5"/>
      <c r="K140" s="75">
        <v>45992</v>
      </c>
    </row>
    <row r="141" spans="1:11" ht="138" hidden="1" x14ac:dyDescent="0.3">
      <c r="A141" s="44" t="s">
        <v>101</v>
      </c>
      <c r="B141" s="44" t="str">
        <f>VLOOKUP(Shortlisted[[#This Row],[Venture Name]],VenturesList[#All],2,FALSE)</f>
        <v>Accelerate Core</v>
      </c>
      <c r="C141" s="93" t="s">
        <v>872</v>
      </c>
      <c r="D141" s="5" t="s">
        <v>1824</v>
      </c>
      <c r="E141" s="58" t="s">
        <v>1111</v>
      </c>
      <c r="F141" s="45" t="s">
        <v>1813</v>
      </c>
      <c r="G141" s="58">
        <v>25</v>
      </c>
      <c r="H141" s="58" t="s">
        <v>1826</v>
      </c>
      <c r="I141" s="58" t="s">
        <v>993</v>
      </c>
      <c r="J141" s="44"/>
      <c r="K141" s="75">
        <v>45992</v>
      </c>
    </row>
    <row r="142" spans="1:11" ht="110.4" hidden="1" x14ac:dyDescent="0.3">
      <c r="A142" s="44" t="s">
        <v>101</v>
      </c>
      <c r="B142" s="44" t="str">
        <f>VLOOKUP(Shortlisted[[#This Row],[Venture Name]],VenturesList[#All],2,FALSE)</f>
        <v>Accelerate Core</v>
      </c>
      <c r="C142" s="93" t="s">
        <v>872</v>
      </c>
      <c r="D142" s="44" t="s">
        <v>1827</v>
      </c>
      <c r="E142" s="49" t="s">
        <v>1828</v>
      </c>
      <c r="F142" s="42" t="s">
        <v>1829</v>
      </c>
      <c r="G142" s="49">
        <v>21</v>
      </c>
      <c r="H142" s="49" t="s">
        <v>1830</v>
      </c>
      <c r="I142" s="49" t="s">
        <v>993</v>
      </c>
      <c r="J142" s="44"/>
      <c r="K142" s="75">
        <v>45992</v>
      </c>
    </row>
    <row r="143" spans="1:11" ht="100.8" hidden="1" x14ac:dyDescent="0.3">
      <c r="A143" s="44" t="s">
        <v>101</v>
      </c>
      <c r="B143" s="44" t="str">
        <f>VLOOKUP(Shortlisted[[#This Row],[Venture Name]],VenturesList[#All],2,FALSE)</f>
        <v>Accelerate Core</v>
      </c>
      <c r="C143" s="93" t="s">
        <v>872</v>
      </c>
      <c r="D143" s="44" t="s">
        <v>1827</v>
      </c>
      <c r="E143" s="49" t="s">
        <v>1831</v>
      </c>
      <c r="F143" s="42" t="s">
        <v>1832</v>
      </c>
      <c r="G143" s="49">
        <v>25</v>
      </c>
      <c r="H143" s="49" t="s">
        <v>1833</v>
      </c>
      <c r="I143" s="49" t="s">
        <v>980</v>
      </c>
      <c r="J143" s="5"/>
      <c r="K143" s="75">
        <v>45992</v>
      </c>
    </row>
    <row r="144" spans="1:11" ht="100.8" hidden="1" x14ac:dyDescent="0.3">
      <c r="A144" s="44" t="s">
        <v>101</v>
      </c>
      <c r="B144" s="44" t="str">
        <f>VLOOKUP(Shortlisted[[#This Row],[Venture Name]],VenturesList[#All],2,FALSE)</f>
        <v>Accelerate Core</v>
      </c>
      <c r="C144" s="93" t="s">
        <v>872</v>
      </c>
      <c r="D144" s="44" t="s">
        <v>1827</v>
      </c>
      <c r="E144" s="58" t="s">
        <v>1834</v>
      </c>
      <c r="F144" s="45" t="s">
        <v>1835</v>
      </c>
      <c r="G144" s="58">
        <v>24</v>
      </c>
      <c r="H144" s="58" t="s">
        <v>1836</v>
      </c>
      <c r="I144" s="58" t="s">
        <v>980</v>
      </c>
      <c r="J144" s="44"/>
      <c r="K144" s="75">
        <v>45992</v>
      </c>
    </row>
    <row r="145" spans="1:11" ht="110.4" hidden="1" x14ac:dyDescent="0.3">
      <c r="A145" s="5" t="s">
        <v>101</v>
      </c>
      <c r="B145" s="44" t="str">
        <f>VLOOKUP(Shortlisted[[#This Row],[Venture Name]],VenturesList[#All],2,FALSE)</f>
        <v>Accelerate Core</v>
      </c>
      <c r="C145" s="93" t="s">
        <v>872</v>
      </c>
      <c r="D145" s="44" t="s">
        <v>1837</v>
      </c>
      <c r="E145" s="49" t="s">
        <v>1566</v>
      </c>
      <c r="F145" s="42" t="s">
        <v>1567</v>
      </c>
      <c r="G145" s="49">
        <v>20</v>
      </c>
      <c r="H145" s="49" t="s">
        <v>1838</v>
      </c>
      <c r="I145" s="49" t="s">
        <v>993</v>
      </c>
      <c r="J145" s="44"/>
      <c r="K145" s="75">
        <v>45992</v>
      </c>
    </row>
    <row r="146" spans="1:11" ht="138" hidden="1" x14ac:dyDescent="0.3">
      <c r="A146" s="5" t="s">
        <v>101</v>
      </c>
      <c r="B146" s="44" t="str">
        <f>VLOOKUP(Shortlisted[[#This Row],[Venture Name]],VenturesList[#All],2,FALSE)</f>
        <v>Accelerate Core</v>
      </c>
      <c r="C146" s="93" t="s">
        <v>872</v>
      </c>
      <c r="D146" s="44" t="s">
        <v>1839</v>
      </c>
      <c r="E146" s="49" t="s">
        <v>1105</v>
      </c>
      <c r="F146" s="42" t="s">
        <v>1840</v>
      </c>
      <c r="G146" s="49">
        <v>8</v>
      </c>
      <c r="H146" s="49" t="s">
        <v>1841</v>
      </c>
      <c r="I146" s="49" t="s">
        <v>993</v>
      </c>
      <c r="J146" s="44"/>
      <c r="K146" s="75">
        <v>45992</v>
      </c>
    </row>
    <row r="147" spans="1:11" ht="151.80000000000001" hidden="1" x14ac:dyDescent="0.3">
      <c r="A147" s="216" t="s">
        <v>469</v>
      </c>
      <c r="B147" s="44" t="str">
        <f>VLOOKUP(Shortlisted[[#This Row],[Venture Name]],VenturesList[#All],2,FALSE)</f>
        <v>Accelerate Prime</v>
      </c>
      <c r="C147" s="93" t="s">
        <v>471</v>
      </c>
      <c r="D147" s="44" t="s">
        <v>1842</v>
      </c>
      <c r="E147" s="49" t="s">
        <v>1843</v>
      </c>
      <c r="F147" s="42" t="s">
        <v>1644</v>
      </c>
      <c r="G147" s="49">
        <v>22</v>
      </c>
      <c r="H147" s="49" t="s">
        <v>1844</v>
      </c>
      <c r="I147" s="49" t="s">
        <v>993</v>
      </c>
      <c r="J147" s="50" t="s">
        <v>1488</v>
      </c>
      <c r="K147" s="75">
        <v>45992</v>
      </c>
    </row>
    <row r="148" spans="1:11" ht="100.8" hidden="1" x14ac:dyDescent="0.3">
      <c r="A148" s="216" t="s">
        <v>469</v>
      </c>
      <c r="B148" s="44" t="str">
        <f>VLOOKUP(Shortlisted[[#This Row],[Venture Name]],VenturesList[#All],2,FALSE)</f>
        <v>Accelerate Prime</v>
      </c>
      <c r="C148" s="93" t="s">
        <v>471</v>
      </c>
      <c r="D148" s="44" t="s">
        <v>1842</v>
      </c>
      <c r="E148" s="49" t="s">
        <v>169</v>
      </c>
      <c r="F148" s="42" t="s">
        <v>1845</v>
      </c>
      <c r="G148" s="49">
        <v>19</v>
      </c>
      <c r="H148" s="49" t="s">
        <v>1846</v>
      </c>
      <c r="I148" s="49" t="s">
        <v>993</v>
      </c>
      <c r="J148" s="49" t="s">
        <v>1488</v>
      </c>
      <c r="K148" s="75">
        <v>45992</v>
      </c>
    </row>
    <row r="149" spans="1:11" ht="124.2" hidden="1" x14ac:dyDescent="0.3">
      <c r="A149" s="216" t="s">
        <v>469</v>
      </c>
      <c r="B149" s="44" t="str">
        <f>VLOOKUP(Shortlisted[[#This Row],[Venture Name]],VenturesList[#All],2,FALSE)</f>
        <v>Accelerate Prime</v>
      </c>
      <c r="C149" s="93" t="s">
        <v>471</v>
      </c>
      <c r="D149" s="44" t="s">
        <v>1842</v>
      </c>
      <c r="E149" s="58" t="s">
        <v>34</v>
      </c>
      <c r="F149" s="59" t="s">
        <v>1554</v>
      </c>
      <c r="G149" s="58">
        <v>30</v>
      </c>
      <c r="H149" s="58" t="s">
        <v>1847</v>
      </c>
      <c r="I149" s="58" t="s">
        <v>993</v>
      </c>
      <c r="J149" s="44"/>
      <c r="K149" s="75">
        <v>45992</v>
      </c>
    </row>
    <row r="150" spans="1:11" ht="165.6" hidden="1" x14ac:dyDescent="0.3">
      <c r="A150" s="216" t="s">
        <v>469</v>
      </c>
      <c r="B150" s="44" t="str">
        <f>VLOOKUP(Shortlisted[[#This Row],[Venture Name]],VenturesList[#All],2,FALSE)</f>
        <v>Accelerate Prime</v>
      </c>
      <c r="C150" s="93" t="s">
        <v>471</v>
      </c>
      <c r="D150" s="5" t="s">
        <v>1848</v>
      </c>
      <c r="E150" s="49" t="s">
        <v>1849</v>
      </c>
      <c r="F150" s="42" t="s">
        <v>1850</v>
      </c>
      <c r="G150" s="49">
        <v>14</v>
      </c>
      <c r="H150" s="49" t="s">
        <v>1851</v>
      </c>
      <c r="I150" s="49" t="s">
        <v>993</v>
      </c>
      <c r="J150" s="49" t="s">
        <v>1488</v>
      </c>
      <c r="K150" s="75">
        <v>45992</v>
      </c>
    </row>
    <row r="151" spans="1:11" ht="138" hidden="1" x14ac:dyDescent="0.3">
      <c r="A151" s="216" t="s">
        <v>469</v>
      </c>
      <c r="B151" s="44" t="str">
        <f>VLOOKUP(Shortlisted[[#This Row],[Venture Name]],VenturesList[#All],2,FALSE)</f>
        <v>Accelerate Prime</v>
      </c>
      <c r="C151" s="93" t="s">
        <v>471</v>
      </c>
      <c r="D151" s="44" t="s">
        <v>1848</v>
      </c>
      <c r="E151" s="58" t="s">
        <v>210</v>
      </c>
      <c r="F151" s="45" t="s">
        <v>1457</v>
      </c>
      <c r="G151" s="58">
        <v>13</v>
      </c>
      <c r="H151" s="58" t="s">
        <v>1852</v>
      </c>
      <c r="I151" s="58" t="s">
        <v>993</v>
      </c>
      <c r="J151" s="58" t="s">
        <v>1488</v>
      </c>
      <c r="K151" s="75">
        <v>45992</v>
      </c>
    </row>
    <row r="152" spans="1:11" ht="100.8" hidden="1" x14ac:dyDescent="0.3">
      <c r="A152" s="216" t="s">
        <v>469</v>
      </c>
      <c r="B152" s="44" t="str">
        <f>VLOOKUP(Shortlisted[[#This Row],[Venture Name]],VenturesList[#All],2,FALSE)</f>
        <v>Accelerate Prime</v>
      </c>
      <c r="C152" s="93" t="s">
        <v>471</v>
      </c>
      <c r="D152" s="44" t="s">
        <v>1853</v>
      </c>
      <c r="E152" s="49" t="s">
        <v>213</v>
      </c>
      <c r="F152" s="42" t="s">
        <v>1854</v>
      </c>
      <c r="G152" s="49">
        <v>19</v>
      </c>
      <c r="H152" s="57" t="s">
        <v>1855</v>
      </c>
      <c r="I152" s="49" t="s">
        <v>993</v>
      </c>
      <c r="J152" s="50" t="s">
        <v>1488</v>
      </c>
      <c r="K152" s="75">
        <v>45992</v>
      </c>
    </row>
    <row r="153" spans="1:11" ht="100.8" hidden="1" x14ac:dyDescent="0.3">
      <c r="A153" s="216" t="s">
        <v>469</v>
      </c>
      <c r="B153" s="44" t="str">
        <f>VLOOKUP(Shortlisted[[#This Row],[Venture Name]],VenturesList[#All],2,FALSE)</f>
        <v>Accelerate Prime</v>
      </c>
      <c r="C153" s="93" t="s">
        <v>471</v>
      </c>
      <c r="D153" s="44" t="s">
        <v>1853</v>
      </c>
      <c r="E153" s="49" t="s">
        <v>1040</v>
      </c>
      <c r="F153" s="42" t="s">
        <v>1856</v>
      </c>
      <c r="G153" s="49">
        <v>38</v>
      </c>
      <c r="H153" s="49" t="s">
        <v>1857</v>
      </c>
      <c r="I153" s="61" t="s">
        <v>993</v>
      </c>
      <c r="J153" s="49" t="s">
        <v>1488</v>
      </c>
      <c r="K153" s="75">
        <v>45992</v>
      </c>
    </row>
    <row r="154" spans="1:11" ht="100.8" hidden="1" x14ac:dyDescent="0.3">
      <c r="A154" s="216" t="s">
        <v>469</v>
      </c>
      <c r="B154" s="44" t="str">
        <f>VLOOKUP(Shortlisted[[#This Row],[Venture Name]],VenturesList[#All],2,FALSE)</f>
        <v>Accelerate Prime</v>
      </c>
      <c r="C154" s="93" t="s">
        <v>471</v>
      </c>
      <c r="D154" s="44" t="s">
        <v>1853</v>
      </c>
      <c r="E154" s="58" t="s">
        <v>1585</v>
      </c>
      <c r="F154" s="59" t="s">
        <v>1586</v>
      </c>
      <c r="G154" s="58">
        <v>20</v>
      </c>
      <c r="H154" s="58" t="s">
        <v>1858</v>
      </c>
      <c r="I154" s="63" t="s">
        <v>993</v>
      </c>
      <c r="J154" s="44"/>
      <c r="K154" s="75">
        <v>45992</v>
      </c>
    </row>
    <row r="155" spans="1:11" ht="96.6" hidden="1" x14ac:dyDescent="0.3">
      <c r="A155" s="44" t="s">
        <v>87</v>
      </c>
      <c r="B155" s="44" t="str">
        <f>VLOOKUP(Shortlisted[[#This Row],[Venture Name]],VenturesList[#All],2,FALSE)</f>
        <v>Accelerate Core</v>
      </c>
      <c r="C155" s="93" t="s">
        <v>900</v>
      </c>
      <c r="D155" s="44" t="s">
        <v>1058</v>
      </c>
      <c r="E155" s="49" t="s">
        <v>201</v>
      </c>
      <c r="F155" s="42" t="s">
        <v>1859</v>
      </c>
      <c r="G155" s="5">
        <v>38</v>
      </c>
      <c r="H155" s="49" t="s">
        <v>1860</v>
      </c>
      <c r="I155" s="49" t="s">
        <v>993</v>
      </c>
      <c r="J155" s="41" t="s">
        <v>1488</v>
      </c>
      <c r="K155" s="75">
        <v>45992</v>
      </c>
    </row>
    <row r="156" spans="1:11" ht="110.4" hidden="1" x14ac:dyDescent="0.3">
      <c r="A156" s="5" t="s">
        <v>87</v>
      </c>
      <c r="B156" s="44" t="str">
        <f>VLOOKUP(Shortlisted[[#This Row],[Venture Name]],VenturesList[#All],2,FALSE)</f>
        <v>Accelerate Core</v>
      </c>
      <c r="C156" s="93" t="s">
        <v>900</v>
      </c>
      <c r="D156" s="44" t="s">
        <v>1058</v>
      </c>
      <c r="E156" s="49" t="s">
        <v>193</v>
      </c>
      <c r="F156" s="42" t="s">
        <v>1861</v>
      </c>
      <c r="G156" s="49">
        <v>33</v>
      </c>
      <c r="H156" s="49" t="s">
        <v>1862</v>
      </c>
      <c r="I156" s="49" t="s">
        <v>993</v>
      </c>
      <c r="J156" s="5" t="s">
        <v>1488</v>
      </c>
      <c r="K156" s="75">
        <v>45992</v>
      </c>
    </row>
    <row r="157" spans="1:11" ht="86.4" hidden="1" x14ac:dyDescent="0.3">
      <c r="A157" s="5" t="s">
        <v>87</v>
      </c>
      <c r="B157" s="44" t="str">
        <f>VLOOKUP(Shortlisted[[#This Row],[Venture Name]],VenturesList[#All],2,FALSE)</f>
        <v>Accelerate Core</v>
      </c>
      <c r="C157" s="93" t="s">
        <v>900</v>
      </c>
      <c r="D157" s="44" t="s">
        <v>1058</v>
      </c>
      <c r="E157" s="58" t="s">
        <v>1863</v>
      </c>
      <c r="F157" s="45" t="s">
        <v>1864</v>
      </c>
      <c r="G157" s="58">
        <v>11</v>
      </c>
      <c r="H157" s="58" t="s">
        <v>1865</v>
      </c>
      <c r="I157" s="58" t="s">
        <v>993</v>
      </c>
      <c r="J157" s="44"/>
      <c r="K157" s="75">
        <v>45992</v>
      </c>
    </row>
    <row r="158" spans="1:11" ht="72" hidden="1" x14ac:dyDescent="0.3">
      <c r="A158" s="5" t="s">
        <v>87</v>
      </c>
      <c r="B158" s="44" t="str">
        <f>VLOOKUP(Shortlisted[[#This Row],[Venture Name]],VenturesList[#All],2,FALSE)</f>
        <v>Accelerate Core</v>
      </c>
      <c r="C158" s="93" t="s">
        <v>900</v>
      </c>
      <c r="D158" s="44" t="s">
        <v>1056</v>
      </c>
      <c r="E158" s="52" t="s">
        <v>1866</v>
      </c>
      <c r="F158" s="42" t="s">
        <v>1867</v>
      </c>
      <c r="G158" s="49">
        <v>19</v>
      </c>
      <c r="H158" s="49" t="s">
        <v>1868</v>
      </c>
      <c r="I158" s="49" t="s">
        <v>993</v>
      </c>
      <c r="J158" s="5" t="s">
        <v>1488</v>
      </c>
      <c r="K158" s="75">
        <v>45992</v>
      </c>
    </row>
    <row r="159" spans="1:11" ht="72" hidden="1" x14ac:dyDescent="0.3">
      <c r="A159" s="44" t="s">
        <v>87</v>
      </c>
      <c r="B159" s="44" t="str">
        <f>VLOOKUP(Shortlisted[[#This Row],[Venture Name]],VenturesList[#All],2,FALSE)</f>
        <v>Accelerate Core</v>
      </c>
      <c r="C159" s="93" t="s">
        <v>900</v>
      </c>
      <c r="D159" s="44" t="s">
        <v>1056</v>
      </c>
      <c r="E159" s="49" t="s">
        <v>194</v>
      </c>
      <c r="F159" s="42" t="s">
        <v>1869</v>
      </c>
      <c r="G159" s="5">
        <v>17</v>
      </c>
      <c r="H159" s="49" t="s">
        <v>1870</v>
      </c>
      <c r="I159" s="49" t="s">
        <v>993</v>
      </c>
      <c r="J159" s="5" t="s">
        <v>1488</v>
      </c>
      <c r="K159" s="75">
        <v>45992</v>
      </c>
    </row>
    <row r="160" spans="1:11" ht="72" hidden="1" x14ac:dyDescent="0.3">
      <c r="A160" s="44" t="s">
        <v>87</v>
      </c>
      <c r="B160" s="44" t="str">
        <f>VLOOKUP(Shortlisted[[#This Row],[Venture Name]],VenturesList[#All],2,FALSE)</f>
        <v>Accelerate Core</v>
      </c>
      <c r="C160" s="93" t="s">
        <v>900</v>
      </c>
      <c r="D160" s="44" t="s">
        <v>1056</v>
      </c>
      <c r="E160" s="58" t="s">
        <v>1477</v>
      </c>
      <c r="F160" s="44" t="s">
        <v>1871</v>
      </c>
      <c r="G160" s="44">
        <v>11</v>
      </c>
      <c r="H160" s="58" t="s">
        <v>1872</v>
      </c>
      <c r="I160" s="58" t="s">
        <v>993</v>
      </c>
      <c r="J160" s="44"/>
      <c r="K160" s="75">
        <v>45992</v>
      </c>
    </row>
    <row r="161" spans="1:11" ht="86.4" hidden="1" x14ac:dyDescent="0.3">
      <c r="A161" s="44" t="s">
        <v>87</v>
      </c>
      <c r="B161" s="44" t="str">
        <f>VLOOKUP(Shortlisted[[#This Row],[Venture Name]],VenturesList[#All],2,FALSE)</f>
        <v>Accelerate Core</v>
      </c>
      <c r="C161" s="93" t="s">
        <v>900</v>
      </c>
      <c r="D161" s="44" t="s">
        <v>1873</v>
      </c>
      <c r="E161" s="44" t="s">
        <v>1109</v>
      </c>
      <c r="F161" s="45" t="s">
        <v>1622</v>
      </c>
      <c r="G161" s="58">
        <v>19</v>
      </c>
      <c r="H161" s="58" t="s">
        <v>1874</v>
      </c>
      <c r="I161" s="58" t="s">
        <v>993</v>
      </c>
      <c r="J161" s="41" t="s">
        <v>1488</v>
      </c>
      <c r="K161" s="75">
        <v>45992</v>
      </c>
    </row>
    <row r="162" spans="1:11" ht="86.4" hidden="1" x14ac:dyDescent="0.3">
      <c r="A162" s="64" t="s">
        <v>87</v>
      </c>
      <c r="B162" s="64" t="str">
        <f>VLOOKUP(Shortlisted[[#This Row],[Venture Name]],VenturesList[#All],2,FALSE)</f>
        <v>Accelerate Core</v>
      </c>
      <c r="C162" s="103" t="s">
        <v>900</v>
      </c>
      <c r="D162" s="64" t="s">
        <v>1873</v>
      </c>
      <c r="E162" s="64" t="s">
        <v>1875</v>
      </c>
      <c r="F162" s="42" t="s">
        <v>1876</v>
      </c>
      <c r="G162" s="64">
        <v>18</v>
      </c>
      <c r="H162" s="64" t="s">
        <v>1877</v>
      </c>
      <c r="I162" s="64" t="s">
        <v>993</v>
      </c>
      <c r="J162" s="64" t="s">
        <v>1488</v>
      </c>
      <c r="K162" s="75">
        <v>45992</v>
      </c>
    </row>
    <row r="163" spans="1:11" ht="86.4" hidden="1" x14ac:dyDescent="0.3">
      <c r="A163" s="64" t="s">
        <v>87</v>
      </c>
      <c r="B163" s="64" t="str">
        <f>VLOOKUP(Shortlisted[[#This Row],[Venture Name]],VenturesList[#All],2,FALSE)</f>
        <v>Accelerate Core</v>
      </c>
      <c r="C163" s="103" t="s">
        <v>900</v>
      </c>
      <c r="D163" s="64" t="s">
        <v>1878</v>
      </c>
      <c r="E163" s="64" t="s">
        <v>1879</v>
      </c>
      <c r="F163" s="42" t="s">
        <v>1880</v>
      </c>
      <c r="G163" s="64">
        <v>30</v>
      </c>
      <c r="H163" s="64" t="s">
        <v>1881</v>
      </c>
      <c r="I163" s="64" t="s">
        <v>993</v>
      </c>
      <c r="J163" s="64" t="s">
        <v>1488</v>
      </c>
      <c r="K163" s="75">
        <v>45992</v>
      </c>
    </row>
    <row r="164" spans="1:11" ht="72" hidden="1" x14ac:dyDescent="0.3">
      <c r="A164" s="64" t="s">
        <v>87</v>
      </c>
      <c r="B164" s="64" t="str">
        <f>VLOOKUP(Shortlisted[[#This Row],[Venture Name]],VenturesList[#All],2,FALSE)</f>
        <v>Accelerate Core</v>
      </c>
      <c r="C164" s="103" t="s">
        <v>900</v>
      </c>
      <c r="D164" s="65" t="s">
        <v>1178</v>
      </c>
      <c r="E164" s="64" t="s">
        <v>178</v>
      </c>
      <c r="F164" s="42" t="s">
        <v>1882</v>
      </c>
      <c r="G164" s="64">
        <v>15</v>
      </c>
      <c r="H164" s="64" t="s">
        <v>1883</v>
      </c>
      <c r="I164" s="64" t="s">
        <v>993</v>
      </c>
      <c r="J164" s="64" t="s">
        <v>1488</v>
      </c>
      <c r="K164" s="75">
        <v>45992</v>
      </c>
    </row>
    <row r="165" spans="1:11" ht="72" hidden="1" x14ac:dyDescent="0.3">
      <c r="A165" s="64" t="s">
        <v>87</v>
      </c>
      <c r="B165" s="64" t="str">
        <f>VLOOKUP(Shortlisted[[#This Row],[Venture Name]],VenturesList[#All],2,FALSE)</f>
        <v>Accelerate Core</v>
      </c>
      <c r="C165" s="103" t="s">
        <v>900</v>
      </c>
      <c r="D165" s="65" t="s">
        <v>1178</v>
      </c>
      <c r="E165" s="64" t="s">
        <v>1506</v>
      </c>
      <c r="F165" s="42" t="s">
        <v>1507</v>
      </c>
      <c r="G165" s="64">
        <v>29</v>
      </c>
      <c r="H165" s="64" t="s">
        <v>1884</v>
      </c>
      <c r="I165" s="64" t="s">
        <v>993</v>
      </c>
      <c r="J165" s="64" t="s">
        <v>1488</v>
      </c>
      <c r="K165" s="75">
        <v>45992</v>
      </c>
    </row>
    <row r="166" spans="1:11" ht="72" hidden="1" x14ac:dyDescent="0.3">
      <c r="A166" s="64" t="s">
        <v>87</v>
      </c>
      <c r="B166" s="64" t="str">
        <f>VLOOKUP(Shortlisted[[#This Row],[Venture Name]],VenturesList[#All],2,FALSE)</f>
        <v>Accelerate Core</v>
      </c>
      <c r="C166" s="103" t="s">
        <v>900</v>
      </c>
      <c r="D166" s="65" t="s">
        <v>1178</v>
      </c>
      <c r="E166" s="64" t="s">
        <v>1573</v>
      </c>
      <c r="F166" s="42" t="s">
        <v>1574</v>
      </c>
      <c r="G166" s="64">
        <v>10</v>
      </c>
      <c r="H166" s="64" t="s">
        <v>1885</v>
      </c>
      <c r="I166" s="64" t="s">
        <v>993</v>
      </c>
      <c r="J166" s="64"/>
      <c r="K166" s="75">
        <v>45992</v>
      </c>
    </row>
    <row r="167" spans="1:11" ht="158.4" hidden="1" x14ac:dyDescent="0.3">
      <c r="A167" s="66" t="s">
        <v>695</v>
      </c>
      <c r="B167" s="66" t="str">
        <f>VLOOKUP(Shortlisted[[#This Row],[Venture Name]],VenturesList[#All],2,FALSE)</f>
        <v>Accelerate Core</v>
      </c>
      <c r="C167" s="116" t="s">
        <v>1886</v>
      </c>
      <c r="D167" s="64" t="s">
        <v>1887</v>
      </c>
      <c r="E167" s="67" t="s">
        <v>1763</v>
      </c>
      <c r="F167" s="42" t="s">
        <v>1764</v>
      </c>
      <c r="G167" s="64">
        <v>19</v>
      </c>
      <c r="H167" s="64" t="s">
        <v>1888</v>
      </c>
      <c r="I167" s="64" t="s">
        <v>1519</v>
      </c>
      <c r="J167" s="64"/>
      <c r="K167" s="75">
        <v>45992</v>
      </c>
    </row>
    <row r="168" spans="1:11" ht="144" hidden="1" x14ac:dyDescent="0.3">
      <c r="A168" s="67" t="s">
        <v>695</v>
      </c>
      <c r="B168" s="67" t="str">
        <f>VLOOKUP(Shortlisted[[#This Row],[Venture Name]],VenturesList[#All],2,FALSE)</f>
        <v>Accelerate Core</v>
      </c>
      <c r="C168" s="116" t="s">
        <v>1886</v>
      </c>
      <c r="D168" s="64" t="s">
        <v>1887</v>
      </c>
      <c r="E168" s="67" t="s">
        <v>1889</v>
      </c>
      <c r="F168" s="42" t="s">
        <v>1890</v>
      </c>
      <c r="G168" s="64">
        <v>35</v>
      </c>
      <c r="H168" s="64" t="s">
        <v>1891</v>
      </c>
      <c r="I168" s="64" t="s">
        <v>1519</v>
      </c>
      <c r="J168" s="64"/>
      <c r="K168" s="75">
        <v>45992</v>
      </c>
    </row>
    <row r="169" spans="1:11" ht="115.2" hidden="1" x14ac:dyDescent="0.3">
      <c r="A169" s="67" t="s">
        <v>695</v>
      </c>
      <c r="B169" s="67" t="str">
        <f>VLOOKUP(Shortlisted[[#This Row],[Venture Name]],VenturesList[#All],2,FALSE)</f>
        <v>Accelerate Core</v>
      </c>
      <c r="C169" s="116" t="s">
        <v>1886</v>
      </c>
      <c r="D169" s="64" t="s">
        <v>1887</v>
      </c>
      <c r="E169" s="64" t="s">
        <v>1892</v>
      </c>
      <c r="F169" s="42" t="s">
        <v>1893</v>
      </c>
      <c r="G169" s="64">
        <v>19</v>
      </c>
      <c r="H169" s="64" t="s">
        <v>1894</v>
      </c>
      <c r="I169" s="64" t="s">
        <v>993</v>
      </c>
      <c r="J169" s="64"/>
      <c r="K169" s="75">
        <v>45992</v>
      </c>
    </row>
    <row r="170" spans="1:11" ht="388.8" hidden="1" x14ac:dyDescent="0.3">
      <c r="A170" s="64" t="s">
        <v>89</v>
      </c>
      <c r="B170" s="64" t="str">
        <f>VLOOKUP(Shortlisted[[#This Row],[Venture Name]],VenturesList[#All],2,FALSE)</f>
        <v>Accelerate Core</v>
      </c>
      <c r="C170" s="103" t="s">
        <v>866</v>
      </c>
      <c r="D170" s="64" t="s">
        <v>1895</v>
      </c>
      <c r="E170" s="64" t="s">
        <v>1752</v>
      </c>
      <c r="F170" s="42" t="s">
        <v>1896</v>
      </c>
      <c r="G170" s="64">
        <v>29</v>
      </c>
      <c r="H170" s="64" t="s">
        <v>1897</v>
      </c>
      <c r="I170" s="64" t="s">
        <v>993</v>
      </c>
      <c r="J170" s="64"/>
      <c r="K170" s="75">
        <v>45992</v>
      </c>
    </row>
    <row r="171" spans="1:11" ht="388.8" hidden="1" x14ac:dyDescent="0.3">
      <c r="A171" s="64" t="s">
        <v>89</v>
      </c>
      <c r="B171" s="64" t="str">
        <f>VLOOKUP(Shortlisted[[#This Row],[Venture Name]],VenturesList[#All],2,FALSE)</f>
        <v>Accelerate Core</v>
      </c>
      <c r="C171" s="103" t="s">
        <v>866</v>
      </c>
      <c r="D171" s="64" t="s">
        <v>1895</v>
      </c>
      <c r="E171" s="64" t="s">
        <v>1662</v>
      </c>
      <c r="F171" s="42" t="s">
        <v>1663</v>
      </c>
      <c r="G171" s="64" t="s">
        <v>1540</v>
      </c>
      <c r="H171" s="64" t="s">
        <v>1694</v>
      </c>
      <c r="I171" s="64" t="s">
        <v>993</v>
      </c>
      <c r="J171" s="64"/>
      <c r="K171" s="75">
        <v>45992</v>
      </c>
    </row>
    <row r="172" spans="1:11" ht="388.8" hidden="1" x14ac:dyDescent="0.3">
      <c r="A172" s="64" t="s">
        <v>89</v>
      </c>
      <c r="B172" s="64" t="str">
        <f>VLOOKUP(Shortlisted[[#This Row],[Venture Name]],VenturesList[#All],2,FALSE)</f>
        <v>Accelerate Core</v>
      </c>
      <c r="C172" s="103" t="s">
        <v>866</v>
      </c>
      <c r="D172" s="64" t="s">
        <v>1895</v>
      </c>
      <c r="E172" s="65" t="s">
        <v>1710</v>
      </c>
      <c r="F172" s="42" t="s">
        <v>1898</v>
      </c>
      <c r="G172" s="64" t="s">
        <v>1540</v>
      </c>
      <c r="H172" s="64" t="s">
        <v>1899</v>
      </c>
      <c r="I172" s="64" t="s">
        <v>980</v>
      </c>
      <c r="J172" s="64"/>
      <c r="K172" s="75">
        <v>45992</v>
      </c>
    </row>
    <row r="173" spans="1:11" ht="57.6" hidden="1" x14ac:dyDescent="0.3">
      <c r="A173" s="5" t="s">
        <v>104</v>
      </c>
      <c r="B173" s="5" t="str">
        <f>VLOOKUP(Shortlisted[[#This Row],[Venture Name]],VenturesList[#All],2,FALSE)</f>
        <v>Accelerate Prime</v>
      </c>
      <c r="C173" s="103" t="s">
        <v>341</v>
      </c>
      <c r="D173" s="64" t="s">
        <v>1900</v>
      </c>
      <c r="E173" s="64" t="s">
        <v>1901</v>
      </c>
      <c r="F173" s="42" t="s">
        <v>1902</v>
      </c>
      <c r="G173" s="64" t="s">
        <v>1540</v>
      </c>
      <c r="H173" s="64"/>
      <c r="I173" s="64" t="s">
        <v>993</v>
      </c>
      <c r="J173" s="64"/>
      <c r="K173" s="75">
        <v>45992</v>
      </c>
    </row>
    <row r="174" spans="1:11" ht="57.6" hidden="1" x14ac:dyDescent="0.3">
      <c r="A174" s="64" t="s">
        <v>104</v>
      </c>
      <c r="B174" s="64" t="str">
        <f>VLOOKUP(Shortlisted[[#This Row],[Venture Name]],VenturesList[#All],2,FALSE)</f>
        <v>Accelerate Prime</v>
      </c>
      <c r="C174" s="103" t="s">
        <v>341</v>
      </c>
      <c r="D174" s="64" t="s">
        <v>1900</v>
      </c>
      <c r="E174" s="64" t="s">
        <v>1903</v>
      </c>
      <c r="F174" s="42" t="s">
        <v>1904</v>
      </c>
      <c r="G174" s="64" t="s">
        <v>1905</v>
      </c>
      <c r="H174" s="64"/>
      <c r="I174" s="64" t="s">
        <v>980</v>
      </c>
      <c r="J174" s="64"/>
      <c r="K174" s="75">
        <v>45992</v>
      </c>
    </row>
    <row r="175" spans="1:11" ht="57.6" hidden="1" x14ac:dyDescent="0.3">
      <c r="A175" s="64" t="s">
        <v>104</v>
      </c>
      <c r="B175" s="64" t="str">
        <f>VLOOKUP(Shortlisted[[#This Row],[Venture Name]],VenturesList[#All],2,FALSE)</f>
        <v>Accelerate Prime</v>
      </c>
      <c r="C175" s="103" t="s">
        <v>341</v>
      </c>
      <c r="D175" s="64" t="s">
        <v>1900</v>
      </c>
      <c r="E175" s="64" t="s">
        <v>1906</v>
      </c>
      <c r="F175" s="42" t="s">
        <v>1907</v>
      </c>
      <c r="G175" s="64" t="s">
        <v>1908</v>
      </c>
      <c r="H175" s="64"/>
      <c r="I175" s="64" t="s">
        <v>993</v>
      </c>
      <c r="J175" s="64"/>
      <c r="K175" s="75">
        <v>45992</v>
      </c>
    </row>
    <row r="176" spans="1:11" ht="57.6" hidden="1" x14ac:dyDescent="0.3">
      <c r="A176" s="64" t="s">
        <v>104</v>
      </c>
      <c r="B176" s="64" t="str">
        <f>VLOOKUP(Shortlisted[[#This Row],[Venture Name]],VenturesList[#All],2,FALSE)</f>
        <v>Accelerate Prime</v>
      </c>
      <c r="C176" s="103" t="s">
        <v>341</v>
      </c>
      <c r="D176" s="64" t="s">
        <v>1900</v>
      </c>
      <c r="E176" s="64" t="s">
        <v>1909</v>
      </c>
      <c r="F176" s="42" t="s">
        <v>1910</v>
      </c>
      <c r="G176" s="64" t="s">
        <v>1444</v>
      </c>
      <c r="H176" s="64"/>
      <c r="I176" s="64" t="s">
        <v>980</v>
      </c>
      <c r="J176" s="64"/>
      <c r="K176" s="75">
        <v>45992</v>
      </c>
    </row>
    <row r="177" spans="1:11" ht="57.6" hidden="1" x14ac:dyDescent="0.3">
      <c r="A177" s="64" t="s">
        <v>104</v>
      </c>
      <c r="B177" s="64" t="str">
        <f>VLOOKUP(Shortlisted[[#This Row],[Venture Name]],VenturesList[#All],2,FALSE)</f>
        <v>Accelerate Prime</v>
      </c>
      <c r="C177" s="103" t="s">
        <v>341</v>
      </c>
      <c r="D177" s="64" t="s">
        <v>1911</v>
      </c>
      <c r="E177" s="64" t="s">
        <v>1912</v>
      </c>
      <c r="F177" s="42" t="s">
        <v>1913</v>
      </c>
      <c r="G177" s="64" t="s">
        <v>1540</v>
      </c>
      <c r="H177" s="64"/>
      <c r="I177" s="64" t="s">
        <v>993</v>
      </c>
      <c r="J177" s="64"/>
      <c r="K177" s="75">
        <v>45992</v>
      </c>
    </row>
    <row r="178" spans="1:11" ht="57.6" hidden="1" x14ac:dyDescent="0.3">
      <c r="A178" s="64" t="s">
        <v>104</v>
      </c>
      <c r="B178" s="64" t="str">
        <f>VLOOKUP(Shortlisted[[#This Row],[Venture Name]],VenturesList[#All],2,FALSE)</f>
        <v>Accelerate Prime</v>
      </c>
      <c r="C178" s="103" t="s">
        <v>341</v>
      </c>
      <c r="D178" s="64" t="s">
        <v>1911</v>
      </c>
      <c r="E178" s="64" t="s">
        <v>1914</v>
      </c>
      <c r="F178" s="42" t="s">
        <v>1915</v>
      </c>
      <c r="G178" s="64">
        <v>18</v>
      </c>
      <c r="H178" s="64"/>
      <c r="I178" s="64" t="s">
        <v>993</v>
      </c>
      <c r="J178" s="64"/>
      <c r="K178" s="75">
        <v>45992</v>
      </c>
    </row>
    <row r="179" spans="1:11" ht="100.8" hidden="1" x14ac:dyDescent="0.3">
      <c r="A179" s="5" t="s">
        <v>100</v>
      </c>
      <c r="B179" s="5" t="str">
        <f>VLOOKUP(Shortlisted[[#This Row],[Venture Name]],VenturesList[#All],2,FALSE)</f>
        <v>Accelerate Prime</v>
      </c>
      <c r="C179" s="2" t="s">
        <v>451</v>
      </c>
      <c r="D179" s="5" t="s">
        <v>1916</v>
      </c>
      <c r="E179" s="5" t="s">
        <v>1120</v>
      </c>
      <c r="F179" s="42" t="s">
        <v>1917</v>
      </c>
      <c r="G179" s="5">
        <v>19</v>
      </c>
      <c r="H179" s="5" t="s">
        <v>1918</v>
      </c>
      <c r="I179" s="64" t="s">
        <v>993</v>
      </c>
      <c r="J179" s="5"/>
      <c r="K179" s="75">
        <v>45992</v>
      </c>
    </row>
    <row r="180" spans="1:11" ht="100.8" hidden="1" x14ac:dyDescent="0.3">
      <c r="A180" s="5" t="s">
        <v>100</v>
      </c>
      <c r="B180" s="5" t="str">
        <f>VLOOKUP(Shortlisted[[#This Row],[Venture Name]],VenturesList[#All],2,FALSE)</f>
        <v>Accelerate Prime</v>
      </c>
      <c r="C180" s="2" t="s">
        <v>451</v>
      </c>
      <c r="D180" s="5" t="s">
        <v>1916</v>
      </c>
      <c r="E180" s="5" t="s">
        <v>1919</v>
      </c>
      <c r="F180" s="42" t="s">
        <v>1920</v>
      </c>
      <c r="G180" s="5">
        <v>17</v>
      </c>
      <c r="H180" s="5" t="s">
        <v>1921</v>
      </c>
      <c r="I180" s="5" t="s">
        <v>993</v>
      </c>
      <c r="J180" s="5"/>
      <c r="K180" s="75">
        <v>45992</v>
      </c>
    </row>
    <row r="181" spans="1:11" ht="100.8" hidden="1" x14ac:dyDescent="0.3">
      <c r="A181" s="5" t="s">
        <v>100</v>
      </c>
      <c r="B181" s="5" t="str">
        <f>VLOOKUP(Shortlisted[[#This Row],[Venture Name]],VenturesList[#All],2,FALSE)</f>
        <v>Accelerate Prime</v>
      </c>
      <c r="C181" s="2" t="s">
        <v>451</v>
      </c>
      <c r="D181" s="5" t="s">
        <v>1916</v>
      </c>
      <c r="E181" s="5" t="s">
        <v>1922</v>
      </c>
      <c r="F181" s="42" t="s">
        <v>1923</v>
      </c>
      <c r="G181" s="5">
        <v>16</v>
      </c>
      <c r="H181" s="5" t="s">
        <v>1924</v>
      </c>
      <c r="I181" s="5" t="s">
        <v>993</v>
      </c>
      <c r="J181" s="5"/>
      <c r="K181" s="75">
        <v>45992</v>
      </c>
    </row>
    <row r="182" spans="1:11" ht="100.8" hidden="1" x14ac:dyDescent="0.3">
      <c r="A182" s="5" t="s">
        <v>100</v>
      </c>
      <c r="B182" s="5" t="str">
        <f>VLOOKUP(Shortlisted[[#This Row],[Venture Name]],VenturesList[#All],2,FALSE)</f>
        <v>Accelerate Prime</v>
      </c>
      <c r="C182" s="2" t="s">
        <v>451</v>
      </c>
      <c r="D182" s="5" t="s">
        <v>1925</v>
      </c>
      <c r="E182" s="52" t="s">
        <v>199</v>
      </c>
      <c r="F182" s="42" t="s">
        <v>1926</v>
      </c>
      <c r="G182" s="5">
        <v>18</v>
      </c>
      <c r="H182" s="5" t="s">
        <v>1927</v>
      </c>
      <c r="I182" s="5" t="s">
        <v>993</v>
      </c>
      <c r="J182" s="5"/>
      <c r="K182" s="75">
        <v>45992</v>
      </c>
    </row>
    <row r="183" spans="1:11" ht="100.8" hidden="1" x14ac:dyDescent="0.3">
      <c r="A183" s="5" t="s">
        <v>100</v>
      </c>
      <c r="B183" s="5" t="str">
        <f>VLOOKUP(Shortlisted[[#This Row],[Venture Name]],VenturesList[#All],2,FALSE)</f>
        <v>Accelerate Prime</v>
      </c>
      <c r="C183" s="2" t="s">
        <v>451</v>
      </c>
      <c r="D183" s="5" t="s">
        <v>1928</v>
      </c>
      <c r="E183" s="5" t="s">
        <v>1573</v>
      </c>
      <c r="F183" s="42" t="s">
        <v>1574</v>
      </c>
      <c r="G183" s="5">
        <v>10</v>
      </c>
      <c r="H183" s="5" t="s">
        <v>1929</v>
      </c>
      <c r="I183" s="5" t="s">
        <v>1519</v>
      </c>
      <c r="J183" s="5"/>
      <c r="K183" s="75">
        <v>45992</v>
      </c>
    </row>
    <row r="184" spans="1:11" ht="100.8" hidden="1" x14ac:dyDescent="0.3">
      <c r="A184" s="5" t="s">
        <v>100</v>
      </c>
      <c r="B184" s="5" t="str">
        <f>VLOOKUP(Shortlisted[[#This Row],[Venture Name]],VenturesList[#All],2,FALSE)</f>
        <v>Accelerate Prime</v>
      </c>
      <c r="C184" s="2" t="s">
        <v>451</v>
      </c>
      <c r="D184" s="5" t="s">
        <v>1928</v>
      </c>
      <c r="E184" s="5" t="s">
        <v>1509</v>
      </c>
      <c r="F184" s="42" t="s">
        <v>1510</v>
      </c>
      <c r="G184" s="5">
        <v>25</v>
      </c>
      <c r="H184" s="5" t="s">
        <v>1930</v>
      </c>
      <c r="I184" s="5" t="s">
        <v>993</v>
      </c>
      <c r="J184" s="5"/>
      <c r="K184" s="75">
        <v>45992</v>
      </c>
    </row>
    <row r="185" spans="1:11" ht="72" hidden="1" x14ac:dyDescent="0.3">
      <c r="A185" s="5" t="s">
        <v>124</v>
      </c>
      <c r="B185" s="5" t="str">
        <f>VLOOKUP(Shortlisted[[#This Row],[Venture Name]],VenturesList[#All],2,FALSE)</f>
        <v>Accelerate Core</v>
      </c>
      <c r="C185" s="2" t="s">
        <v>879</v>
      </c>
      <c r="D185" s="5" t="s">
        <v>1931</v>
      </c>
      <c r="E185" s="5" t="s">
        <v>200</v>
      </c>
      <c r="F185" s="42" t="s">
        <v>1932</v>
      </c>
      <c r="G185" s="5">
        <v>18</v>
      </c>
      <c r="H185" s="5" t="s">
        <v>1933</v>
      </c>
      <c r="I185" s="5" t="s">
        <v>993</v>
      </c>
      <c r="J185" s="5"/>
      <c r="K185" s="75">
        <v>45992</v>
      </c>
    </row>
    <row r="186" spans="1:11" ht="57.6" hidden="1" x14ac:dyDescent="0.3">
      <c r="A186" s="5" t="s">
        <v>124</v>
      </c>
      <c r="B186" s="5" t="str">
        <f>VLOOKUP(Shortlisted[[#This Row],[Venture Name]],VenturesList[#All],2,FALSE)</f>
        <v>Accelerate Core</v>
      </c>
      <c r="C186" s="2" t="s">
        <v>879</v>
      </c>
      <c r="D186" s="69" t="s">
        <v>1934</v>
      </c>
      <c r="E186" s="5" t="s">
        <v>1120</v>
      </c>
      <c r="F186" s="42" t="s">
        <v>1917</v>
      </c>
      <c r="G186" s="5">
        <v>19</v>
      </c>
      <c r="H186" s="5" t="s">
        <v>1935</v>
      </c>
      <c r="I186" s="5" t="s">
        <v>993</v>
      </c>
      <c r="J186" s="5"/>
      <c r="K186" s="75">
        <v>45992</v>
      </c>
    </row>
    <row r="187" spans="1:11" ht="57.6" hidden="1" x14ac:dyDescent="0.3">
      <c r="A187" s="5" t="s">
        <v>124</v>
      </c>
      <c r="B187" s="5" t="str">
        <f>VLOOKUP(Shortlisted[[#This Row],[Venture Name]],VenturesList[#All],2,FALSE)</f>
        <v>Accelerate Core</v>
      </c>
      <c r="C187" s="2" t="s">
        <v>879</v>
      </c>
      <c r="D187" s="69" t="s">
        <v>1934</v>
      </c>
      <c r="E187" s="5" t="s">
        <v>210</v>
      </c>
      <c r="F187" s="42" t="s">
        <v>1457</v>
      </c>
      <c r="G187" s="5">
        <v>13</v>
      </c>
      <c r="H187" s="5" t="s">
        <v>1936</v>
      </c>
      <c r="I187" s="5" t="s">
        <v>993</v>
      </c>
      <c r="J187" s="5"/>
      <c r="K187" s="75">
        <v>45992</v>
      </c>
    </row>
    <row r="188" spans="1:11" ht="57.6" hidden="1" x14ac:dyDescent="0.3">
      <c r="A188" s="5" t="s">
        <v>124</v>
      </c>
      <c r="B188" s="5" t="str">
        <f>VLOOKUP(Shortlisted[[#This Row],[Venture Name]],VenturesList[#All],2,FALSE)</f>
        <v>Accelerate Core</v>
      </c>
      <c r="C188" s="2" t="s">
        <v>879</v>
      </c>
      <c r="D188" s="5" t="s">
        <v>1937</v>
      </c>
      <c r="E188" s="5" t="s">
        <v>1938</v>
      </c>
      <c r="F188" s="42" t="s">
        <v>1939</v>
      </c>
      <c r="G188" s="5">
        <v>17</v>
      </c>
      <c r="H188" s="5" t="s">
        <v>1940</v>
      </c>
      <c r="I188" s="5" t="s">
        <v>993</v>
      </c>
      <c r="J188" s="5"/>
      <c r="K188" s="75">
        <v>45992</v>
      </c>
    </row>
    <row r="189" spans="1:11" ht="57.6" hidden="1" x14ac:dyDescent="0.3">
      <c r="A189" s="5" t="s">
        <v>124</v>
      </c>
      <c r="B189" s="5" t="str">
        <f>VLOOKUP(Shortlisted[[#This Row],[Venture Name]],VenturesList[#All],2,FALSE)</f>
        <v>Accelerate Core</v>
      </c>
      <c r="C189" s="2" t="s">
        <v>879</v>
      </c>
      <c r="D189" s="5" t="s">
        <v>1937</v>
      </c>
      <c r="E189" s="5" t="s">
        <v>212</v>
      </c>
      <c r="F189" s="42" t="s">
        <v>1941</v>
      </c>
      <c r="G189" s="5">
        <v>12</v>
      </c>
      <c r="H189" s="5" t="s">
        <v>1942</v>
      </c>
      <c r="I189" s="5" t="s">
        <v>993</v>
      </c>
      <c r="J189" s="5"/>
      <c r="K189" s="75">
        <v>45992</v>
      </c>
    </row>
    <row r="190" spans="1:11" ht="43.2" hidden="1" x14ac:dyDescent="0.3">
      <c r="A190" s="44" t="s">
        <v>124</v>
      </c>
      <c r="B190" s="44" t="str">
        <f>VLOOKUP(Shortlisted[[#This Row],[Venture Name]],VenturesList[#All],2,FALSE)</f>
        <v>Accelerate Core</v>
      </c>
      <c r="C190" s="93" t="s">
        <v>879</v>
      </c>
      <c r="D190" s="44" t="s">
        <v>1937</v>
      </c>
      <c r="E190" s="44" t="s">
        <v>1943</v>
      </c>
      <c r="F190" s="45" t="s">
        <v>1944</v>
      </c>
      <c r="G190" s="44">
        <v>18</v>
      </c>
      <c r="H190" s="44" t="s">
        <v>1945</v>
      </c>
      <c r="I190" s="44" t="s">
        <v>993</v>
      </c>
      <c r="J190" s="44"/>
      <c r="K190" s="75">
        <v>45992</v>
      </c>
    </row>
    <row r="191" spans="1:11" ht="72" hidden="1" x14ac:dyDescent="0.3">
      <c r="A191" s="44" t="s">
        <v>135</v>
      </c>
      <c r="B191" s="44" t="str">
        <f>VLOOKUP(Shortlisted[[#This Row],[Venture Name]],VenturesList[#All],2,FALSE)</f>
        <v>Accelerate Prime</v>
      </c>
      <c r="C191" s="93" t="s">
        <v>1946</v>
      </c>
      <c r="D191" s="44" t="s">
        <v>1947</v>
      </c>
      <c r="E191" s="44" t="s">
        <v>1128</v>
      </c>
      <c r="F191" s="45" t="s">
        <v>1489</v>
      </c>
      <c r="G191" s="44">
        <v>12</v>
      </c>
      <c r="H191" s="44" t="s">
        <v>1948</v>
      </c>
      <c r="I191" s="44" t="s">
        <v>993</v>
      </c>
      <c r="J191" s="44"/>
      <c r="K191" s="75">
        <v>45992</v>
      </c>
    </row>
    <row r="192" spans="1:11" ht="72" hidden="1" x14ac:dyDescent="0.3">
      <c r="A192" s="5" t="s">
        <v>135</v>
      </c>
      <c r="B192" s="44" t="str">
        <f>VLOOKUP(Shortlisted[[#This Row],[Venture Name]],VenturesList[#All],2,FALSE)</f>
        <v>Accelerate Prime</v>
      </c>
      <c r="C192" s="93" t="s">
        <v>1946</v>
      </c>
      <c r="D192" s="44" t="s">
        <v>1949</v>
      </c>
      <c r="E192" s="44" t="s">
        <v>1134</v>
      </c>
      <c r="F192" s="45" t="s">
        <v>1950</v>
      </c>
      <c r="G192" s="44">
        <v>11</v>
      </c>
      <c r="H192" s="44" t="s">
        <v>1951</v>
      </c>
      <c r="I192" s="44" t="s">
        <v>993</v>
      </c>
      <c r="J192" s="44"/>
      <c r="K192" s="75">
        <v>45992</v>
      </c>
    </row>
    <row r="193" spans="1:11" ht="72" hidden="1" x14ac:dyDescent="0.3">
      <c r="A193" s="5" t="s">
        <v>135</v>
      </c>
      <c r="B193" s="44" t="str">
        <f>VLOOKUP(Shortlisted[[#This Row],[Venture Name]],VenturesList[#All],2,FALSE)</f>
        <v>Accelerate Prime</v>
      </c>
      <c r="C193" s="93" t="s">
        <v>1946</v>
      </c>
      <c r="D193" s="44" t="s">
        <v>1949</v>
      </c>
      <c r="E193" s="5" t="s">
        <v>205</v>
      </c>
      <c r="F193" s="42" t="s">
        <v>1952</v>
      </c>
      <c r="G193" s="5">
        <v>31</v>
      </c>
      <c r="H193" s="5" t="s">
        <v>1953</v>
      </c>
      <c r="I193" s="44" t="s">
        <v>993</v>
      </c>
      <c r="J193" s="5"/>
      <c r="K193" s="75">
        <v>45992</v>
      </c>
    </row>
    <row r="194" spans="1:11" ht="72" hidden="1" x14ac:dyDescent="0.3">
      <c r="A194" s="44" t="s">
        <v>135</v>
      </c>
      <c r="B194" s="44" t="str">
        <f>VLOOKUP(Shortlisted[[#This Row],[Venture Name]],VenturesList[#All],2,FALSE)</f>
        <v>Accelerate Prime</v>
      </c>
      <c r="C194" s="93" t="s">
        <v>1946</v>
      </c>
      <c r="D194" s="44" t="s">
        <v>1949</v>
      </c>
      <c r="E194" s="44" t="s">
        <v>1954</v>
      </c>
      <c r="F194" s="45" t="s">
        <v>1955</v>
      </c>
      <c r="G194" s="44">
        <v>29</v>
      </c>
      <c r="H194" s="44" t="s">
        <v>1956</v>
      </c>
      <c r="I194" s="44" t="s">
        <v>993</v>
      </c>
      <c r="J194" s="44"/>
      <c r="K194" s="75">
        <v>45992</v>
      </c>
    </row>
    <row r="195" spans="1:11" ht="72" hidden="1" x14ac:dyDescent="0.3">
      <c r="A195" s="44" t="s">
        <v>135</v>
      </c>
      <c r="B195" s="44" t="str">
        <f>VLOOKUP(Shortlisted[[#This Row],[Venture Name]],VenturesList[#All],2,FALSE)</f>
        <v>Accelerate Prime</v>
      </c>
      <c r="C195" s="93" t="s">
        <v>1946</v>
      </c>
      <c r="D195" s="44" t="s">
        <v>1957</v>
      </c>
      <c r="E195" s="44" t="s">
        <v>1470</v>
      </c>
      <c r="F195" s="46" t="s">
        <v>1471</v>
      </c>
      <c r="G195" s="44">
        <v>17</v>
      </c>
      <c r="H195" s="44" t="s">
        <v>1958</v>
      </c>
      <c r="I195" s="44" t="s">
        <v>993</v>
      </c>
      <c r="J195" s="44"/>
      <c r="K195" s="75">
        <v>45992</v>
      </c>
    </row>
    <row r="196" spans="1:11" ht="72" hidden="1" x14ac:dyDescent="0.3">
      <c r="A196" s="44" t="s">
        <v>135</v>
      </c>
      <c r="B196" s="44" t="str">
        <f>VLOOKUP(Shortlisted[[#This Row],[Venture Name]],VenturesList[#All],2,FALSE)</f>
        <v>Accelerate Prime</v>
      </c>
      <c r="C196" s="93" t="s">
        <v>1946</v>
      </c>
      <c r="D196" s="44" t="s">
        <v>1957</v>
      </c>
      <c r="E196" s="44" t="s">
        <v>1959</v>
      </c>
      <c r="F196" s="46" t="s">
        <v>1960</v>
      </c>
      <c r="G196" s="68">
        <v>33</v>
      </c>
      <c r="H196" s="44" t="s">
        <v>1961</v>
      </c>
      <c r="I196" s="44" t="s">
        <v>993</v>
      </c>
      <c r="J196" s="44"/>
      <c r="K196" s="75">
        <v>45992</v>
      </c>
    </row>
    <row r="197" spans="1:11" ht="72" hidden="1" x14ac:dyDescent="0.3">
      <c r="A197" s="44" t="s">
        <v>135</v>
      </c>
      <c r="B197" s="44" t="str">
        <f>VLOOKUP(Shortlisted[[#This Row],[Venture Name]],VenturesList[#All],2,FALSE)</f>
        <v>Accelerate Prime</v>
      </c>
      <c r="C197" s="93" t="s">
        <v>1946</v>
      </c>
      <c r="D197" s="44" t="s">
        <v>1962</v>
      </c>
      <c r="E197" s="44" t="s">
        <v>1963</v>
      </c>
      <c r="F197" s="45" t="s">
        <v>1964</v>
      </c>
      <c r="G197" s="44">
        <v>14</v>
      </c>
      <c r="H197" s="44" t="s">
        <v>1965</v>
      </c>
      <c r="I197" s="44" t="s">
        <v>993</v>
      </c>
      <c r="J197" s="44"/>
      <c r="K197" s="75">
        <v>45992</v>
      </c>
    </row>
    <row r="198" spans="1:11" ht="72" hidden="1" x14ac:dyDescent="0.3">
      <c r="A198" s="44" t="s">
        <v>135</v>
      </c>
      <c r="B198" s="44" t="str">
        <f>VLOOKUP(Shortlisted[[#This Row],[Venture Name]],VenturesList[#All],2,FALSE)</f>
        <v>Accelerate Prime</v>
      </c>
      <c r="C198" s="93" t="s">
        <v>1946</v>
      </c>
      <c r="D198" s="44" t="s">
        <v>1962</v>
      </c>
      <c r="E198" s="44" t="s">
        <v>1118</v>
      </c>
      <c r="F198" s="45" t="s">
        <v>1746</v>
      </c>
      <c r="G198" s="44">
        <v>22</v>
      </c>
      <c r="H198" s="44" t="s">
        <v>1966</v>
      </c>
      <c r="I198" s="44" t="s">
        <v>993</v>
      </c>
      <c r="J198" s="44"/>
      <c r="K198" s="75">
        <v>45992</v>
      </c>
    </row>
    <row r="199" spans="1:11" ht="72" hidden="1" x14ac:dyDescent="0.3">
      <c r="A199" s="44" t="s">
        <v>135</v>
      </c>
      <c r="B199" s="44" t="str">
        <f>VLOOKUP(Shortlisted[[#This Row],[Venture Name]],VenturesList[#All],2,FALSE)</f>
        <v>Accelerate Prime</v>
      </c>
      <c r="C199" s="93" t="s">
        <v>1946</v>
      </c>
      <c r="D199" s="5" t="s">
        <v>1967</v>
      </c>
      <c r="E199" s="5" t="s">
        <v>1968</v>
      </c>
      <c r="F199" s="42" t="s">
        <v>1969</v>
      </c>
      <c r="G199" s="5"/>
      <c r="H199" s="5" t="s">
        <v>1970</v>
      </c>
      <c r="I199" s="44" t="s">
        <v>993</v>
      </c>
      <c r="J199" s="5"/>
      <c r="K199" s="75">
        <v>45992</v>
      </c>
    </row>
    <row r="200" spans="1:11" ht="72" hidden="1" x14ac:dyDescent="0.3">
      <c r="A200" s="44" t="s">
        <v>135</v>
      </c>
      <c r="B200" s="44" t="str">
        <f>VLOOKUP(Shortlisted[[#This Row],[Venture Name]],VenturesList[#All],2,FALSE)</f>
        <v>Accelerate Prime</v>
      </c>
      <c r="C200" s="93" t="s">
        <v>1946</v>
      </c>
      <c r="D200" s="5" t="s">
        <v>1967</v>
      </c>
      <c r="E200" s="5" t="s">
        <v>1971</v>
      </c>
      <c r="F200" s="42" t="s">
        <v>1972</v>
      </c>
      <c r="G200" s="5" t="s">
        <v>1719</v>
      </c>
      <c r="H200" s="5" t="s">
        <v>1973</v>
      </c>
      <c r="I200" s="5"/>
      <c r="J200" s="5"/>
      <c r="K200" s="75">
        <v>45992</v>
      </c>
    </row>
    <row r="201" spans="1:11" ht="72" hidden="1" x14ac:dyDescent="0.3">
      <c r="A201" s="44" t="s">
        <v>135</v>
      </c>
      <c r="B201" s="44" t="str">
        <f>VLOOKUP(Shortlisted[[#This Row],[Venture Name]],VenturesList[#All],2,FALSE)</f>
        <v>Accelerate Prime</v>
      </c>
      <c r="C201" s="93" t="s">
        <v>1946</v>
      </c>
      <c r="D201" s="5" t="s">
        <v>1967</v>
      </c>
      <c r="E201" s="5" t="s">
        <v>1974</v>
      </c>
      <c r="F201" s="42" t="s">
        <v>1975</v>
      </c>
      <c r="G201" s="5">
        <v>21</v>
      </c>
      <c r="H201" s="5" t="s">
        <v>1976</v>
      </c>
      <c r="I201" s="5" t="s">
        <v>993</v>
      </c>
      <c r="J201" s="5"/>
      <c r="K201" s="75">
        <v>45992</v>
      </c>
    </row>
    <row r="202" spans="1:11" ht="115.2" hidden="1" x14ac:dyDescent="0.3">
      <c r="A202" s="36" t="s">
        <v>119</v>
      </c>
      <c r="B202" s="36" t="str">
        <f>VLOOKUP(Shortlisted[[#This Row],[Venture Name]],VenturesList[#All],2,FALSE)</f>
        <v>Accelerate Core</v>
      </c>
      <c r="C202" s="93" t="s">
        <v>647</v>
      </c>
      <c r="D202" s="44" t="s">
        <v>1977</v>
      </c>
      <c r="E202" s="44" t="s">
        <v>209</v>
      </c>
      <c r="F202" s="45" t="s">
        <v>1978</v>
      </c>
      <c r="G202" s="44">
        <v>16</v>
      </c>
      <c r="H202" s="44" t="s">
        <v>1979</v>
      </c>
      <c r="I202" s="44" t="s">
        <v>993</v>
      </c>
      <c r="J202" s="44"/>
      <c r="K202" s="75">
        <v>45992</v>
      </c>
    </row>
    <row r="203" spans="1:11" ht="89.4" hidden="1" customHeight="1" x14ac:dyDescent="0.3">
      <c r="A203" s="36" t="s">
        <v>119</v>
      </c>
      <c r="B203" s="36" t="str">
        <f>VLOOKUP(Shortlisted[[#This Row],[Venture Name]],VenturesList[#All],2,FALSE)</f>
        <v>Accelerate Core</v>
      </c>
      <c r="C203" s="93" t="s">
        <v>647</v>
      </c>
      <c r="D203" s="44" t="s">
        <v>1980</v>
      </c>
      <c r="E203" s="44" t="s">
        <v>1134</v>
      </c>
      <c r="F203" s="46" t="s">
        <v>1981</v>
      </c>
      <c r="G203" s="44">
        <v>11</v>
      </c>
      <c r="H203" s="44" t="s">
        <v>1982</v>
      </c>
      <c r="I203" s="44" t="s">
        <v>993</v>
      </c>
      <c r="J203" s="44"/>
      <c r="K203" s="75">
        <v>45992</v>
      </c>
    </row>
    <row r="204" spans="1:11" ht="115.2" hidden="1" x14ac:dyDescent="0.3">
      <c r="A204" s="17" t="s">
        <v>119</v>
      </c>
      <c r="B204" s="36" t="str">
        <f>VLOOKUP(Shortlisted[[#This Row],[Venture Name]],VenturesList[#All],2,FALSE)</f>
        <v>Accelerate Core</v>
      </c>
      <c r="C204" s="93" t="s">
        <v>647</v>
      </c>
      <c r="D204" s="44" t="s">
        <v>1980</v>
      </c>
      <c r="E204" s="44" t="s">
        <v>1983</v>
      </c>
      <c r="F204" s="45" t="s">
        <v>1984</v>
      </c>
      <c r="G204" s="44">
        <v>9</v>
      </c>
      <c r="H204" s="44" t="s">
        <v>1985</v>
      </c>
      <c r="I204" s="44" t="s">
        <v>993</v>
      </c>
      <c r="J204" s="44"/>
      <c r="K204" s="75">
        <v>45992</v>
      </c>
    </row>
    <row r="205" spans="1:11" ht="115.2" hidden="1" x14ac:dyDescent="0.3">
      <c r="A205" s="17" t="s">
        <v>119</v>
      </c>
      <c r="B205" s="36" t="str">
        <f>VLOOKUP(Shortlisted[[#This Row],[Venture Name]],VenturesList[#All],2,FALSE)</f>
        <v>Accelerate Core</v>
      </c>
      <c r="C205" s="93" t="s">
        <v>647</v>
      </c>
      <c r="D205" s="44" t="s">
        <v>1986</v>
      </c>
      <c r="E205" s="44" t="s">
        <v>164</v>
      </c>
      <c r="F205" s="45" t="s">
        <v>1513</v>
      </c>
      <c r="G205" s="44">
        <v>26</v>
      </c>
      <c r="H205" s="44" t="s">
        <v>1987</v>
      </c>
      <c r="I205" s="44" t="s">
        <v>993</v>
      </c>
      <c r="J205" s="44"/>
      <c r="K205" s="75">
        <v>45992</v>
      </c>
    </row>
    <row r="206" spans="1:11" ht="115.2" hidden="1" x14ac:dyDescent="0.3">
      <c r="A206" s="36" t="s">
        <v>119</v>
      </c>
      <c r="B206" s="36" t="str">
        <f>VLOOKUP(Shortlisted[[#This Row],[Venture Name]],VenturesList[#All],2,FALSE)</f>
        <v>Accelerate Core</v>
      </c>
      <c r="C206" s="93" t="s">
        <v>647</v>
      </c>
      <c r="D206" s="44" t="s">
        <v>1988</v>
      </c>
      <c r="E206" s="44" t="s">
        <v>1222</v>
      </c>
      <c r="F206" s="45" t="s">
        <v>1628</v>
      </c>
      <c r="G206" s="44">
        <v>26</v>
      </c>
      <c r="H206" s="44" t="s">
        <v>1989</v>
      </c>
      <c r="I206" s="44" t="s">
        <v>993</v>
      </c>
      <c r="J206" s="44"/>
      <c r="K206" s="75">
        <v>45992</v>
      </c>
    </row>
    <row r="207" spans="1:11" ht="115.2" hidden="1" x14ac:dyDescent="0.3">
      <c r="A207" s="36" t="s">
        <v>119</v>
      </c>
      <c r="B207" s="36" t="str">
        <f>VLOOKUP(Shortlisted[[#This Row],[Venture Name]],VenturesList[#All],2,FALSE)</f>
        <v>Accelerate Core</v>
      </c>
      <c r="C207" s="93" t="s">
        <v>647</v>
      </c>
      <c r="D207" s="44" t="s">
        <v>1988</v>
      </c>
      <c r="E207" s="44" t="s">
        <v>1990</v>
      </c>
      <c r="F207" s="45" t="s">
        <v>1991</v>
      </c>
      <c r="G207" s="44">
        <v>20</v>
      </c>
      <c r="H207" s="44" t="s">
        <v>1992</v>
      </c>
      <c r="I207" s="44" t="s">
        <v>980</v>
      </c>
      <c r="J207" s="44"/>
      <c r="K207" s="75">
        <v>45992</v>
      </c>
    </row>
    <row r="208" spans="1:11" ht="115.2" hidden="1" x14ac:dyDescent="0.3">
      <c r="A208" s="36" t="s">
        <v>119</v>
      </c>
      <c r="B208" s="36" t="str">
        <f>VLOOKUP(Shortlisted[[#This Row],[Venture Name]],VenturesList[#All],2,FALSE)</f>
        <v>Accelerate Core</v>
      </c>
      <c r="C208" s="93" t="s">
        <v>647</v>
      </c>
      <c r="D208" s="44" t="s">
        <v>1988</v>
      </c>
      <c r="E208" s="44" t="s">
        <v>1993</v>
      </c>
      <c r="F208" s="45" t="s">
        <v>1994</v>
      </c>
      <c r="G208" s="44">
        <v>20</v>
      </c>
      <c r="H208" s="44" t="s">
        <v>1995</v>
      </c>
      <c r="I208" s="44" t="s">
        <v>993</v>
      </c>
      <c r="J208" s="44"/>
      <c r="K208" s="75">
        <v>45992</v>
      </c>
    </row>
    <row r="209" spans="1:11" ht="115.2" hidden="1" x14ac:dyDescent="0.3">
      <c r="A209" s="36" t="s">
        <v>119</v>
      </c>
      <c r="B209" s="36" t="str">
        <f>VLOOKUP(Shortlisted[[#This Row],[Venture Name]],VenturesList[#All],2,FALSE)</f>
        <v>Accelerate Core</v>
      </c>
      <c r="C209" s="93" t="s">
        <v>647</v>
      </c>
      <c r="D209" s="44" t="s">
        <v>1996</v>
      </c>
      <c r="E209" s="68" t="s">
        <v>1997</v>
      </c>
      <c r="F209" s="46" t="s">
        <v>1998</v>
      </c>
      <c r="G209" s="44">
        <v>23</v>
      </c>
      <c r="H209" s="44" t="s">
        <v>1999</v>
      </c>
      <c r="I209" s="44" t="s">
        <v>993</v>
      </c>
      <c r="J209" s="44"/>
      <c r="K209" s="75">
        <v>45992</v>
      </c>
    </row>
    <row r="210" spans="1:11" ht="115.2" hidden="1" x14ac:dyDescent="0.3">
      <c r="A210" s="36" t="s">
        <v>119</v>
      </c>
      <c r="B210" s="36" t="str">
        <f>VLOOKUP(Shortlisted[[#This Row],[Venture Name]],VenturesList[#All],2,FALSE)</f>
        <v>Accelerate Core</v>
      </c>
      <c r="C210" s="93" t="s">
        <v>647</v>
      </c>
      <c r="D210" s="44" t="s">
        <v>1996</v>
      </c>
      <c r="E210" s="44" t="s">
        <v>164</v>
      </c>
      <c r="F210" s="45" t="s">
        <v>1513</v>
      </c>
      <c r="G210" s="44">
        <v>26</v>
      </c>
      <c r="H210" s="44" t="s">
        <v>2000</v>
      </c>
      <c r="I210" s="44" t="s">
        <v>993</v>
      </c>
      <c r="J210" s="44"/>
      <c r="K210" s="75">
        <v>45992</v>
      </c>
    </row>
    <row r="211" spans="1:11" ht="115.2" hidden="1" x14ac:dyDescent="0.3">
      <c r="A211" s="36" t="s">
        <v>119</v>
      </c>
      <c r="B211" s="36" t="str">
        <f>VLOOKUP(Shortlisted[[#This Row],[Venture Name]],VenturesList[#All],2,FALSE)</f>
        <v>Accelerate Core</v>
      </c>
      <c r="C211" s="93" t="s">
        <v>647</v>
      </c>
      <c r="D211" s="44" t="s">
        <v>2001</v>
      </c>
      <c r="E211" s="44" t="s">
        <v>1573</v>
      </c>
      <c r="F211" s="45" t="s">
        <v>1574</v>
      </c>
      <c r="G211" s="44">
        <v>10</v>
      </c>
      <c r="H211" s="44" t="s">
        <v>2002</v>
      </c>
      <c r="I211" s="44" t="s">
        <v>993</v>
      </c>
      <c r="J211" s="44"/>
      <c r="K211" s="75">
        <v>45992</v>
      </c>
    </row>
    <row r="212" spans="1:11" ht="115.2" hidden="1" x14ac:dyDescent="0.3">
      <c r="A212" s="17" t="s">
        <v>119</v>
      </c>
      <c r="B212" s="36" t="str">
        <f>VLOOKUP(Shortlisted[[#This Row],[Venture Name]],VenturesList[#All],2,FALSE)</f>
        <v>Accelerate Core</v>
      </c>
      <c r="C212" s="93" t="s">
        <v>647</v>
      </c>
      <c r="D212" s="44" t="s">
        <v>2001</v>
      </c>
      <c r="E212" s="44" t="s">
        <v>1503</v>
      </c>
      <c r="F212" s="45" t="s">
        <v>1504</v>
      </c>
      <c r="G212" s="44">
        <v>21</v>
      </c>
      <c r="H212" s="44" t="s">
        <v>2003</v>
      </c>
      <c r="I212" s="44" t="s">
        <v>993</v>
      </c>
      <c r="J212" s="44"/>
      <c r="K212" s="75">
        <v>45992</v>
      </c>
    </row>
    <row r="213" spans="1:11" ht="115.2" hidden="1" x14ac:dyDescent="0.3">
      <c r="A213" s="17" t="s">
        <v>119</v>
      </c>
      <c r="B213" s="36" t="str">
        <f>VLOOKUP(Shortlisted[[#This Row],[Venture Name]],VenturesList[#All],2,FALSE)</f>
        <v>Accelerate Core</v>
      </c>
      <c r="C213" s="93" t="s">
        <v>647</v>
      </c>
      <c r="D213" s="44" t="s">
        <v>2001</v>
      </c>
      <c r="E213" s="5" t="s">
        <v>2004</v>
      </c>
      <c r="F213" s="42" t="s">
        <v>2005</v>
      </c>
      <c r="G213" s="5">
        <v>11</v>
      </c>
      <c r="H213" s="5" t="s">
        <v>2006</v>
      </c>
      <c r="I213" s="5" t="s">
        <v>993</v>
      </c>
      <c r="J213" s="5"/>
      <c r="K213" s="115">
        <v>46107</v>
      </c>
    </row>
    <row r="214" spans="1:11" ht="115.2" hidden="1" x14ac:dyDescent="0.3">
      <c r="A214" s="17" t="s">
        <v>119</v>
      </c>
      <c r="B214" s="36" t="str">
        <f>VLOOKUP(Shortlisted[[#This Row],[Venture Name]],VenturesList[#All],2,FALSE)</f>
        <v>Accelerate Core</v>
      </c>
      <c r="C214" s="93" t="s">
        <v>647</v>
      </c>
      <c r="D214" s="44" t="s">
        <v>2001</v>
      </c>
      <c r="E214" s="5" t="s">
        <v>1634</v>
      </c>
      <c r="F214" s="42" t="s">
        <v>1635</v>
      </c>
      <c r="G214" s="5">
        <v>16</v>
      </c>
      <c r="H214" s="5" t="s">
        <v>2007</v>
      </c>
      <c r="I214" s="5" t="s">
        <v>993</v>
      </c>
      <c r="J214" s="5"/>
      <c r="K214" s="115">
        <v>46107</v>
      </c>
    </row>
    <row r="215" spans="1:11" ht="115.2" hidden="1" x14ac:dyDescent="0.3">
      <c r="A215" s="17" t="s">
        <v>119</v>
      </c>
      <c r="B215" s="36" t="str">
        <f>VLOOKUP(Shortlisted[[#This Row],[Venture Name]],VenturesList[#All],2,FALSE)</f>
        <v>Accelerate Core</v>
      </c>
      <c r="C215" s="93" t="s">
        <v>647</v>
      </c>
      <c r="D215" s="44" t="s">
        <v>2001</v>
      </c>
      <c r="E215" s="5" t="s">
        <v>2008</v>
      </c>
      <c r="F215" s="42" t="s">
        <v>2009</v>
      </c>
      <c r="G215" s="5">
        <v>6</v>
      </c>
      <c r="H215" s="5" t="s">
        <v>2010</v>
      </c>
      <c r="I215" s="5" t="s">
        <v>993</v>
      </c>
      <c r="J215" s="5"/>
      <c r="K215" s="115">
        <v>46107</v>
      </c>
    </row>
    <row r="216" spans="1:11" ht="115.2" hidden="1" x14ac:dyDescent="0.3">
      <c r="A216" s="17" t="s">
        <v>119</v>
      </c>
      <c r="B216" s="36" t="str">
        <f>VLOOKUP(Shortlisted[[#This Row],[Venture Name]],VenturesList[#All],2,FALSE)</f>
        <v>Accelerate Core</v>
      </c>
      <c r="C216" s="93" t="s">
        <v>647</v>
      </c>
      <c r="D216" s="44" t="s">
        <v>2001</v>
      </c>
      <c r="E216" s="5" t="s">
        <v>1655</v>
      </c>
      <c r="F216" s="42" t="s">
        <v>1656</v>
      </c>
      <c r="G216" s="5">
        <v>30</v>
      </c>
      <c r="H216" s="5" t="s">
        <v>2011</v>
      </c>
      <c r="I216" s="5" t="s">
        <v>993</v>
      </c>
      <c r="J216" s="5"/>
      <c r="K216" s="115">
        <v>46107</v>
      </c>
    </row>
    <row r="217" spans="1:11" ht="72" hidden="1" x14ac:dyDescent="0.3">
      <c r="A217" s="217" t="s">
        <v>70</v>
      </c>
      <c r="B217" s="70" t="str">
        <f>VLOOKUP(Shortlisted[[#This Row],[Venture Name]],VenturesList[#All],2,FALSE)</f>
        <v>Accelerate Core</v>
      </c>
      <c r="C217" s="117" t="s">
        <v>857</v>
      </c>
      <c r="D217" s="44" t="s">
        <v>2012</v>
      </c>
      <c r="E217" s="44" t="s">
        <v>1503</v>
      </c>
      <c r="F217" s="45" t="s">
        <v>1504</v>
      </c>
      <c r="G217" s="44">
        <v>21</v>
      </c>
      <c r="H217" s="44" t="s">
        <v>2013</v>
      </c>
      <c r="I217" s="44" t="s">
        <v>993</v>
      </c>
      <c r="J217" s="44"/>
      <c r="K217" s="75">
        <v>45992</v>
      </c>
    </row>
    <row r="218" spans="1:11" ht="72" hidden="1" x14ac:dyDescent="0.3">
      <c r="A218" s="70" t="s">
        <v>70</v>
      </c>
      <c r="B218" s="70" t="str">
        <f>VLOOKUP(Shortlisted[[#This Row],[Venture Name]],VenturesList[#All],2,FALSE)</f>
        <v>Accelerate Core</v>
      </c>
      <c r="C218" s="117" t="s">
        <v>857</v>
      </c>
      <c r="D218" s="44" t="s">
        <v>2012</v>
      </c>
      <c r="E218" s="44" t="s">
        <v>1509</v>
      </c>
      <c r="F218" s="45" t="s">
        <v>1510</v>
      </c>
      <c r="G218" s="44">
        <v>25</v>
      </c>
      <c r="H218" s="44" t="s">
        <v>2014</v>
      </c>
      <c r="I218" s="44" t="s">
        <v>993</v>
      </c>
      <c r="J218" s="44"/>
      <c r="K218" s="75">
        <v>45992</v>
      </c>
    </row>
    <row r="219" spans="1:11" ht="86.4" hidden="1" x14ac:dyDescent="0.3">
      <c r="A219" s="70" t="s">
        <v>70</v>
      </c>
      <c r="B219" s="70" t="str">
        <f>VLOOKUP(Shortlisted[[#This Row],[Venture Name]],VenturesList[#All],2,FALSE)</f>
        <v>Accelerate Core</v>
      </c>
      <c r="C219" s="117" t="s">
        <v>857</v>
      </c>
      <c r="D219" s="71" t="s">
        <v>2015</v>
      </c>
      <c r="E219" s="56" t="s">
        <v>2016</v>
      </c>
      <c r="F219" s="42" t="s">
        <v>2017</v>
      </c>
      <c r="G219" s="5">
        <v>17</v>
      </c>
      <c r="H219" s="72" t="s">
        <v>2018</v>
      </c>
      <c r="I219" s="44" t="s">
        <v>993</v>
      </c>
      <c r="J219" s="44"/>
      <c r="K219" s="75">
        <v>45992</v>
      </c>
    </row>
    <row r="220" spans="1:11" ht="72" hidden="1" x14ac:dyDescent="0.3">
      <c r="A220" s="70" t="s">
        <v>70</v>
      </c>
      <c r="B220" s="70" t="str">
        <f>VLOOKUP(Shortlisted[[#This Row],[Venture Name]],VenturesList[#All],2,FALSE)</f>
        <v>Accelerate Core</v>
      </c>
      <c r="C220" s="117" t="s">
        <v>857</v>
      </c>
      <c r="D220" s="47" t="s">
        <v>2015</v>
      </c>
      <c r="E220" s="44" t="s">
        <v>2019</v>
      </c>
      <c r="F220" s="45" t="s">
        <v>2020</v>
      </c>
      <c r="G220" s="68">
        <v>30</v>
      </c>
      <c r="H220" s="44" t="s">
        <v>2021</v>
      </c>
      <c r="I220" s="44" t="s">
        <v>993</v>
      </c>
      <c r="J220" s="44"/>
      <c r="K220" s="75">
        <v>45992</v>
      </c>
    </row>
    <row r="221" spans="1:11" ht="57.6" hidden="1" x14ac:dyDescent="0.3">
      <c r="A221" s="70" t="s">
        <v>70</v>
      </c>
      <c r="B221" s="70" t="str">
        <f>VLOOKUP(Shortlisted[[#This Row],[Venture Name]],VenturesList[#All],2,FALSE)</f>
        <v>Accelerate Core</v>
      </c>
      <c r="C221" s="117" t="s">
        <v>857</v>
      </c>
      <c r="D221" s="47" t="s">
        <v>2015</v>
      </c>
      <c r="E221" s="44" t="s">
        <v>2022</v>
      </c>
      <c r="F221" s="45" t="s">
        <v>2023</v>
      </c>
      <c r="G221" s="44"/>
      <c r="H221" s="44" t="s">
        <v>2024</v>
      </c>
      <c r="I221" s="44" t="s">
        <v>980</v>
      </c>
      <c r="J221" s="44"/>
      <c r="K221" s="75">
        <v>45992</v>
      </c>
    </row>
    <row r="222" spans="1:11" ht="57.6" hidden="1" x14ac:dyDescent="0.3">
      <c r="A222" s="70" t="s">
        <v>70</v>
      </c>
      <c r="B222" s="70" t="str">
        <f>VLOOKUP(Shortlisted[[#This Row],[Venture Name]],VenturesList[#All],2,FALSE)</f>
        <v>Accelerate Core</v>
      </c>
      <c r="C222" s="117" t="s">
        <v>857</v>
      </c>
      <c r="D222" s="56" t="s">
        <v>984</v>
      </c>
      <c r="E222" s="52" t="s">
        <v>196</v>
      </c>
      <c r="F222" s="42" t="s">
        <v>1644</v>
      </c>
      <c r="G222" s="5">
        <v>22</v>
      </c>
      <c r="H222" s="72" t="s">
        <v>2025</v>
      </c>
      <c r="I222" s="44" t="s">
        <v>993</v>
      </c>
      <c r="J222" s="44"/>
      <c r="K222" s="75">
        <v>45992</v>
      </c>
    </row>
    <row r="223" spans="1:11" ht="57.6" hidden="1" x14ac:dyDescent="0.3">
      <c r="A223" s="70" t="s">
        <v>70</v>
      </c>
      <c r="B223" s="70" t="str">
        <f>VLOOKUP(Shortlisted[[#This Row],[Venture Name]],VenturesList[#All],2,FALSE)</f>
        <v>Accelerate Core</v>
      </c>
      <c r="C223" s="117" t="s">
        <v>857</v>
      </c>
      <c r="D223" s="44" t="s">
        <v>984</v>
      </c>
      <c r="E223" s="51" t="s">
        <v>1866</v>
      </c>
      <c r="F223" s="48" t="s">
        <v>1867</v>
      </c>
      <c r="G223" s="51">
        <v>19</v>
      </c>
      <c r="H223" s="44" t="s">
        <v>2026</v>
      </c>
      <c r="I223" s="44" t="s">
        <v>993</v>
      </c>
      <c r="J223" s="44"/>
      <c r="K223" s="75">
        <v>45992</v>
      </c>
    </row>
    <row r="224" spans="1:11" ht="57.6" hidden="1" x14ac:dyDescent="0.3">
      <c r="A224" s="70" t="s">
        <v>70</v>
      </c>
      <c r="B224" s="70" t="str">
        <f>VLOOKUP(Shortlisted[[#This Row],[Venture Name]],VenturesList[#All],2,FALSE)</f>
        <v>Accelerate Core</v>
      </c>
      <c r="C224" s="117" t="s">
        <v>857</v>
      </c>
      <c r="D224" s="44" t="s">
        <v>984</v>
      </c>
      <c r="E224" s="44" t="s">
        <v>159</v>
      </c>
      <c r="F224" s="46" t="s">
        <v>2027</v>
      </c>
      <c r="G224" s="44">
        <v>14</v>
      </c>
      <c r="H224" s="44" t="s">
        <v>2028</v>
      </c>
      <c r="I224" s="44" t="s">
        <v>993</v>
      </c>
      <c r="J224" s="44"/>
      <c r="K224" s="75">
        <v>45992</v>
      </c>
    </row>
    <row r="225" spans="1:11" ht="72" hidden="1" x14ac:dyDescent="0.3">
      <c r="A225" s="70" t="s">
        <v>70</v>
      </c>
      <c r="B225" s="70" t="str">
        <f>VLOOKUP(Shortlisted[[#This Row],[Venture Name]],VenturesList[#All],2,FALSE)</f>
        <v>Accelerate Core</v>
      </c>
      <c r="C225" s="117" t="s">
        <v>857</v>
      </c>
      <c r="D225" s="56" t="s">
        <v>1221</v>
      </c>
      <c r="E225" s="5" t="s">
        <v>1222</v>
      </c>
      <c r="F225" s="42" t="s">
        <v>2029</v>
      </c>
      <c r="G225" s="5">
        <v>26</v>
      </c>
      <c r="H225" s="72" t="s">
        <v>2030</v>
      </c>
      <c r="I225" s="44" t="s">
        <v>1519</v>
      </c>
      <c r="J225" s="44"/>
      <c r="K225" s="75">
        <v>45992</v>
      </c>
    </row>
    <row r="226" spans="1:11" ht="57.6" hidden="1" x14ac:dyDescent="0.3">
      <c r="A226" s="70" t="s">
        <v>70</v>
      </c>
      <c r="B226" s="70" t="str">
        <f>VLOOKUP(Shortlisted[[#This Row],[Venture Name]],VenturesList[#All],2,FALSE)</f>
        <v>Accelerate Core</v>
      </c>
      <c r="C226" s="117" t="s">
        <v>857</v>
      </c>
      <c r="D226" s="44" t="s">
        <v>1221</v>
      </c>
      <c r="E226" s="44" t="s">
        <v>2031</v>
      </c>
      <c r="F226" s="45" t="s">
        <v>2032</v>
      </c>
      <c r="G226" s="44">
        <v>19</v>
      </c>
      <c r="H226" s="44" t="s">
        <v>2033</v>
      </c>
      <c r="I226" s="44" t="s">
        <v>993</v>
      </c>
      <c r="J226" s="44"/>
      <c r="K226" s="75">
        <v>45992</v>
      </c>
    </row>
    <row r="227" spans="1:11" ht="57.6" hidden="1" x14ac:dyDescent="0.3">
      <c r="A227" s="70" t="s">
        <v>70</v>
      </c>
      <c r="B227" s="70" t="str">
        <f>VLOOKUP(Shortlisted[[#This Row],[Venture Name]],VenturesList[#All],2,FALSE)</f>
        <v>Accelerate Core</v>
      </c>
      <c r="C227" s="117" t="s">
        <v>857</v>
      </c>
      <c r="D227" s="44" t="s">
        <v>1221</v>
      </c>
      <c r="E227" s="44" t="s">
        <v>1619</v>
      </c>
      <c r="F227" s="45" t="s">
        <v>1620</v>
      </c>
      <c r="G227" s="44">
        <v>19</v>
      </c>
      <c r="H227" s="44" t="s">
        <v>2034</v>
      </c>
      <c r="I227" s="44" t="s">
        <v>993</v>
      </c>
      <c r="J227" s="44"/>
      <c r="K227" s="75">
        <v>45992</v>
      </c>
    </row>
    <row r="228" spans="1:11" ht="57.6" hidden="1" x14ac:dyDescent="0.3">
      <c r="A228" s="70" t="s">
        <v>70</v>
      </c>
      <c r="B228" s="70" t="str">
        <f>VLOOKUP(Shortlisted[[#This Row],[Venture Name]],VenturesList[#All],2,FALSE)</f>
        <v>Accelerate Core</v>
      </c>
      <c r="C228" s="117" t="s">
        <v>857</v>
      </c>
      <c r="D228" s="44" t="s">
        <v>979</v>
      </c>
      <c r="E228" s="44" t="s">
        <v>195</v>
      </c>
      <c r="F228" s="45" t="s">
        <v>1601</v>
      </c>
      <c r="G228" s="68">
        <v>18</v>
      </c>
      <c r="H228" s="44" t="s">
        <v>2035</v>
      </c>
      <c r="I228" s="44" t="s">
        <v>993</v>
      </c>
      <c r="J228" s="44"/>
      <c r="K228" s="75">
        <v>45992</v>
      </c>
    </row>
    <row r="229" spans="1:11" ht="57.6" hidden="1" x14ac:dyDescent="0.3">
      <c r="A229" s="70" t="s">
        <v>70</v>
      </c>
      <c r="B229" s="70" t="str">
        <f>VLOOKUP(Shortlisted[[#This Row],[Venture Name]],VenturesList[#All],2,FALSE)</f>
        <v>Accelerate Core</v>
      </c>
      <c r="C229" s="117" t="s">
        <v>857</v>
      </c>
      <c r="D229" s="44" t="s">
        <v>979</v>
      </c>
      <c r="E229" s="44" t="s">
        <v>2036</v>
      </c>
      <c r="F229" s="45" t="s">
        <v>2037</v>
      </c>
      <c r="G229" s="44">
        <v>22</v>
      </c>
      <c r="H229" s="44" t="s">
        <v>2038</v>
      </c>
      <c r="I229" s="44" t="s">
        <v>993</v>
      </c>
      <c r="J229" s="44"/>
      <c r="K229" s="75">
        <v>45992</v>
      </c>
    </row>
    <row r="230" spans="1:11" ht="57.6" hidden="1" x14ac:dyDescent="0.3">
      <c r="A230" s="70" t="s">
        <v>70</v>
      </c>
      <c r="B230" s="70" t="str">
        <f>VLOOKUP(Shortlisted[[#This Row],[Venture Name]],VenturesList[#All],2,FALSE)</f>
        <v>Accelerate Core</v>
      </c>
      <c r="C230" s="117" t="s">
        <v>857</v>
      </c>
      <c r="D230" s="44" t="s">
        <v>979</v>
      </c>
      <c r="E230" s="44" t="s">
        <v>174</v>
      </c>
      <c r="F230" s="45" t="s">
        <v>1596</v>
      </c>
      <c r="G230" s="44">
        <v>23</v>
      </c>
      <c r="H230" s="44" t="s">
        <v>2039</v>
      </c>
      <c r="I230" s="44" t="s">
        <v>993</v>
      </c>
      <c r="J230" s="44"/>
      <c r="K230" s="75">
        <v>45992</v>
      </c>
    </row>
    <row r="231" spans="1:11" ht="72" hidden="1" x14ac:dyDescent="0.3">
      <c r="A231" s="36" t="s">
        <v>301</v>
      </c>
      <c r="B231" s="36" t="str">
        <f>VLOOKUP(Shortlisted[[#This Row],[Venture Name]],VenturesList[#All],2,FALSE)</f>
        <v>Accelerate Prime</v>
      </c>
      <c r="C231" s="93" t="s">
        <v>305</v>
      </c>
      <c r="D231" s="44" t="s">
        <v>2040</v>
      </c>
      <c r="E231" s="44" t="s">
        <v>2041</v>
      </c>
      <c r="F231" s="45" t="s">
        <v>2042</v>
      </c>
      <c r="G231" s="44">
        <v>13</v>
      </c>
      <c r="H231" s="44" t="s">
        <v>2043</v>
      </c>
      <c r="I231" s="44" t="s">
        <v>993</v>
      </c>
      <c r="J231" s="44"/>
      <c r="K231" s="75">
        <v>45992</v>
      </c>
    </row>
    <row r="232" spans="1:11" ht="72" hidden="1" x14ac:dyDescent="0.3">
      <c r="A232" s="36" t="s">
        <v>301</v>
      </c>
      <c r="B232" s="36" t="str">
        <f>VLOOKUP(Shortlisted[[#This Row],[Venture Name]],VenturesList[#All],2,FALSE)</f>
        <v>Accelerate Prime</v>
      </c>
      <c r="C232" s="93" t="s">
        <v>305</v>
      </c>
      <c r="D232" s="44" t="s">
        <v>2040</v>
      </c>
      <c r="E232" s="44" t="s">
        <v>1095</v>
      </c>
      <c r="F232" s="45" t="s">
        <v>2044</v>
      </c>
      <c r="G232" s="44">
        <v>13</v>
      </c>
      <c r="H232" s="44" t="s">
        <v>2045</v>
      </c>
      <c r="I232" s="44" t="s">
        <v>993</v>
      </c>
      <c r="J232" s="44"/>
      <c r="K232" s="75">
        <v>45992</v>
      </c>
    </row>
    <row r="233" spans="1:11" ht="72" hidden="1" x14ac:dyDescent="0.3">
      <c r="A233" s="36" t="s">
        <v>301</v>
      </c>
      <c r="B233" s="36" t="str">
        <f>VLOOKUP(Shortlisted[[#This Row],[Venture Name]],VenturesList[#All],2,FALSE)</f>
        <v>Accelerate Prime</v>
      </c>
      <c r="C233" s="93" t="s">
        <v>305</v>
      </c>
      <c r="D233" s="44" t="s">
        <v>2040</v>
      </c>
      <c r="E233" s="47" t="s">
        <v>2046</v>
      </c>
      <c r="F233" s="99" t="s">
        <v>2047</v>
      </c>
      <c r="G233" s="44">
        <v>25</v>
      </c>
      <c r="H233" s="44" t="s">
        <v>2048</v>
      </c>
      <c r="I233" s="44" t="s">
        <v>993</v>
      </c>
      <c r="J233" s="44"/>
      <c r="K233" s="75">
        <v>45992</v>
      </c>
    </row>
    <row r="234" spans="1:11" ht="72" hidden="1" x14ac:dyDescent="0.3">
      <c r="A234" s="36" t="s">
        <v>301</v>
      </c>
      <c r="B234" s="36" t="str">
        <f>VLOOKUP(Shortlisted[[#This Row],[Venture Name]],VenturesList[#All],2,FALSE)</f>
        <v>Accelerate Prime</v>
      </c>
      <c r="C234" s="93" t="s">
        <v>305</v>
      </c>
      <c r="D234" s="44" t="s">
        <v>2049</v>
      </c>
      <c r="E234" s="44" t="s">
        <v>174</v>
      </c>
      <c r="F234" s="45" t="s">
        <v>1596</v>
      </c>
      <c r="G234" s="44">
        <v>23</v>
      </c>
      <c r="H234" s="44" t="s">
        <v>2050</v>
      </c>
      <c r="I234" s="44" t="s">
        <v>993</v>
      </c>
      <c r="J234" s="44"/>
      <c r="K234" s="75">
        <v>45992</v>
      </c>
    </row>
    <row r="235" spans="1:11" ht="86.4" hidden="1" x14ac:dyDescent="0.3">
      <c r="A235" s="36" t="s">
        <v>301</v>
      </c>
      <c r="B235" s="36" t="str">
        <f>VLOOKUP(Shortlisted[[#This Row],[Venture Name]],VenturesList[#All],2,FALSE)</f>
        <v>Accelerate Prime</v>
      </c>
      <c r="C235" s="93" t="s">
        <v>305</v>
      </c>
      <c r="D235" s="44" t="s">
        <v>2049</v>
      </c>
      <c r="E235" s="44" t="s">
        <v>1959</v>
      </c>
      <c r="F235" s="45" t="s">
        <v>1960</v>
      </c>
      <c r="G235" s="44">
        <v>33</v>
      </c>
      <c r="H235" s="44" t="s">
        <v>2051</v>
      </c>
      <c r="I235" s="44" t="s">
        <v>993</v>
      </c>
      <c r="J235" s="44"/>
      <c r="K235" s="75">
        <v>45992</v>
      </c>
    </row>
    <row r="236" spans="1:11" ht="72" hidden="1" x14ac:dyDescent="0.3">
      <c r="A236" s="36" t="s">
        <v>301</v>
      </c>
      <c r="B236" s="36" t="str">
        <f>VLOOKUP(Shortlisted[[#This Row],[Venture Name]],VenturesList[#All],2,FALSE)</f>
        <v>Accelerate Prime</v>
      </c>
      <c r="C236" s="93" t="s">
        <v>305</v>
      </c>
      <c r="D236" s="44" t="s">
        <v>2049</v>
      </c>
      <c r="E236" s="41" t="s">
        <v>1070</v>
      </c>
      <c r="F236" s="46" t="s">
        <v>2052</v>
      </c>
      <c r="G236" s="44">
        <v>31</v>
      </c>
      <c r="H236" s="44" t="s">
        <v>2053</v>
      </c>
      <c r="I236" s="44" t="s">
        <v>993</v>
      </c>
      <c r="J236" s="44"/>
      <c r="K236" s="75">
        <v>45992</v>
      </c>
    </row>
    <row r="237" spans="1:11" ht="72" hidden="1" x14ac:dyDescent="0.3">
      <c r="A237" s="36" t="s">
        <v>301</v>
      </c>
      <c r="B237" s="36" t="str">
        <f>VLOOKUP(Shortlisted[[#This Row],[Venture Name]],VenturesList[#All],2,FALSE)</f>
        <v>Accelerate Prime</v>
      </c>
      <c r="C237" s="93" t="s">
        <v>305</v>
      </c>
      <c r="D237" s="44" t="s">
        <v>2054</v>
      </c>
      <c r="E237" s="44" t="s">
        <v>14</v>
      </c>
      <c r="F237" s="45" t="s">
        <v>2055</v>
      </c>
      <c r="G237" s="44">
        <v>24</v>
      </c>
      <c r="H237" s="44" t="s">
        <v>2056</v>
      </c>
      <c r="I237" s="44" t="s">
        <v>993</v>
      </c>
      <c r="J237" s="44"/>
      <c r="K237" s="75">
        <v>45992</v>
      </c>
    </row>
    <row r="238" spans="1:11" ht="72" hidden="1" x14ac:dyDescent="0.3">
      <c r="A238" s="36" t="s">
        <v>301</v>
      </c>
      <c r="B238" s="36" t="str">
        <f>VLOOKUP(Shortlisted[[#This Row],[Venture Name]],VenturesList[#All],2,FALSE)</f>
        <v>Accelerate Prime</v>
      </c>
      <c r="C238" s="93" t="s">
        <v>305</v>
      </c>
      <c r="D238" s="56" t="s">
        <v>2054</v>
      </c>
      <c r="E238" s="5" t="s">
        <v>1892</v>
      </c>
      <c r="F238" s="42" t="s">
        <v>1893</v>
      </c>
      <c r="G238" s="5">
        <v>19</v>
      </c>
      <c r="H238" s="73" t="s">
        <v>2057</v>
      </c>
      <c r="I238" s="5"/>
      <c r="J238" s="5"/>
      <c r="K238" s="75">
        <v>45992</v>
      </c>
    </row>
    <row r="239" spans="1:11" ht="72" hidden="1" x14ac:dyDescent="0.3">
      <c r="A239" s="36" t="s">
        <v>301</v>
      </c>
      <c r="B239" s="36" t="str">
        <f>VLOOKUP(Shortlisted[[#This Row],[Venture Name]],VenturesList[#All],2,FALSE)</f>
        <v>Accelerate Prime</v>
      </c>
      <c r="C239" s="93" t="s">
        <v>305</v>
      </c>
      <c r="D239" s="56" t="s">
        <v>2054</v>
      </c>
      <c r="E239" s="5" t="s">
        <v>2058</v>
      </c>
      <c r="F239" s="42" t="s">
        <v>2059</v>
      </c>
      <c r="G239" s="5">
        <v>10</v>
      </c>
      <c r="H239" s="5" t="s">
        <v>2060</v>
      </c>
      <c r="I239" s="5"/>
      <c r="J239" s="5"/>
      <c r="K239" s="75">
        <v>45992</v>
      </c>
    </row>
    <row r="240" spans="1:11" ht="72" hidden="1" x14ac:dyDescent="0.3">
      <c r="A240" s="17" t="s">
        <v>301</v>
      </c>
      <c r="B240" s="36" t="str">
        <f>VLOOKUP(Shortlisted[[#This Row],[Venture Name]],VenturesList[#All],2,FALSE)</f>
        <v>Accelerate Prime</v>
      </c>
      <c r="C240" s="93" t="s">
        <v>305</v>
      </c>
      <c r="D240" s="5" t="s">
        <v>2061</v>
      </c>
      <c r="E240" s="43" t="s">
        <v>196</v>
      </c>
      <c r="F240" s="74" t="s">
        <v>1644</v>
      </c>
      <c r="G240" s="43">
        <v>22</v>
      </c>
      <c r="H240" s="5" t="s">
        <v>2062</v>
      </c>
      <c r="I240" s="5"/>
      <c r="J240" s="5"/>
      <c r="K240" s="75">
        <v>45992</v>
      </c>
    </row>
    <row r="241" spans="1:11" ht="86.4" hidden="1" x14ac:dyDescent="0.3">
      <c r="A241" s="17" t="s">
        <v>301</v>
      </c>
      <c r="B241" s="36" t="str">
        <f>VLOOKUP(Shortlisted[[#This Row],[Venture Name]],VenturesList[#All],2,FALSE)</f>
        <v>Accelerate Prime</v>
      </c>
      <c r="C241" s="93" t="s">
        <v>305</v>
      </c>
      <c r="D241" s="5" t="s">
        <v>2061</v>
      </c>
      <c r="E241" s="5" t="s">
        <v>1866</v>
      </c>
      <c r="F241" s="42" t="s">
        <v>1867</v>
      </c>
      <c r="G241" s="5">
        <v>19</v>
      </c>
      <c r="H241" s="5" t="s">
        <v>2063</v>
      </c>
      <c r="I241" s="5"/>
      <c r="J241" s="5"/>
      <c r="K241" s="75">
        <v>45992</v>
      </c>
    </row>
    <row r="242" spans="1:11" ht="72" hidden="1" x14ac:dyDescent="0.3">
      <c r="A242" s="17" t="s">
        <v>301</v>
      </c>
      <c r="B242" s="36" t="str">
        <f>VLOOKUP(Shortlisted[[#This Row],[Venture Name]],VenturesList[#All],2,FALSE)</f>
        <v>Accelerate Prime</v>
      </c>
      <c r="C242" s="93" t="s">
        <v>305</v>
      </c>
      <c r="D242" s="5" t="s">
        <v>2061</v>
      </c>
      <c r="E242" s="5" t="s">
        <v>1477</v>
      </c>
      <c r="F242" s="42" t="s">
        <v>1478</v>
      </c>
      <c r="G242" s="5">
        <v>11</v>
      </c>
      <c r="H242" s="5" t="s">
        <v>2064</v>
      </c>
      <c r="I242" s="5"/>
      <c r="J242" s="5"/>
      <c r="K242" s="75">
        <v>45992</v>
      </c>
    </row>
    <row r="243" spans="1:11" ht="72" hidden="1" x14ac:dyDescent="0.3">
      <c r="A243" s="36" t="s">
        <v>301</v>
      </c>
      <c r="B243" s="36" t="str">
        <f>VLOOKUP(Shortlisted[[#This Row],[Venture Name]],VenturesList[#All],2,FALSE)</f>
        <v>Accelerate Prime</v>
      </c>
      <c r="C243" s="93" t="s">
        <v>305</v>
      </c>
      <c r="D243" s="56" t="s">
        <v>2065</v>
      </c>
      <c r="E243" s="52" t="s">
        <v>1136</v>
      </c>
      <c r="F243" s="42" t="s">
        <v>1492</v>
      </c>
      <c r="G243" s="5">
        <v>25</v>
      </c>
      <c r="H243" s="72" t="s">
        <v>2066</v>
      </c>
      <c r="I243" s="44" t="s">
        <v>993</v>
      </c>
      <c r="J243" s="44"/>
      <c r="K243" s="75">
        <v>45992</v>
      </c>
    </row>
    <row r="244" spans="1:11" ht="72" hidden="1" x14ac:dyDescent="0.3">
      <c r="A244" s="36" t="s">
        <v>301</v>
      </c>
      <c r="B244" s="36" t="str">
        <f>VLOOKUP(Shortlisted[[#This Row],[Venture Name]],VenturesList[#All],2,FALSE)</f>
        <v>Accelerate Prime</v>
      </c>
      <c r="C244" s="93" t="s">
        <v>305</v>
      </c>
      <c r="D244" s="56" t="s">
        <v>2065</v>
      </c>
      <c r="E244" s="52" t="s">
        <v>2067</v>
      </c>
      <c r="F244" s="42" t="s">
        <v>2068</v>
      </c>
      <c r="G244" s="5">
        <v>15</v>
      </c>
      <c r="H244" s="72" t="s">
        <v>2069</v>
      </c>
      <c r="I244" s="44" t="s">
        <v>993</v>
      </c>
      <c r="J244" s="44"/>
      <c r="K244" s="75">
        <v>45992</v>
      </c>
    </row>
    <row r="245" spans="1:11" ht="72" hidden="1" x14ac:dyDescent="0.3">
      <c r="A245" s="36" t="s">
        <v>301</v>
      </c>
      <c r="B245" s="36" t="str">
        <f>VLOOKUP(Shortlisted[[#This Row],[Venture Name]],VenturesList[#All],2,FALSE)</f>
        <v>Accelerate Prime</v>
      </c>
      <c r="C245" s="93" t="s">
        <v>305</v>
      </c>
      <c r="D245" s="44" t="s">
        <v>2065</v>
      </c>
      <c r="E245" s="51" t="s">
        <v>1473</v>
      </c>
      <c r="F245" s="48" t="s">
        <v>2070</v>
      </c>
      <c r="G245" s="51">
        <v>30</v>
      </c>
      <c r="H245" s="44" t="s">
        <v>2071</v>
      </c>
      <c r="I245" s="44" t="s">
        <v>993</v>
      </c>
      <c r="J245" s="44"/>
      <c r="K245" s="75">
        <v>45992</v>
      </c>
    </row>
    <row r="246" spans="1:11" ht="100.8" hidden="1" x14ac:dyDescent="0.3">
      <c r="A246" s="36" t="s">
        <v>301</v>
      </c>
      <c r="B246" s="36" t="str">
        <f>VLOOKUP(Shortlisted[[#This Row],[Venture Name]],VenturesList[#All],2,FALSE)</f>
        <v>Accelerate Prime</v>
      </c>
      <c r="C246" s="93" t="s">
        <v>305</v>
      </c>
      <c r="D246" s="44" t="s">
        <v>2072</v>
      </c>
      <c r="E246" s="44" t="s">
        <v>176</v>
      </c>
      <c r="F246" s="45" t="s">
        <v>2073</v>
      </c>
      <c r="G246" s="44">
        <v>12</v>
      </c>
      <c r="H246" s="44" t="s">
        <v>2074</v>
      </c>
      <c r="I246" s="44" t="s">
        <v>993</v>
      </c>
      <c r="J246" s="44"/>
      <c r="K246" s="75">
        <v>45992</v>
      </c>
    </row>
    <row r="247" spans="1:11" ht="86.4" hidden="1" x14ac:dyDescent="0.3">
      <c r="A247" s="36" t="s">
        <v>301</v>
      </c>
      <c r="B247" s="36" t="str">
        <f>VLOOKUP(Shortlisted[[#This Row],[Venture Name]],VenturesList[#All],2,FALSE)</f>
        <v>Accelerate Prime</v>
      </c>
      <c r="C247" s="93" t="s">
        <v>305</v>
      </c>
      <c r="D247" s="44" t="s">
        <v>2072</v>
      </c>
      <c r="E247" s="44" t="s">
        <v>2075</v>
      </c>
      <c r="F247" s="45" t="s">
        <v>2076</v>
      </c>
      <c r="G247" s="44">
        <v>25</v>
      </c>
      <c r="H247" s="44" t="s">
        <v>2077</v>
      </c>
      <c r="I247" s="44" t="s">
        <v>993</v>
      </c>
      <c r="J247" s="44"/>
      <c r="K247" s="75">
        <v>45992</v>
      </c>
    </row>
    <row r="248" spans="1:11" ht="72" hidden="1" x14ac:dyDescent="0.3">
      <c r="A248" s="44" t="s">
        <v>663</v>
      </c>
      <c r="B248" s="44" t="str">
        <f>VLOOKUP(Shortlisted[[#This Row],[Venture Name]],VenturesList[#All],2,FALSE)</f>
        <v>Accelerate Core</v>
      </c>
      <c r="C248" s="118" t="s">
        <v>665</v>
      </c>
      <c r="D248" s="44" t="s">
        <v>2078</v>
      </c>
      <c r="E248" s="44" t="s">
        <v>1563</v>
      </c>
      <c r="F248" s="45" t="s">
        <v>1564</v>
      </c>
      <c r="G248" s="44">
        <v>12</v>
      </c>
      <c r="H248" s="44" t="s">
        <v>2079</v>
      </c>
      <c r="I248" s="44" t="s">
        <v>993</v>
      </c>
      <c r="J248" s="44"/>
      <c r="K248" s="75">
        <v>45992</v>
      </c>
    </row>
    <row r="249" spans="1:11" ht="72" hidden="1" x14ac:dyDescent="0.3">
      <c r="A249" s="44" t="s">
        <v>663</v>
      </c>
      <c r="B249" s="44" t="str">
        <f>VLOOKUP(Shortlisted[[#This Row],[Venture Name]],VenturesList[#All],2,FALSE)</f>
        <v>Accelerate Core</v>
      </c>
      <c r="C249" s="118" t="s">
        <v>665</v>
      </c>
      <c r="D249" s="44" t="s">
        <v>2078</v>
      </c>
      <c r="E249" s="44" t="s">
        <v>1566</v>
      </c>
      <c r="F249" s="45" t="s">
        <v>1567</v>
      </c>
      <c r="G249" s="44">
        <v>20</v>
      </c>
      <c r="H249" s="44" t="s">
        <v>2080</v>
      </c>
      <c r="I249" s="44" t="s">
        <v>993</v>
      </c>
      <c r="J249" s="44"/>
      <c r="K249" s="75">
        <v>45992</v>
      </c>
    </row>
    <row r="250" spans="1:11" ht="72" hidden="1" x14ac:dyDescent="0.3">
      <c r="A250" s="44" t="s">
        <v>663</v>
      </c>
      <c r="B250" s="44" t="str">
        <f>VLOOKUP(Shortlisted[[#This Row],[Venture Name]],VenturesList[#All],2,FALSE)</f>
        <v>Accelerate Core</v>
      </c>
      <c r="C250" s="118" t="s">
        <v>665</v>
      </c>
      <c r="D250" s="44" t="s">
        <v>2078</v>
      </c>
      <c r="E250" s="44" t="s">
        <v>2081</v>
      </c>
      <c r="F250" s="45" t="s">
        <v>1522</v>
      </c>
      <c r="G250" s="44">
        <v>30</v>
      </c>
      <c r="H250" s="44" t="s">
        <v>2082</v>
      </c>
      <c r="I250" s="44" t="s">
        <v>993</v>
      </c>
      <c r="J250" s="44"/>
      <c r="K250" s="75">
        <v>45992</v>
      </c>
    </row>
    <row r="251" spans="1:11" ht="86.4" hidden="1" x14ac:dyDescent="0.3">
      <c r="A251" s="44" t="s">
        <v>663</v>
      </c>
      <c r="B251" s="44" t="str">
        <f>VLOOKUP(Shortlisted[[#This Row],[Venture Name]],VenturesList[#All],2,FALSE)</f>
        <v>Accelerate Core</v>
      </c>
      <c r="C251" s="118" t="s">
        <v>665</v>
      </c>
      <c r="D251" s="44" t="s">
        <v>2083</v>
      </c>
      <c r="E251" s="44" t="s">
        <v>201</v>
      </c>
      <c r="F251" s="45" t="s">
        <v>1497</v>
      </c>
      <c r="G251" s="44">
        <v>38</v>
      </c>
      <c r="H251" s="44" t="s">
        <v>2084</v>
      </c>
      <c r="I251" s="44" t="s">
        <v>993</v>
      </c>
      <c r="J251" s="44"/>
      <c r="K251" s="75">
        <v>45992</v>
      </c>
    </row>
    <row r="252" spans="1:11" ht="86.4" hidden="1" x14ac:dyDescent="0.3">
      <c r="A252" s="44" t="s">
        <v>663</v>
      </c>
      <c r="B252" s="44" t="str">
        <f>VLOOKUP(Shortlisted[[#This Row],[Venture Name]],VenturesList[#All],2,FALSE)</f>
        <v>Accelerate Core</v>
      </c>
      <c r="C252" s="118" t="s">
        <v>665</v>
      </c>
      <c r="D252" s="44" t="s">
        <v>2083</v>
      </c>
      <c r="E252" s="44" t="s">
        <v>1503</v>
      </c>
      <c r="F252" s="45" t="s">
        <v>1504</v>
      </c>
      <c r="G252" s="44">
        <v>21</v>
      </c>
      <c r="H252" s="44" t="s">
        <v>2085</v>
      </c>
      <c r="I252" s="44" t="s">
        <v>993</v>
      </c>
      <c r="J252" s="44"/>
      <c r="K252" s="75">
        <v>45992</v>
      </c>
    </row>
    <row r="253" spans="1:11" ht="57.6" hidden="1" x14ac:dyDescent="0.3">
      <c r="A253" s="44" t="s">
        <v>663</v>
      </c>
      <c r="B253" s="44" t="str">
        <f>VLOOKUP(Shortlisted[[#This Row],[Venture Name]],VenturesList[#All],2,FALSE)</f>
        <v>Accelerate Core</v>
      </c>
      <c r="C253" s="118" t="s">
        <v>665</v>
      </c>
      <c r="D253" s="44" t="s">
        <v>2083</v>
      </c>
      <c r="E253" s="47" t="s">
        <v>192</v>
      </c>
      <c r="F253" s="45" t="s">
        <v>1547</v>
      </c>
      <c r="G253" s="68">
        <v>30</v>
      </c>
      <c r="H253" s="44" t="s">
        <v>2086</v>
      </c>
      <c r="I253" s="44" t="s">
        <v>993</v>
      </c>
      <c r="J253" s="44"/>
      <c r="K253" s="75">
        <v>45992</v>
      </c>
    </row>
    <row r="254" spans="1:11" ht="57.6" hidden="1" x14ac:dyDescent="0.3">
      <c r="A254" s="44" t="s">
        <v>663</v>
      </c>
      <c r="B254" s="44" t="str">
        <f>VLOOKUP(Shortlisted[[#This Row],[Venture Name]],VenturesList[#All],2,FALSE)</f>
        <v>Accelerate Core</v>
      </c>
      <c r="C254" s="118" t="s">
        <v>665</v>
      </c>
      <c r="D254" s="44" t="s">
        <v>2083</v>
      </c>
      <c r="E254" s="44" t="s">
        <v>2087</v>
      </c>
      <c r="F254" s="45" t="s">
        <v>2088</v>
      </c>
      <c r="G254" s="44">
        <v>18</v>
      </c>
      <c r="H254" s="44" t="s">
        <v>2089</v>
      </c>
      <c r="I254" s="44" t="s">
        <v>993</v>
      </c>
      <c r="J254" s="44"/>
      <c r="K254" s="75">
        <v>45992</v>
      </c>
    </row>
    <row r="255" spans="1:11" ht="57.6" hidden="1" x14ac:dyDescent="0.3">
      <c r="A255" s="44" t="s">
        <v>663</v>
      </c>
      <c r="B255" s="44" t="str">
        <f>VLOOKUP(Shortlisted[[#This Row],[Venture Name]],VenturesList[#All],2,FALSE)</f>
        <v>Accelerate Core</v>
      </c>
      <c r="C255" s="118" t="s">
        <v>665</v>
      </c>
      <c r="D255" s="44" t="s">
        <v>2090</v>
      </c>
      <c r="E255" s="44" t="s">
        <v>2081</v>
      </c>
      <c r="F255" s="45" t="s">
        <v>1522</v>
      </c>
      <c r="G255" s="44">
        <v>30</v>
      </c>
      <c r="H255" s="44" t="s">
        <v>2091</v>
      </c>
      <c r="I255" s="44" t="s">
        <v>993</v>
      </c>
      <c r="J255" s="44"/>
      <c r="K255" s="75">
        <v>45992</v>
      </c>
    </row>
    <row r="256" spans="1:11" ht="57.6" hidden="1" x14ac:dyDescent="0.3">
      <c r="A256" s="44" t="s">
        <v>663</v>
      </c>
      <c r="B256" s="44" t="str">
        <f>VLOOKUP(Shortlisted[[#This Row],[Venture Name]],VenturesList[#All],2,FALSE)</f>
        <v>Accelerate Core</v>
      </c>
      <c r="C256" s="118" t="s">
        <v>665</v>
      </c>
      <c r="D256" s="44" t="s">
        <v>2090</v>
      </c>
      <c r="E256" s="44" t="s">
        <v>1563</v>
      </c>
      <c r="F256" s="45" t="s">
        <v>1564</v>
      </c>
      <c r="G256" s="44">
        <v>12</v>
      </c>
      <c r="H256" s="44" t="s">
        <v>2092</v>
      </c>
      <c r="I256" s="44" t="s">
        <v>993</v>
      </c>
      <c r="J256" s="44"/>
      <c r="K256" s="75">
        <v>45992</v>
      </c>
    </row>
    <row r="257" spans="1:11" ht="72" hidden="1" x14ac:dyDescent="0.3">
      <c r="A257" s="44" t="s">
        <v>663</v>
      </c>
      <c r="B257" s="44" t="str">
        <f>VLOOKUP(Shortlisted[[#This Row],[Venture Name]],VenturesList[#All],2,FALSE)</f>
        <v>Accelerate Core</v>
      </c>
      <c r="C257" s="118" t="s">
        <v>665</v>
      </c>
      <c r="D257" s="44" t="s">
        <v>2093</v>
      </c>
      <c r="E257" s="44" t="s">
        <v>195</v>
      </c>
      <c r="F257" s="45" t="s">
        <v>1601</v>
      </c>
      <c r="G257" s="44">
        <v>18</v>
      </c>
      <c r="H257" s="44" t="s">
        <v>2094</v>
      </c>
      <c r="I257" s="44" t="s">
        <v>993</v>
      </c>
      <c r="J257" s="44"/>
      <c r="K257" s="75">
        <v>45992</v>
      </c>
    </row>
    <row r="258" spans="1:11" ht="72" hidden="1" x14ac:dyDescent="0.3">
      <c r="A258" s="44" t="s">
        <v>663</v>
      </c>
      <c r="B258" s="44" t="str">
        <f>VLOOKUP(Shortlisted[[#This Row],[Venture Name]],VenturesList[#All],2,FALSE)</f>
        <v>Accelerate Core</v>
      </c>
      <c r="C258" s="118" t="s">
        <v>665</v>
      </c>
      <c r="D258" s="44" t="s">
        <v>2093</v>
      </c>
      <c r="E258" s="68" t="s">
        <v>2095</v>
      </c>
      <c r="F258" s="45" t="s">
        <v>2096</v>
      </c>
      <c r="G258" s="44">
        <v>26</v>
      </c>
      <c r="H258" s="44" t="s">
        <v>2097</v>
      </c>
      <c r="I258" s="44" t="s">
        <v>993</v>
      </c>
      <c r="J258" s="44"/>
      <c r="K258" s="75">
        <v>45992</v>
      </c>
    </row>
    <row r="259" spans="1:11" ht="72" hidden="1" x14ac:dyDescent="0.3">
      <c r="A259" s="44" t="s">
        <v>663</v>
      </c>
      <c r="B259" s="44" t="str">
        <f>VLOOKUP(Shortlisted[[#This Row],[Venture Name]],VenturesList[#All],2,FALSE)</f>
        <v>Accelerate Core</v>
      </c>
      <c r="C259" s="118" t="s">
        <v>665</v>
      </c>
      <c r="D259" s="44" t="s">
        <v>2098</v>
      </c>
      <c r="E259" s="44" t="s">
        <v>1538</v>
      </c>
      <c r="F259" s="45" t="s">
        <v>2099</v>
      </c>
      <c r="G259" s="44" t="s">
        <v>1540</v>
      </c>
      <c r="H259" s="44" t="s">
        <v>2100</v>
      </c>
      <c r="I259" s="44" t="s">
        <v>993</v>
      </c>
      <c r="J259" s="44"/>
      <c r="K259" s="75">
        <v>45992</v>
      </c>
    </row>
    <row r="260" spans="1:11" ht="72" hidden="1" x14ac:dyDescent="0.3">
      <c r="A260" s="44" t="s">
        <v>663</v>
      </c>
      <c r="B260" s="44" t="str">
        <f>VLOOKUP(Shortlisted[[#This Row],[Venture Name]],VenturesList[#All],2,FALSE)</f>
        <v>Accelerate Core</v>
      </c>
      <c r="C260" s="118" t="s">
        <v>665</v>
      </c>
      <c r="D260" s="44" t="s">
        <v>2098</v>
      </c>
      <c r="E260" s="68" t="s">
        <v>2101</v>
      </c>
      <c r="F260" s="46" t="s">
        <v>2102</v>
      </c>
      <c r="G260" s="44">
        <v>12</v>
      </c>
      <c r="H260" s="44" t="s">
        <v>2103</v>
      </c>
      <c r="I260" s="44" t="s">
        <v>993</v>
      </c>
      <c r="J260" s="44"/>
      <c r="K260" s="75">
        <v>45992</v>
      </c>
    </row>
    <row r="261" spans="1:11" ht="72" hidden="1" x14ac:dyDescent="0.3">
      <c r="A261" s="70" t="s">
        <v>110</v>
      </c>
      <c r="B261" s="70" t="str">
        <f>VLOOKUP(Shortlisted[[#This Row],[Venture Name]],VenturesList[#All],2,FALSE)</f>
        <v>Accelerate Core</v>
      </c>
      <c r="C261" s="117" t="s">
        <v>649</v>
      </c>
      <c r="D261" s="44" t="s">
        <v>2104</v>
      </c>
      <c r="E261" s="44" t="s">
        <v>192</v>
      </c>
      <c r="F261" s="45" t="s">
        <v>1547</v>
      </c>
      <c r="G261" s="44">
        <v>30</v>
      </c>
      <c r="H261" s="44" t="s">
        <v>2105</v>
      </c>
      <c r="I261" s="44" t="s">
        <v>993</v>
      </c>
      <c r="J261" s="44"/>
      <c r="K261" s="75">
        <v>45992</v>
      </c>
    </row>
    <row r="262" spans="1:11" ht="86.4" hidden="1" x14ac:dyDescent="0.3">
      <c r="A262" s="70" t="s">
        <v>110</v>
      </c>
      <c r="B262" s="70" t="str">
        <f>VLOOKUP(Shortlisted[[#This Row],[Venture Name]],VenturesList[#All],2,FALSE)</f>
        <v>Accelerate Core</v>
      </c>
      <c r="C262" s="117" t="s">
        <v>649</v>
      </c>
      <c r="D262" s="44" t="s">
        <v>2106</v>
      </c>
      <c r="E262" s="44" t="s">
        <v>201</v>
      </c>
      <c r="F262" s="45" t="s">
        <v>1497</v>
      </c>
      <c r="G262" s="44">
        <v>38</v>
      </c>
      <c r="H262" s="44" t="s">
        <v>2107</v>
      </c>
      <c r="I262" s="44" t="s">
        <v>993</v>
      </c>
      <c r="J262" s="44"/>
      <c r="K262" s="75">
        <v>45992</v>
      </c>
    </row>
    <row r="263" spans="1:11" ht="57.6" hidden="1" x14ac:dyDescent="0.3">
      <c r="A263" s="70" t="s">
        <v>110</v>
      </c>
      <c r="B263" s="70" t="str">
        <f>VLOOKUP(Shortlisted[[#This Row],[Venture Name]],VenturesList[#All],2,FALSE)</f>
        <v>Accelerate Core</v>
      </c>
      <c r="C263" s="117" t="s">
        <v>649</v>
      </c>
      <c r="D263" s="44" t="s">
        <v>2106</v>
      </c>
      <c r="E263" s="44" t="s">
        <v>192</v>
      </c>
      <c r="F263" s="45" t="s">
        <v>1547</v>
      </c>
      <c r="G263" s="44">
        <v>30</v>
      </c>
      <c r="H263" s="44" t="s">
        <v>2108</v>
      </c>
      <c r="I263" s="44" t="s">
        <v>1519</v>
      </c>
      <c r="J263" s="44"/>
      <c r="K263" s="75">
        <v>45992</v>
      </c>
    </row>
    <row r="264" spans="1:11" ht="57.6" hidden="1" x14ac:dyDescent="0.3">
      <c r="A264" s="70" t="s">
        <v>110</v>
      </c>
      <c r="B264" s="70" t="str">
        <f>VLOOKUP(Shortlisted[[#This Row],[Venture Name]],VenturesList[#All],2,FALSE)</f>
        <v>Accelerate Core</v>
      </c>
      <c r="C264" s="117" t="s">
        <v>649</v>
      </c>
      <c r="D264" s="44" t="s">
        <v>2106</v>
      </c>
      <c r="E264" s="47" t="s">
        <v>2109</v>
      </c>
      <c r="F264" s="45" t="s">
        <v>2110</v>
      </c>
      <c r="G264" s="68">
        <v>11</v>
      </c>
      <c r="H264" s="44" t="s">
        <v>2111</v>
      </c>
      <c r="I264" s="44" t="s">
        <v>993</v>
      </c>
      <c r="J264" s="44"/>
      <c r="K264" s="75">
        <v>45992</v>
      </c>
    </row>
    <row r="265" spans="1:11" ht="57.6" hidden="1" x14ac:dyDescent="0.3">
      <c r="A265" s="70" t="s">
        <v>110</v>
      </c>
      <c r="B265" s="70" t="str">
        <f>VLOOKUP(Shortlisted[[#This Row],[Venture Name]],VenturesList[#All],2,FALSE)</f>
        <v>Accelerate Core</v>
      </c>
      <c r="C265" s="117" t="s">
        <v>649</v>
      </c>
      <c r="D265" s="44" t="s">
        <v>2106</v>
      </c>
      <c r="E265" s="44" t="s">
        <v>2112</v>
      </c>
      <c r="F265" s="45" t="s">
        <v>2113</v>
      </c>
      <c r="G265" s="44">
        <v>18</v>
      </c>
      <c r="H265" s="44" t="s">
        <v>2114</v>
      </c>
      <c r="I265" s="44" t="s">
        <v>980</v>
      </c>
      <c r="J265" s="44"/>
      <c r="K265" s="75">
        <v>45992</v>
      </c>
    </row>
    <row r="266" spans="1:11" ht="57.6" hidden="1" x14ac:dyDescent="0.3">
      <c r="A266" s="70" t="s">
        <v>110</v>
      </c>
      <c r="B266" s="70" t="str">
        <f>VLOOKUP(Shortlisted[[#This Row],[Venture Name]],VenturesList[#All],2,FALSE)</f>
        <v>Accelerate Core</v>
      </c>
      <c r="C266" s="117" t="s">
        <v>649</v>
      </c>
      <c r="D266" s="44" t="s">
        <v>2106</v>
      </c>
      <c r="E266" s="44" t="s">
        <v>2115</v>
      </c>
      <c r="F266" s="45" t="s">
        <v>2116</v>
      </c>
      <c r="G266" s="44">
        <v>20</v>
      </c>
      <c r="H266" s="44" t="s">
        <v>2117</v>
      </c>
      <c r="I266" s="44" t="s">
        <v>980</v>
      </c>
      <c r="J266" s="44"/>
      <c r="K266" s="75">
        <v>45992</v>
      </c>
    </row>
    <row r="267" spans="1:11" ht="57.6" hidden="1" x14ac:dyDescent="0.3">
      <c r="A267" s="70" t="s">
        <v>110</v>
      </c>
      <c r="B267" s="70" t="str">
        <f>VLOOKUP(Shortlisted[[#This Row],[Venture Name]],VenturesList[#All],2,FALSE)</f>
        <v>Accelerate Core</v>
      </c>
      <c r="C267" s="117" t="s">
        <v>649</v>
      </c>
      <c r="D267" s="44" t="s">
        <v>2106</v>
      </c>
      <c r="E267" s="44" t="s">
        <v>2118</v>
      </c>
      <c r="F267" s="45" t="s">
        <v>2119</v>
      </c>
      <c r="G267" s="44"/>
      <c r="H267" s="41" t="s">
        <v>2120</v>
      </c>
      <c r="I267" s="44" t="s">
        <v>980</v>
      </c>
      <c r="J267" s="44"/>
      <c r="K267" s="75">
        <v>45992</v>
      </c>
    </row>
    <row r="268" spans="1:11" ht="57.6" hidden="1" x14ac:dyDescent="0.3">
      <c r="A268" s="70" t="s">
        <v>110</v>
      </c>
      <c r="B268" s="70" t="str">
        <f>VLOOKUP(Shortlisted[[#This Row],[Venture Name]],VenturesList[#All],2,FALSE)</f>
        <v>Accelerate Core</v>
      </c>
      <c r="C268" s="117" t="s">
        <v>649</v>
      </c>
      <c r="D268" s="44" t="s">
        <v>2121</v>
      </c>
      <c r="E268" s="44" t="s">
        <v>2122</v>
      </c>
      <c r="F268" s="45" t="s">
        <v>2123</v>
      </c>
      <c r="G268" s="44" t="s">
        <v>1440</v>
      </c>
      <c r="H268" s="44" t="s">
        <v>2124</v>
      </c>
      <c r="I268" s="44" t="s">
        <v>980</v>
      </c>
      <c r="J268" s="44"/>
      <c r="K268" s="75">
        <v>45992</v>
      </c>
    </row>
    <row r="269" spans="1:11" ht="72" hidden="1" x14ac:dyDescent="0.3">
      <c r="A269" s="70" t="s">
        <v>110</v>
      </c>
      <c r="B269" s="70" t="str">
        <f>VLOOKUP(Shortlisted[[#This Row],[Venture Name]],VenturesList[#All],2,FALSE)</f>
        <v>Accelerate Core</v>
      </c>
      <c r="C269" s="119" t="s">
        <v>649</v>
      </c>
      <c r="D269" s="44" t="s">
        <v>2121</v>
      </c>
      <c r="E269" s="44" t="s">
        <v>2125</v>
      </c>
      <c r="F269" s="45" t="s">
        <v>2126</v>
      </c>
      <c r="G269" s="44">
        <v>15</v>
      </c>
      <c r="H269" s="44" t="s">
        <v>2127</v>
      </c>
      <c r="I269" s="44" t="s">
        <v>980</v>
      </c>
      <c r="J269" s="44"/>
      <c r="K269" s="75">
        <v>45992</v>
      </c>
    </row>
    <row r="270" spans="1:11" ht="57.6" hidden="1" x14ac:dyDescent="0.3">
      <c r="A270" s="70" t="s">
        <v>110</v>
      </c>
      <c r="B270" s="70" t="str">
        <f>VLOOKUP(Shortlisted[[#This Row],[Venture Name]],VenturesList[#All],2,FALSE)</f>
        <v>Accelerate Core</v>
      </c>
      <c r="C270" s="119" t="s">
        <v>649</v>
      </c>
      <c r="D270" s="44" t="s">
        <v>2128</v>
      </c>
      <c r="E270" s="44" t="s">
        <v>1222</v>
      </c>
      <c r="F270" s="45" t="s">
        <v>1628</v>
      </c>
      <c r="G270" s="68">
        <v>26</v>
      </c>
      <c r="H270" s="44" t="s">
        <v>2129</v>
      </c>
      <c r="I270" s="44" t="s">
        <v>993</v>
      </c>
      <c r="J270" s="44"/>
      <c r="K270" s="75">
        <v>45992</v>
      </c>
    </row>
    <row r="271" spans="1:11" ht="57.6" hidden="1" x14ac:dyDescent="0.3">
      <c r="A271" s="217" t="s">
        <v>110</v>
      </c>
      <c r="B271" s="70" t="str">
        <f>VLOOKUP(Shortlisted[[#This Row],[Venture Name]],VenturesList[#All],2,FALSE)</f>
        <v>Accelerate Core</v>
      </c>
      <c r="C271" s="119" t="s">
        <v>649</v>
      </c>
      <c r="D271" s="44" t="s">
        <v>2128</v>
      </c>
      <c r="E271" s="44" t="s">
        <v>2130</v>
      </c>
      <c r="F271" s="45" t="s">
        <v>2131</v>
      </c>
      <c r="G271" s="44">
        <v>20</v>
      </c>
      <c r="H271" s="44" t="s">
        <v>2132</v>
      </c>
      <c r="I271" s="44" t="s">
        <v>993</v>
      </c>
      <c r="J271" s="44"/>
      <c r="K271" s="75">
        <v>45992</v>
      </c>
    </row>
    <row r="272" spans="1:11" ht="57.6" hidden="1" x14ac:dyDescent="0.3">
      <c r="A272" s="217" t="s">
        <v>110</v>
      </c>
      <c r="B272" s="70" t="str">
        <f>VLOOKUP(Shortlisted[[#This Row],[Venture Name]],VenturesList[#All],2,FALSE)</f>
        <v>Accelerate Core</v>
      </c>
      <c r="C272" s="119" t="s">
        <v>649</v>
      </c>
      <c r="D272" s="44" t="s">
        <v>2133</v>
      </c>
      <c r="E272" s="44" t="s">
        <v>205</v>
      </c>
      <c r="F272" s="45" t="s">
        <v>1464</v>
      </c>
      <c r="G272" s="44">
        <v>31</v>
      </c>
      <c r="H272" s="44" t="s">
        <v>2134</v>
      </c>
      <c r="I272" s="44" t="s">
        <v>993</v>
      </c>
      <c r="J272" s="44"/>
      <c r="K272" s="75">
        <v>45992</v>
      </c>
    </row>
    <row r="273" spans="1:11" ht="57.6" hidden="1" x14ac:dyDescent="0.3">
      <c r="A273" s="217" t="s">
        <v>110</v>
      </c>
      <c r="B273" s="70" t="str">
        <f>VLOOKUP(Shortlisted[[#This Row],[Venture Name]],VenturesList[#All],2,FALSE)</f>
        <v>Accelerate Core</v>
      </c>
      <c r="C273" s="119" t="s">
        <v>649</v>
      </c>
      <c r="D273" s="44" t="s">
        <v>2133</v>
      </c>
      <c r="E273" s="44" t="s">
        <v>2135</v>
      </c>
      <c r="F273" s="45" t="s">
        <v>2136</v>
      </c>
      <c r="G273" s="44">
        <v>16</v>
      </c>
      <c r="H273" s="44" t="s">
        <v>2137</v>
      </c>
      <c r="I273" s="44" t="s">
        <v>993</v>
      </c>
      <c r="J273" s="44"/>
      <c r="K273" s="75">
        <v>45992</v>
      </c>
    </row>
    <row r="274" spans="1:11" ht="57.6" hidden="1" x14ac:dyDescent="0.3">
      <c r="A274" s="217" t="s">
        <v>110</v>
      </c>
      <c r="B274" s="70" t="str">
        <f>VLOOKUP(Shortlisted[[#This Row],[Venture Name]],VenturesList[#All],2,FALSE)</f>
        <v>Accelerate Core</v>
      </c>
      <c r="C274" s="119" t="s">
        <v>649</v>
      </c>
      <c r="D274" s="44" t="s">
        <v>2133</v>
      </c>
      <c r="E274" s="44" t="s">
        <v>2138</v>
      </c>
      <c r="F274" s="45" t="s">
        <v>2139</v>
      </c>
      <c r="G274" s="44" t="s">
        <v>1681</v>
      </c>
      <c r="H274" s="44" t="s">
        <v>2140</v>
      </c>
      <c r="I274" s="44" t="s">
        <v>980</v>
      </c>
      <c r="J274" s="44"/>
      <c r="K274" s="75">
        <v>45992</v>
      </c>
    </row>
    <row r="275" spans="1:11" ht="72" hidden="1" x14ac:dyDescent="0.3">
      <c r="A275" s="217" t="s">
        <v>110</v>
      </c>
      <c r="B275" s="70" t="str">
        <f>VLOOKUP(Shortlisted[[#This Row],[Venture Name]],VenturesList[#All],2,FALSE)</f>
        <v>Accelerate Core</v>
      </c>
      <c r="C275" s="119" t="s">
        <v>649</v>
      </c>
      <c r="D275" s="44" t="s">
        <v>2141</v>
      </c>
      <c r="E275" s="44" t="s">
        <v>2142</v>
      </c>
      <c r="F275" s="45" t="s">
        <v>2143</v>
      </c>
      <c r="G275" s="44">
        <v>30</v>
      </c>
      <c r="H275" s="44" t="s">
        <v>2144</v>
      </c>
      <c r="I275" s="44" t="s">
        <v>993</v>
      </c>
      <c r="J275" s="44"/>
      <c r="K275" s="75">
        <v>45992</v>
      </c>
    </row>
    <row r="276" spans="1:11" ht="57.6" hidden="1" x14ac:dyDescent="0.3">
      <c r="A276" s="70" t="s">
        <v>110</v>
      </c>
      <c r="B276" s="70" t="str">
        <f>VLOOKUP(Shortlisted[[#This Row],[Venture Name]],VenturesList[#All],2,FALSE)</f>
        <v>Accelerate Core</v>
      </c>
      <c r="C276" s="119" t="s">
        <v>649</v>
      </c>
      <c r="D276" s="44" t="s">
        <v>2141</v>
      </c>
      <c r="E276" s="44" t="s">
        <v>2145</v>
      </c>
      <c r="F276" s="45" t="s">
        <v>2146</v>
      </c>
      <c r="G276" s="44" t="s">
        <v>2147</v>
      </c>
      <c r="H276" s="44" t="s">
        <v>2148</v>
      </c>
      <c r="I276" s="44" t="s">
        <v>980</v>
      </c>
      <c r="J276" s="44"/>
      <c r="K276" s="75">
        <v>45992</v>
      </c>
    </row>
    <row r="277" spans="1:11" ht="57.6" hidden="1" x14ac:dyDescent="0.3">
      <c r="A277" s="5" t="s">
        <v>128</v>
      </c>
      <c r="B277" s="5" t="str">
        <f>VLOOKUP(Shortlisted[[#This Row],[Venture Name]],VenturesList[#All],2,FALSE)</f>
        <v>Accelerate Core</v>
      </c>
      <c r="C277" s="2" t="s">
        <v>915</v>
      </c>
      <c r="D277" s="5" t="s">
        <v>2149</v>
      </c>
      <c r="E277" s="5" t="s">
        <v>2016</v>
      </c>
      <c r="F277" s="42" t="s">
        <v>2017</v>
      </c>
      <c r="G277" s="5">
        <v>17</v>
      </c>
      <c r="H277" s="5" t="s">
        <v>2150</v>
      </c>
      <c r="I277" s="5" t="s">
        <v>1519</v>
      </c>
      <c r="J277" s="5"/>
      <c r="K277" s="75">
        <v>45992</v>
      </c>
    </row>
    <row r="278" spans="1:11" ht="57.6" hidden="1" x14ac:dyDescent="0.3">
      <c r="A278" s="5" t="s">
        <v>128</v>
      </c>
      <c r="B278" s="5" t="str">
        <f>VLOOKUP(Shortlisted[[#This Row],[Venture Name]],VenturesList[#All],2,FALSE)</f>
        <v>Accelerate Core</v>
      </c>
      <c r="C278" s="2" t="s">
        <v>915</v>
      </c>
      <c r="D278" s="5" t="s">
        <v>2149</v>
      </c>
      <c r="E278" s="5" t="s">
        <v>2151</v>
      </c>
      <c r="F278" s="42" t="s">
        <v>2152</v>
      </c>
      <c r="G278" s="5" t="s">
        <v>2153</v>
      </c>
      <c r="H278" s="5" t="s">
        <v>2154</v>
      </c>
      <c r="I278" s="5" t="s">
        <v>2155</v>
      </c>
      <c r="J278" s="5"/>
      <c r="K278" s="75">
        <v>45992</v>
      </c>
    </row>
    <row r="279" spans="1:11" ht="86.4" hidden="1" x14ac:dyDescent="0.3">
      <c r="A279" s="5" t="s">
        <v>128</v>
      </c>
      <c r="B279" s="5" t="str">
        <f>VLOOKUP(Shortlisted[[#This Row],[Venture Name]],VenturesList[#All],2,FALSE)</f>
        <v>Accelerate Core</v>
      </c>
      <c r="C279" s="2" t="s">
        <v>915</v>
      </c>
      <c r="D279" s="5" t="s">
        <v>2149</v>
      </c>
      <c r="E279" s="5" t="s">
        <v>2156</v>
      </c>
      <c r="F279" s="42" t="s">
        <v>2157</v>
      </c>
      <c r="G279" s="5" t="s">
        <v>2153</v>
      </c>
      <c r="H279" s="5" t="s">
        <v>2158</v>
      </c>
      <c r="I279" s="5" t="s">
        <v>980</v>
      </c>
      <c r="J279" s="5"/>
      <c r="K279" s="1">
        <v>46024</v>
      </c>
    </row>
    <row r="280" spans="1:11" ht="72" hidden="1" x14ac:dyDescent="0.3">
      <c r="A280" s="5" t="s">
        <v>128</v>
      </c>
      <c r="B280" s="5" t="str">
        <f>VLOOKUP(Shortlisted[[#This Row],[Venture Name]],VenturesList[#All],2,FALSE)</f>
        <v>Accelerate Core</v>
      </c>
      <c r="C280" s="2" t="s">
        <v>915</v>
      </c>
      <c r="D280" s="5" t="s">
        <v>2149</v>
      </c>
      <c r="E280" s="5" t="s">
        <v>2159</v>
      </c>
      <c r="F280" s="42" t="s">
        <v>2160</v>
      </c>
      <c r="G280" s="5" t="s">
        <v>1681</v>
      </c>
      <c r="H280" s="5" t="s">
        <v>2161</v>
      </c>
      <c r="I280" s="5" t="s">
        <v>2155</v>
      </c>
      <c r="J280" s="5"/>
      <c r="K280" s="1">
        <v>46024</v>
      </c>
    </row>
    <row r="281" spans="1:11" ht="72" hidden="1" x14ac:dyDescent="0.3">
      <c r="A281" s="5" t="s">
        <v>128</v>
      </c>
      <c r="B281" s="5" t="str">
        <f>VLOOKUP(Shortlisted[[#This Row],[Venture Name]],VenturesList[#All],2,FALSE)</f>
        <v>Accelerate Core</v>
      </c>
      <c r="C281" s="2" t="s">
        <v>915</v>
      </c>
      <c r="D281" s="5" t="s">
        <v>2162</v>
      </c>
      <c r="E281" s="5" t="s">
        <v>162</v>
      </c>
      <c r="F281" s="42" t="s">
        <v>1578</v>
      </c>
      <c r="G281" s="5">
        <v>31</v>
      </c>
      <c r="H281" s="5" t="s">
        <v>2163</v>
      </c>
      <c r="I281" s="5" t="s">
        <v>1519</v>
      </c>
      <c r="J281" s="5"/>
      <c r="K281" s="75">
        <v>45992</v>
      </c>
    </row>
    <row r="282" spans="1:11" s="6" customFormat="1" ht="57.6" hidden="1" x14ac:dyDescent="0.3">
      <c r="A282" s="5" t="s">
        <v>128</v>
      </c>
      <c r="B282" s="5" t="str">
        <f>VLOOKUP(Shortlisted[[#This Row],[Venture Name]],VenturesList[#All],2,FALSE)</f>
        <v>Accelerate Core</v>
      </c>
      <c r="C282" s="2" t="s">
        <v>915</v>
      </c>
      <c r="D282" s="5" t="s">
        <v>2162</v>
      </c>
      <c r="E282" s="5" t="s">
        <v>1959</v>
      </c>
      <c r="F282" s="42" t="s">
        <v>1960</v>
      </c>
      <c r="G282" s="5">
        <v>33</v>
      </c>
      <c r="H282" s="5" t="s">
        <v>2164</v>
      </c>
      <c r="I282" s="5" t="s">
        <v>1519</v>
      </c>
      <c r="J282" s="5"/>
      <c r="K282" s="75">
        <v>45992</v>
      </c>
    </row>
    <row r="283" spans="1:11" ht="86.4" hidden="1" x14ac:dyDescent="0.3">
      <c r="A283" s="5" t="s">
        <v>128</v>
      </c>
      <c r="B283" s="5" t="str">
        <f>VLOOKUP(Shortlisted[[#This Row],[Venture Name]],VenturesList[#All],2,FALSE)</f>
        <v>Accelerate Core</v>
      </c>
      <c r="C283" s="2" t="s">
        <v>915</v>
      </c>
      <c r="D283" s="5" t="s">
        <v>2165</v>
      </c>
      <c r="E283" s="44" t="s">
        <v>1544</v>
      </c>
      <c r="F283" s="45" t="s">
        <v>1545</v>
      </c>
      <c r="G283" s="44">
        <v>14</v>
      </c>
      <c r="H283" s="5" t="s">
        <v>2166</v>
      </c>
      <c r="I283" s="5" t="s">
        <v>1519</v>
      </c>
      <c r="J283" s="5"/>
      <c r="K283" s="75">
        <v>45992</v>
      </c>
    </row>
    <row r="284" spans="1:11" ht="86.4" hidden="1" x14ac:dyDescent="0.3">
      <c r="A284" s="5" t="s">
        <v>128</v>
      </c>
      <c r="B284" s="5" t="str">
        <f>VLOOKUP(Shortlisted[[#This Row],[Venture Name]],VenturesList[#All],2,FALSE)</f>
        <v>Accelerate Core</v>
      </c>
      <c r="C284" s="2" t="s">
        <v>915</v>
      </c>
      <c r="D284" s="77" t="s">
        <v>2167</v>
      </c>
      <c r="E284" s="5" t="s">
        <v>1101</v>
      </c>
      <c r="F284" s="42" t="s">
        <v>2168</v>
      </c>
      <c r="G284" s="5">
        <v>34</v>
      </c>
      <c r="H284" s="73" t="s">
        <v>2169</v>
      </c>
      <c r="I284" s="5" t="s">
        <v>993</v>
      </c>
      <c r="J284" s="5"/>
      <c r="K284" s="75">
        <v>45992</v>
      </c>
    </row>
    <row r="285" spans="1:11" ht="100.8" hidden="1" x14ac:dyDescent="0.3">
      <c r="A285" s="5" t="s">
        <v>128</v>
      </c>
      <c r="B285" s="5" t="str">
        <f>VLOOKUP(Shortlisted[[#This Row],[Venture Name]],VenturesList[#All],2,FALSE)</f>
        <v>Accelerate Core</v>
      </c>
      <c r="C285" s="2" t="s">
        <v>915</v>
      </c>
      <c r="D285" s="77" t="s">
        <v>2167</v>
      </c>
      <c r="E285" s="5" t="s">
        <v>2170</v>
      </c>
      <c r="F285" s="42" t="s">
        <v>2171</v>
      </c>
      <c r="G285" s="5">
        <v>27</v>
      </c>
      <c r="H285" s="73" t="s">
        <v>2172</v>
      </c>
      <c r="I285" s="5" t="s">
        <v>993</v>
      </c>
      <c r="J285" s="5"/>
      <c r="K285" s="75">
        <v>45992</v>
      </c>
    </row>
    <row r="286" spans="1:11" ht="86.4" hidden="1" x14ac:dyDescent="0.3">
      <c r="A286" s="5" t="s">
        <v>128</v>
      </c>
      <c r="B286" s="5" t="str">
        <f>VLOOKUP(Shortlisted[[#This Row],[Venture Name]],VenturesList[#All],2,FALSE)</f>
        <v>Accelerate Core</v>
      </c>
      <c r="C286" s="2" t="s">
        <v>915</v>
      </c>
      <c r="D286" s="77" t="s">
        <v>2167</v>
      </c>
      <c r="E286" s="5" t="s">
        <v>1531</v>
      </c>
      <c r="F286" s="42" t="s">
        <v>1532</v>
      </c>
      <c r="G286" s="5">
        <v>24</v>
      </c>
      <c r="H286" s="73" t="s">
        <v>2173</v>
      </c>
      <c r="I286" s="5" t="s">
        <v>993</v>
      </c>
      <c r="J286" s="5"/>
      <c r="K286" s="75">
        <v>45992</v>
      </c>
    </row>
    <row r="287" spans="1:11" ht="57.6" hidden="1" x14ac:dyDescent="0.3">
      <c r="A287" s="5" t="s">
        <v>128</v>
      </c>
      <c r="B287" s="5" t="str">
        <f>VLOOKUP(Shortlisted[[#This Row],[Venture Name]],VenturesList[#All],2,FALSE)</f>
        <v>Accelerate Core</v>
      </c>
      <c r="C287" s="2" t="s">
        <v>915</v>
      </c>
      <c r="D287" s="39" t="s">
        <v>2174</v>
      </c>
      <c r="E287" s="44" t="s">
        <v>201</v>
      </c>
      <c r="F287" s="42" t="s">
        <v>1859</v>
      </c>
      <c r="G287" s="5">
        <v>38</v>
      </c>
      <c r="H287" s="73" t="s">
        <v>2175</v>
      </c>
      <c r="I287" s="5" t="s">
        <v>993</v>
      </c>
      <c r="J287" s="5"/>
      <c r="K287" s="75">
        <v>45992</v>
      </c>
    </row>
    <row r="288" spans="1:11" ht="57.6" hidden="1" x14ac:dyDescent="0.3">
      <c r="A288" s="5" t="s">
        <v>128</v>
      </c>
      <c r="B288" s="5" t="str">
        <f>VLOOKUP(Shortlisted[[#This Row],[Venture Name]],VenturesList[#All],2,FALSE)</f>
        <v>Accelerate Core</v>
      </c>
      <c r="C288" s="2" t="s">
        <v>915</v>
      </c>
      <c r="D288" s="39" t="s">
        <v>2174</v>
      </c>
      <c r="E288" s="52" t="s">
        <v>1499</v>
      </c>
      <c r="F288" s="46" t="s">
        <v>1500</v>
      </c>
      <c r="G288" s="43">
        <v>12</v>
      </c>
      <c r="H288" s="5" t="s">
        <v>2176</v>
      </c>
      <c r="I288" s="5" t="s">
        <v>993</v>
      </c>
      <c r="J288" s="5"/>
      <c r="K288" s="75">
        <v>45992</v>
      </c>
    </row>
    <row r="289" spans="1:11" ht="57.6" hidden="1" x14ac:dyDescent="0.3">
      <c r="A289" s="5" t="s">
        <v>128</v>
      </c>
      <c r="B289" s="5" t="str">
        <f>VLOOKUP(Shortlisted[[#This Row],[Venture Name]],VenturesList[#All],2,FALSE)</f>
        <v>Accelerate Core</v>
      </c>
      <c r="C289" s="2" t="s">
        <v>915</v>
      </c>
      <c r="D289" s="5" t="s">
        <v>2177</v>
      </c>
      <c r="E289" s="43" t="s">
        <v>2178</v>
      </c>
      <c r="F289" s="42" t="s">
        <v>2179</v>
      </c>
      <c r="G289" s="5">
        <v>15</v>
      </c>
      <c r="H289" s="5" t="s">
        <v>2180</v>
      </c>
      <c r="I289" s="5" t="s">
        <v>993</v>
      </c>
      <c r="J289" s="5"/>
      <c r="K289" s="75">
        <v>45992</v>
      </c>
    </row>
    <row r="290" spans="1:11" ht="57.6" hidden="1" x14ac:dyDescent="0.3">
      <c r="A290" s="5" t="s">
        <v>128</v>
      </c>
      <c r="B290" s="5" t="str">
        <f>VLOOKUP(Shortlisted[[#This Row],[Venture Name]],VenturesList[#All],2,FALSE)</f>
        <v>Accelerate Core</v>
      </c>
      <c r="C290" s="2" t="s">
        <v>915</v>
      </c>
      <c r="D290" s="5" t="s">
        <v>2177</v>
      </c>
      <c r="E290" s="5" t="s">
        <v>2181</v>
      </c>
      <c r="F290" s="42" t="s">
        <v>2182</v>
      </c>
      <c r="G290" s="5">
        <v>25</v>
      </c>
      <c r="H290" s="5" t="s">
        <v>2183</v>
      </c>
      <c r="I290" s="5" t="s">
        <v>980</v>
      </c>
      <c r="J290" s="5"/>
      <c r="K290" s="75">
        <v>45992</v>
      </c>
    </row>
    <row r="291" spans="1:11" ht="57.6" hidden="1" x14ac:dyDescent="0.3">
      <c r="A291" s="5" t="s">
        <v>128</v>
      </c>
      <c r="B291" s="5" t="str">
        <f>VLOOKUP(Shortlisted[[#This Row],[Venture Name]],VenturesList[#All],2,FALSE)</f>
        <v>Accelerate Core</v>
      </c>
      <c r="C291" s="2" t="s">
        <v>915</v>
      </c>
      <c r="D291" s="5" t="s">
        <v>2177</v>
      </c>
      <c r="E291" s="5" t="s">
        <v>2184</v>
      </c>
      <c r="F291" s="42" t="s">
        <v>2185</v>
      </c>
      <c r="G291" s="5" t="s">
        <v>1540</v>
      </c>
      <c r="H291" s="5" t="s">
        <v>2186</v>
      </c>
      <c r="I291" s="5" t="s">
        <v>980</v>
      </c>
      <c r="J291" s="5"/>
      <c r="K291" s="75">
        <v>45992</v>
      </c>
    </row>
    <row r="292" spans="1:11" ht="72" hidden="1" x14ac:dyDescent="0.3">
      <c r="A292" s="5" t="s">
        <v>109</v>
      </c>
      <c r="B292" s="5" t="str">
        <f>VLOOKUP(Shortlisted[[#This Row],[Venture Name]],VenturesList[#All],2,FALSE)</f>
        <v>Accelerate Prime</v>
      </c>
      <c r="C292" s="2" t="s">
        <v>538</v>
      </c>
      <c r="D292" s="5" t="s">
        <v>2187</v>
      </c>
      <c r="E292" s="5" t="s">
        <v>1818</v>
      </c>
      <c r="F292" s="42" t="s">
        <v>1819</v>
      </c>
      <c r="G292" s="5">
        <v>14</v>
      </c>
      <c r="H292" s="5" t="s">
        <v>2188</v>
      </c>
      <c r="I292" s="5" t="s">
        <v>993</v>
      </c>
      <c r="J292" s="5"/>
      <c r="K292" s="75">
        <v>45992</v>
      </c>
    </row>
    <row r="293" spans="1:11" ht="72" hidden="1" x14ac:dyDescent="0.3">
      <c r="A293" s="5" t="s">
        <v>109</v>
      </c>
      <c r="B293" s="5" t="str">
        <f>VLOOKUP(Shortlisted[[#This Row],[Venture Name]],VenturesList[#All],2,FALSE)</f>
        <v>Accelerate Prime</v>
      </c>
      <c r="C293" s="2" t="s">
        <v>538</v>
      </c>
      <c r="D293" s="5" t="s">
        <v>2187</v>
      </c>
      <c r="E293" s="5" t="s">
        <v>2189</v>
      </c>
      <c r="F293" s="42" t="s">
        <v>2190</v>
      </c>
      <c r="G293" s="5">
        <v>15</v>
      </c>
      <c r="H293" s="5" t="s">
        <v>2191</v>
      </c>
      <c r="I293" s="5" t="s">
        <v>993</v>
      </c>
      <c r="J293" s="5"/>
      <c r="K293" s="75">
        <v>45992</v>
      </c>
    </row>
    <row r="294" spans="1:11" ht="72" hidden="1" x14ac:dyDescent="0.3">
      <c r="A294" s="5" t="s">
        <v>109</v>
      </c>
      <c r="B294" s="5" t="str">
        <f>VLOOKUP(Shortlisted[[#This Row],[Venture Name]],VenturesList[#All],2,FALSE)</f>
        <v>Accelerate Prime</v>
      </c>
      <c r="C294" s="2" t="s">
        <v>538</v>
      </c>
      <c r="D294" s="5" t="s">
        <v>2192</v>
      </c>
      <c r="E294" s="5" t="s">
        <v>1134</v>
      </c>
      <c r="F294" s="42" t="s">
        <v>1981</v>
      </c>
      <c r="G294" s="5">
        <v>11</v>
      </c>
      <c r="H294" s="5" t="s">
        <v>2193</v>
      </c>
      <c r="I294" s="5" t="s">
        <v>993</v>
      </c>
      <c r="J294" s="5"/>
      <c r="K294" s="75">
        <v>45992</v>
      </c>
    </row>
    <row r="295" spans="1:11" ht="72" hidden="1" x14ac:dyDescent="0.3">
      <c r="A295" s="5" t="s">
        <v>109</v>
      </c>
      <c r="B295" s="5" t="str">
        <f>VLOOKUP(Shortlisted[[#This Row],[Venture Name]],VenturesList[#All],2,FALSE)</f>
        <v>Accelerate Prime</v>
      </c>
      <c r="C295" s="2" t="s">
        <v>538</v>
      </c>
      <c r="D295" s="5" t="s">
        <v>2192</v>
      </c>
      <c r="E295" s="5" t="s">
        <v>1954</v>
      </c>
      <c r="F295" s="42" t="s">
        <v>1955</v>
      </c>
      <c r="G295" s="5">
        <v>29</v>
      </c>
      <c r="H295" s="5" t="s">
        <v>2194</v>
      </c>
      <c r="I295" s="5" t="s">
        <v>993</v>
      </c>
      <c r="J295" s="5"/>
      <c r="K295" s="75">
        <v>45992</v>
      </c>
    </row>
    <row r="296" spans="1:11" ht="86.4" hidden="1" x14ac:dyDescent="0.3">
      <c r="A296" s="5" t="s">
        <v>109</v>
      </c>
      <c r="B296" s="5" t="str">
        <f>VLOOKUP(Shortlisted[[#This Row],[Venture Name]],VenturesList[#All],2,FALSE)</f>
        <v>Accelerate Prime</v>
      </c>
      <c r="C296" s="2" t="s">
        <v>538</v>
      </c>
      <c r="D296" s="44" t="s">
        <v>2195</v>
      </c>
      <c r="E296" s="44" t="s">
        <v>1135</v>
      </c>
      <c r="F296" s="45" t="s">
        <v>1574</v>
      </c>
      <c r="G296" s="44">
        <v>10</v>
      </c>
      <c r="H296" s="44" t="s">
        <v>2196</v>
      </c>
      <c r="I296" s="44" t="s">
        <v>993</v>
      </c>
      <c r="J296" s="44"/>
      <c r="K296" s="75">
        <v>45992</v>
      </c>
    </row>
    <row r="297" spans="1:11" ht="72" hidden="1" x14ac:dyDescent="0.3">
      <c r="A297" s="44" t="s">
        <v>109</v>
      </c>
      <c r="B297" s="44" t="str">
        <f>VLOOKUP(Shortlisted[[#This Row],[Venture Name]],VenturesList[#All],2,FALSE)</f>
        <v>Accelerate Prime</v>
      </c>
      <c r="C297" s="93" t="s">
        <v>538</v>
      </c>
      <c r="D297" s="44" t="s">
        <v>2195</v>
      </c>
      <c r="E297" s="44" t="s">
        <v>2197</v>
      </c>
      <c r="F297" s="45" t="s">
        <v>2005</v>
      </c>
      <c r="G297" s="44">
        <v>9</v>
      </c>
      <c r="H297" s="44" t="s">
        <v>2198</v>
      </c>
      <c r="I297" s="44" t="s">
        <v>993</v>
      </c>
      <c r="J297" s="44"/>
      <c r="K297" s="75">
        <v>45992</v>
      </c>
    </row>
    <row r="298" spans="1:11" ht="72" hidden="1" x14ac:dyDescent="0.3">
      <c r="A298" s="44" t="s">
        <v>109</v>
      </c>
      <c r="B298" s="44" t="str">
        <f>VLOOKUP(Shortlisted[[#This Row],[Venture Name]],VenturesList[#All],2,FALSE)</f>
        <v>Accelerate Prime</v>
      </c>
      <c r="C298" s="93" t="s">
        <v>538</v>
      </c>
      <c r="D298" s="44" t="s">
        <v>2195</v>
      </c>
      <c r="E298" s="44" t="s">
        <v>2199</v>
      </c>
      <c r="F298" s="45" t="s">
        <v>2200</v>
      </c>
      <c r="G298" s="44" t="s">
        <v>2201</v>
      </c>
      <c r="H298" s="44" t="s">
        <v>2202</v>
      </c>
      <c r="I298" s="44" t="s">
        <v>993</v>
      </c>
      <c r="J298" s="44"/>
      <c r="K298" s="75">
        <v>45992</v>
      </c>
    </row>
    <row r="299" spans="1:11" ht="72" hidden="1" x14ac:dyDescent="0.3">
      <c r="A299" s="44" t="s">
        <v>109</v>
      </c>
      <c r="B299" s="44" t="str">
        <f>VLOOKUP(Shortlisted[[#This Row],[Venture Name]],VenturesList[#All],2,FALSE)</f>
        <v>Accelerate Prime</v>
      </c>
      <c r="C299" s="93" t="s">
        <v>538</v>
      </c>
      <c r="D299" s="44" t="s">
        <v>2203</v>
      </c>
      <c r="E299" s="44" t="s">
        <v>174</v>
      </c>
      <c r="F299" s="45" t="s">
        <v>1596</v>
      </c>
      <c r="G299" s="44">
        <v>23</v>
      </c>
      <c r="H299" s="44" t="s">
        <v>2204</v>
      </c>
      <c r="I299" s="44" t="s">
        <v>993</v>
      </c>
      <c r="J299" s="44"/>
      <c r="K299" s="75">
        <v>45992</v>
      </c>
    </row>
    <row r="300" spans="1:11" ht="72" hidden="1" x14ac:dyDescent="0.3">
      <c r="A300" s="44" t="s">
        <v>109</v>
      </c>
      <c r="B300" s="44" t="str">
        <f>VLOOKUP(Shortlisted[[#This Row],[Venture Name]],VenturesList[#All],2,FALSE)</f>
        <v>Accelerate Prime</v>
      </c>
      <c r="C300" s="93" t="s">
        <v>538</v>
      </c>
      <c r="D300" s="44" t="s">
        <v>2203</v>
      </c>
      <c r="E300" s="44" t="s">
        <v>1608</v>
      </c>
      <c r="F300" s="46" t="s">
        <v>1609</v>
      </c>
      <c r="G300" s="44">
        <v>20</v>
      </c>
      <c r="H300" s="44" t="s">
        <v>2205</v>
      </c>
      <c r="I300" s="44" t="s">
        <v>993</v>
      </c>
      <c r="J300" s="44"/>
      <c r="K300" s="75">
        <v>45992</v>
      </c>
    </row>
    <row r="301" spans="1:11" ht="72" hidden="1" x14ac:dyDescent="0.3">
      <c r="A301" s="44" t="s">
        <v>109</v>
      </c>
      <c r="B301" s="44" t="str">
        <f>VLOOKUP(Shortlisted[[#This Row],[Venture Name]],VenturesList[#All],2,FALSE)</f>
        <v>Accelerate Prime</v>
      </c>
      <c r="C301" s="93" t="s">
        <v>538</v>
      </c>
      <c r="D301" s="44" t="s">
        <v>2203</v>
      </c>
      <c r="E301" s="44" t="s">
        <v>2206</v>
      </c>
      <c r="F301" s="45" t="s">
        <v>2207</v>
      </c>
      <c r="G301" s="44">
        <v>40</v>
      </c>
      <c r="H301" s="44" t="s">
        <v>2208</v>
      </c>
      <c r="I301" s="44" t="s">
        <v>993</v>
      </c>
      <c r="J301" s="44"/>
      <c r="K301" s="75">
        <v>45992</v>
      </c>
    </row>
    <row r="302" spans="1:11" ht="72" hidden="1" x14ac:dyDescent="0.3">
      <c r="A302" s="44" t="s">
        <v>109</v>
      </c>
      <c r="B302" s="44" t="str">
        <f>VLOOKUP(Shortlisted[[#This Row],[Venture Name]],VenturesList[#All],2,FALSE)</f>
        <v>Accelerate Prime</v>
      </c>
      <c r="C302" s="93" t="s">
        <v>538</v>
      </c>
      <c r="D302" s="44" t="s">
        <v>2209</v>
      </c>
      <c r="E302" s="44" t="s">
        <v>179</v>
      </c>
      <c r="F302" s="45" t="s">
        <v>1494</v>
      </c>
      <c r="G302" s="44">
        <v>22</v>
      </c>
      <c r="H302" s="44" t="s">
        <v>2210</v>
      </c>
      <c r="I302" s="44" t="s">
        <v>993</v>
      </c>
      <c r="J302" s="44"/>
      <c r="K302" s="75">
        <v>45992</v>
      </c>
    </row>
    <row r="303" spans="1:11" ht="72" hidden="1" x14ac:dyDescent="0.3">
      <c r="A303" s="5" t="s">
        <v>109</v>
      </c>
      <c r="B303" s="5" t="str">
        <f>VLOOKUP(Shortlisted[[#This Row],[Venture Name]],VenturesList[#All],2,FALSE)</f>
        <v>Accelerate Prime</v>
      </c>
      <c r="C303" s="2" t="s">
        <v>538</v>
      </c>
      <c r="D303" s="5" t="s">
        <v>2209</v>
      </c>
      <c r="E303" s="5" t="s">
        <v>1136</v>
      </c>
      <c r="F303" s="42" t="s">
        <v>1492</v>
      </c>
      <c r="G303" s="5">
        <v>25</v>
      </c>
      <c r="H303" s="5" t="s">
        <v>2211</v>
      </c>
      <c r="I303" s="5" t="s">
        <v>993</v>
      </c>
      <c r="J303" s="5"/>
      <c r="K303" s="75">
        <v>45992</v>
      </c>
    </row>
    <row r="304" spans="1:11" ht="72" hidden="1" x14ac:dyDescent="0.3">
      <c r="A304" s="5" t="s">
        <v>109</v>
      </c>
      <c r="B304" s="5" t="str">
        <f>VLOOKUP(Shortlisted[[#This Row],[Venture Name]],VenturesList[#All],2,FALSE)</f>
        <v>Accelerate Prime</v>
      </c>
      <c r="C304" s="2" t="s">
        <v>538</v>
      </c>
      <c r="D304" s="5" t="s">
        <v>2209</v>
      </c>
      <c r="E304" s="44" t="s">
        <v>1138</v>
      </c>
      <c r="F304" s="45" t="s">
        <v>2212</v>
      </c>
      <c r="G304" s="44">
        <v>23</v>
      </c>
      <c r="H304" s="44" t="s">
        <v>2213</v>
      </c>
      <c r="I304" s="44" t="s">
        <v>993</v>
      </c>
      <c r="J304" s="44"/>
      <c r="K304" s="75">
        <v>45992</v>
      </c>
    </row>
    <row r="305" spans="1:11" ht="216" hidden="1" x14ac:dyDescent="0.3">
      <c r="A305" s="44" t="s">
        <v>710</v>
      </c>
      <c r="B305" s="44" t="str">
        <f>VLOOKUP(Shortlisted[[#This Row],[Venture Name]],VenturesList[#All],2,FALSE)</f>
        <v>Accelerate Core</v>
      </c>
      <c r="C305" s="93" t="s">
        <v>2214</v>
      </c>
      <c r="D305" s="44" t="s">
        <v>2215</v>
      </c>
      <c r="E305" s="44" t="s">
        <v>2216</v>
      </c>
      <c r="F305" s="45" t="s">
        <v>2217</v>
      </c>
      <c r="G305" s="44">
        <v>18</v>
      </c>
      <c r="H305" s="44" t="s">
        <v>2218</v>
      </c>
      <c r="I305" s="44" t="s">
        <v>993</v>
      </c>
      <c r="J305" s="44"/>
      <c r="K305" s="76">
        <v>46054</v>
      </c>
    </row>
    <row r="306" spans="1:11" ht="216" hidden="1" x14ac:dyDescent="0.3">
      <c r="A306" s="44" t="s">
        <v>710</v>
      </c>
      <c r="B306" s="44" t="str">
        <f>VLOOKUP(Shortlisted[[#This Row],[Venture Name]],VenturesList[#All],2,FALSE)</f>
        <v>Accelerate Core</v>
      </c>
      <c r="C306" s="93" t="s">
        <v>2214</v>
      </c>
      <c r="D306" s="44" t="s">
        <v>2215</v>
      </c>
      <c r="E306" s="44" t="s">
        <v>2219</v>
      </c>
      <c r="F306" s="45" t="s">
        <v>2220</v>
      </c>
      <c r="G306" s="44"/>
      <c r="H306" s="44" t="s">
        <v>2221</v>
      </c>
      <c r="I306" s="44" t="s">
        <v>980</v>
      </c>
      <c r="J306" s="44"/>
      <c r="K306" s="76">
        <v>46054</v>
      </c>
    </row>
    <row r="307" spans="1:11" ht="216" hidden="1" x14ac:dyDescent="0.3">
      <c r="A307" s="44" t="s">
        <v>710</v>
      </c>
      <c r="B307" s="44" t="str">
        <f>VLOOKUP(Shortlisted[[#This Row],[Venture Name]],VenturesList[#All],2,FALSE)</f>
        <v>Accelerate Core</v>
      </c>
      <c r="C307" s="93" t="s">
        <v>2214</v>
      </c>
      <c r="D307" s="44" t="s">
        <v>2222</v>
      </c>
      <c r="E307" s="44" t="s">
        <v>1739</v>
      </c>
      <c r="F307" s="45" t="s">
        <v>1740</v>
      </c>
      <c r="G307" s="44">
        <v>21</v>
      </c>
      <c r="H307" s="44" t="s">
        <v>2223</v>
      </c>
      <c r="I307" s="44" t="s">
        <v>993</v>
      </c>
      <c r="J307" s="44"/>
      <c r="K307" s="76">
        <v>46054</v>
      </c>
    </row>
    <row r="308" spans="1:11" ht="216" hidden="1" x14ac:dyDescent="0.3">
      <c r="A308" s="44" t="s">
        <v>710</v>
      </c>
      <c r="B308" s="44" t="str">
        <f>VLOOKUP(Shortlisted[[#This Row],[Venture Name]],VenturesList[#All],2,FALSE)</f>
        <v>Accelerate Core</v>
      </c>
      <c r="C308" s="93" t="s">
        <v>2214</v>
      </c>
      <c r="D308" s="44" t="s">
        <v>2222</v>
      </c>
      <c r="E308" s="44" t="s">
        <v>1509</v>
      </c>
      <c r="F308" s="45" t="s">
        <v>1510</v>
      </c>
      <c r="G308" s="44">
        <v>25</v>
      </c>
      <c r="H308" s="44" t="s">
        <v>2224</v>
      </c>
      <c r="I308" s="44" t="s">
        <v>993</v>
      </c>
      <c r="J308" s="44"/>
      <c r="K308" s="76">
        <v>46054</v>
      </c>
    </row>
    <row r="309" spans="1:11" ht="216" hidden="1" x14ac:dyDescent="0.3">
      <c r="A309" s="44" t="s">
        <v>710</v>
      </c>
      <c r="B309" s="44" t="str">
        <f>VLOOKUP(Shortlisted[[#This Row],[Venture Name]],VenturesList[#All],2,FALSE)</f>
        <v>Accelerate Core</v>
      </c>
      <c r="C309" s="93" t="s">
        <v>2214</v>
      </c>
      <c r="D309" s="44" t="s">
        <v>2222</v>
      </c>
      <c r="E309" s="44" t="s">
        <v>1655</v>
      </c>
      <c r="F309" s="45" t="s">
        <v>1656</v>
      </c>
      <c r="G309" s="44">
        <v>17</v>
      </c>
      <c r="H309" s="44" t="s">
        <v>2225</v>
      </c>
      <c r="I309" s="44" t="s">
        <v>1699</v>
      </c>
      <c r="J309" s="44"/>
      <c r="K309" s="76">
        <v>46054</v>
      </c>
    </row>
    <row r="310" spans="1:11" ht="216" hidden="1" x14ac:dyDescent="0.3">
      <c r="A310" s="5" t="s">
        <v>710</v>
      </c>
      <c r="B310" s="44" t="str">
        <f>VLOOKUP(Shortlisted[[#This Row],[Venture Name]],VenturesList[#All],2,FALSE)</f>
        <v>Accelerate Core</v>
      </c>
      <c r="C310" s="93" t="s">
        <v>2214</v>
      </c>
      <c r="D310" s="44" t="s">
        <v>2226</v>
      </c>
      <c r="E310" s="44" t="s">
        <v>1128</v>
      </c>
      <c r="F310" s="45" t="s">
        <v>1489</v>
      </c>
      <c r="G310" s="44">
        <v>12</v>
      </c>
      <c r="H310" s="44" t="s">
        <v>2227</v>
      </c>
      <c r="I310" s="44" t="s">
        <v>993</v>
      </c>
      <c r="J310" s="44"/>
      <c r="K310" s="76">
        <v>46054</v>
      </c>
    </row>
    <row r="311" spans="1:11" ht="216" hidden="1" x14ac:dyDescent="0.3">
      <c r="A311" s="5" t="s">
        <v>710</v>
      </c>
      <c r="B311" s="44" t="str">
        <f>VLOOKUP(Shortlisted[[#This Row],[Venture Name]],VenturesList[#All],2,FALSE)</f>
        <v>Accelerate Core</v>
      </c>
      <c r="C311" s="93" t="s">
        <v>2214</v>
      </c>
      <c r="D311" s="44" t="s">
        <v>2226</v>
      </c>
      <c r="E311" s="44" t="s">
        <v>2228</v>
      </c>
      <c r="F311" s="45" t="s">
        <v>2229</v>
      </c>
      <c r="G311" s="44">
        <v>29</v>
      </c>
      <c r="H311" s="44" t="s">
        <v>2230</v>
      </c>
      <c r="I311" s="44" t="s">
        <v>993</v>
      </c>
      <c r="J311" s="44"/>
      <c r="K311" s="76">
        <v>46054</v>
      </c>
    </row>
    <row r="312" spans="1:11" ht="216" hidden="1" x14ac:dyDescent="0.3">
      <c r="A312" s="5" t="s">
        <v>710</v>
      </c>
      <c r="B312" s="44" t="str">
        <f>VLOOKUP(Shortlisted[[#This Row],[Venture Name]],VenturesList[#All],2,FALSE)</f>
        <v>Accelerate Core</v>
      </c>
      <c r="C312" s="93" t="s">
        <v>2214</v>
      </c>
      <c r="D312" s="44" t="s">
        <v>2226</v>
      </c>
      <c r="E312" s="44" t="s">
        <v>1138</v>
      </c>
      <c r="F312" s="45" t="s">
        <v>2231</v>
      </c>
      <c r="G312" s="44">
        <v>17</v>
      </c>
      <c r="H312" s="44" t="s">
        <v>2232</v>
      </c>
      <c r="I312" s="44" t="s">
        <v>993</v>
      </c>
      <c r="J312" s="44"/>
      <c r="K312" s="76">
        <v>46054</v>
      </c>
    </row>
    <row r="313" spans="1:11" ht="216" hidden="1" x14ac:dyDescent="0.3">
      <c r="A313" s="44" t="s">
        <v>710</v>
      </c>
      <c r="B313" s="44" t="str">
        <f>VLOOKUP(Shortlisted[[#This Row],[Venture Name]],VenturesList[#All],2,FALSE)</f>
        <v>Accelerate Core</v>
      </c>
      <c r="C313" s="93" t="s">
        <v>2214</v>
      </c>
      <c r="D313" s="44" t="s">
        <v>2233</v>
      </c>
      <c r="E313" s="44" t="s">
        <v>1521</v>
      </c>
      <c r="F313" s="45" t="s">
        <v>1522</v>
      </c>
      <c r="G313" s="44">
        <v>30</v>
      </c>
      <c r="H313" s="44" t="s">
        <v>2234</v>
      </c>
      <c r="I313" s="44" t="s">
        <v>993</v>
      </c>
      <c r="J313" s="44"/>
      <c r="K313" s="76">
        <v>46054</v>
      </c>
    </row>
    <row r="314" spans="1:11" ht="216" hidden="1" x14ac:dyDescent="0.3">
      <c r="A314" s="44" t="s">
        <v>710</v>
      </c>
      <c r="B314" s="44" t="str">
        <f>VLOOKUP(Shortlisted[[#This Row],[Venture Name]],VenturesList[#All],2,FALSE)</f>
        <v>Accelerate Core</v>
      </c>
      <c r="C314" s="93" t="s">
        <v>2214</v>
      </c>
      <c r="D314" s="44" t="s">
        <v>2235</v>
      </c>
      <c r="E314" s="44" t="s">
        <v>1129</v>
      </c>
      <c r="F314" s="45" t="s">
        <v>2236</v>
      </c>
      <c r="G314" s="44" t="s">
        <v>2237</v>
      </c>
      <c r="H314" s="44" t="s">
        <v>2238</v>
      </c>
      <c r="I314" s="44" t="s">
        <v>980</v>
      </c>
      <c r="J314" s="44"/>
      <c r="K314" s="76">
        <v>46054</v>
      </c>
    </row>
    <row r="315" spans="1:11" ht="86.4" hidden="1" x14ac:dyDescent="0.3">
      <c r="A315" s="44" t="s">
        <v>684</v>
      </c>
      <c r="B315" s="44" t="str">
        <f>VLOOKUP(Shortlisted[[#This Row],[Venture Name]],VenturesList[#All],2,FALSE)</f>
        <v>Accelerate Core</v>
      </c>
      <c r="C315" s="93" t="s">
        <v>686</v>
      </c>
      <c r="D315" s="78" t="s">
        <v>2239</v>
      </c>
      <c r="E315" s="44" t="s">
        <v>162</v>
      </c>
      <c r="F315" s="45" t="s">
        <v>1578</v>
      </c>
      <c r="G315" s="44">
        <v>31</v>
      </c>
      <c r="H315" s="44" t="s">
        <v>2240</v>
      </c>
      <c r="I315" s="44" t="s">
        <v>993</v>
      </c>
      <c r="J315" s="44"/>
      <c r="K315" s="79">
        <v>46027</v>
      </c>
    </row>
    <row r="316" spans="1:11" ht="86.4" hidden="1" x14ac:dyDescent="0.3">
      <c r="A316" s="44" t="s">
        <v>684</v>
      </c>
      <c r="B316" s="44" t="str">
        <f>VLOOKUP(Shortlisted[[#This Row],[Venture Name]],VenturesList[#All],2,FALSE)</f>
        <v>Accelerate Core</v>
      </c>
      <c r="C316" s="93" t="s">
        <v>686</v>
      </c>
      <c r="D316" s="78" t="s">
        <v>2239</v>
      </c>
      <c r="E316" s="44" t="s">
        <v>182</v>
      </c>
      <c r="F316" s="45" t="s">
        <v>1580</v>
      </c>
      <c r="G316" s="44">
        <v>26</v>
      </c>
      <c r="H316" s="44" t="s">
        <v>2241</v>
      </c>
      <c r="I316" s="44" t="s">
        <v>993</v>
      </c>
      <c r="J316" s="44"/>
      <c r="K316" s="79">
        <v>46027</v>
      </c>
    </row>
    <row r="317" spans="1:11" ht="86.4" hidden="1" x14ac:dyDescent="0.3">
      <c r="A317" s="44" t="s">
        <v>684</v>
      </c>
      <c r="B317" s="44" t="str">
        <f>VLOOKUP(Shortlisted[[#This Row],[Venture Name]],VenturesList[#All],2,FALSE)</f>
        <v>Accelerate Core</v>
      </c>
      <c r="C317" s="93" t="s">
        <v>686</v>
      </c>
      <c r="D317" s="78" t="s">
        <v>2242</v>
      </c>
      <c r="E317" s="44" t="s">
        <v>162</v>
      </c>
      <c r="F317" s="45" t="s">
        <v>1578</v>
      </c>
      <c r="G317" s="44">
        <v>31</v>
      </c>
      <c r="H317" s="44" t="s">
        <v>2243</v>
      </c>
      <c r="I317" s="44" t="s">
        <v>993</v>
      </c>
      <c r="J317" s="44"/>
      <c r="K317" s="79">
        <v>46027</v>
      </c>
    </row>
    <row r="318" spans="1:11" ht="86.4" hidden="1" x14ac:dyDescent="0.3">
      <c r="A318" s="44" t="s">
        <v>684</v>
      </c>
      <c r="B318" s="44" t="str">
        <f>VLOOKUP(Shortlisted[[#This Row],[Venture Name]],VenturesList[#All],2,FALSE)</f>
        <v>Accelerate Core</v>
      </c>
      <c r="C318" s="93" t="s">
        <v>686</v>
      </c>
      <c r="D318" s="78" t="s">
        <v>2242</v>
      </c>
      <c r="E318" s="44" t="s">
        <v>182</v>
      </c>
      <c r="F318" s="45" t="s">
        <v>1580</v>
      </c>
      <c r="G318" s="44">
        <v>26</v>
      </c>
      <c r="H318" s="5" t="s">
        <v>2244</v>
      </c>
      <c r="I318" s="5" t="s">
        <v>993</v>
      </c>
      <c r="J318" s="5"/>
      <c r="K318" s="79">
        <v>46027</v>
      </c>
    </row>
    <row r="319" spans="1:11" ht="86.4" hidden="1" x14ac:dyDescent="0.3">
      <c r="A319" s="44" t="s">
        <v>684</v>
      </c>
      <c r="B319" s="44" t="str">
        <f>VLOOKUP(Shortlisted[[#This Row],[Venture Name]],VenturesList[#All],2,FALSE)</f>
        <v>Accelerate Core</v>
      </c>
      <c r="C319" s="93" t="s">
        <v>686</v>
      </c>
      <c r="D319" s="78" t="s">
        <v>2245</v>
      </c>
      <c r="E319" s="44" t="s">
        <v>2246</v>
      </c>
      <c r="F319" s="45" t="s">
        <v>2247</v>
      </c>
      <c r="G319" s="44" t="s">
        <v>1540</v>
      </c>
      <c r="H319" s="44" t="s">
        <v>2248</v>
      </c>
      <c r="I319" s="44" t="s">
        <v>980</v>
      </c>
      <c r="J319" s="44"/>
      <c r="K319" s="79">
        <v>46028</v>
      </c>
    </row>
    <row r="320" spans="1:11" ht="86.4" hidden="1" x14ac:dyDescent="0.3">
      <c r="A320" s="44" t="s">
        <v>684</v>
      </c>
      <c r="B320" s="44" t="str">
        <f>VLOOKUP(Shortlisted[[#This Row],[Venture Name]],VenturesList[#All],2,FALSE)</f>
        <v>Accelerate Core</v>
      </c>
      <c r="C320" s="93" t="s">
        <v>686</v>
      </c>
      <c r="D320" s="78" t="s">
        <v>2249</v>
      </c>
      <c r="E320" s="44" t="s">
        <v>2142</v>
      </c>
      <c r="F320" s="45" t="s">
        <v>2143</v>
      </c>
      <c r="G320" s="44">
        <v>30</v>
      </c>
      <c r="H320" s="44" t="s">
        <v>2250</v>
      </c>
      <c r="I320" s="44" t="s">
        <v>993</v>
      </c>
      <c r="J320" s="44"/>
      <c r="K320" s="79">
        <v>46027</v>
      </c>
    </row>
    <row r="321" spans="1:11" ht="86.4" hidden="1" x14ac:dyDescent="0.3">
      <c r="A321" s="44" t="s">
        <v>684</v>
      </c>
      <c r="B321" s="44" t="str">
        <f>VLOOKUP(Shortlisted[[#This Row],[Venture Name]],VenturesList[#All],2,FALSE)</f>
        <v>Accelerate Core</v>
      </c>
      <c r="C321" s="93" t="s">
        <v>686</v>
      </c>
      <c r="D321" s="78" t="s">
        <v>2249</v>
      </c>
      <c r="E321" s="44" t="s">
        <v>162</v>
      </c>
      <c r="F321" s="45" t="s">
        <v>1578</v>
      </c>
      <c r="G321" s="44">
        <v>31</v>
      </c>
      <c r="H321" s="44" t="s">
        <v>2251</v>
      </c>
      <c r="I321" s="44" t="s">
        <v>993</v>
      </c>
      <c r="J321" s="44"/>
      <c r="K321" s="79">
        <v>46027</v>
      </c>
    </row>
    <row r="322" spans="1:11" ht="86.4" hidden="1" x14ac:dyDescent="0.3">
      <c r="A322" s="44" t="s">
        <v>684</v>
      </c>
      <c r="B322" s="44" t="str">
        <f>VLOOKUP(Shortlisted[[#This Row],[Venture Name]],VenturesList[#All],2,FALSE)</f>
        <v>Accelerate Core</v>
      </c>
      <c r="C322" s="93" t="s">
        <v>686</v>
      </c>
      <c r="D322" s="78" t="s">
        <v>2249</v>
      </c>
      <c r="E322" s="44" t="s">
        <v>182</v>
      </c>
      <c r="F322" s="45" t="s">
        <v>1580</v>
      </c>
      <c r="G322" s="44">
        <v>26</v>
      </c>
      <c r="H322" s="5" t="s">
        <v>2252</v>
      </c>
      <c r="I322" s="5" t="s">
        <v>993</v>
      </c>
      <c r="J322" s="5"/>
      <c r="K322" s="79">
        <v>46027</v>
      </c>
    </row>
    <row r="323" spans="1:11" ht="86.4" hidden="1" x14ac:dyDescent="0.3">
      <c r="A323" s="44" t="s">
        <v>684</v>
      </c>
      <c r="B323" s="44" t="str">
        <f>VLOOKUP(Shortlisted[[#This Row],[Venture Name]],VenturesList[#All],2,FALSE)</f>
        <v>Accelerate Core</v>
      </c>
      <c r="C323" s="93" t="s">
        <v>686</v>
      </c>
      <c r="D323" s="78" t="s">
        <v>2253</v>
      </c>
      <c r="E323" s="44" t="s">
        <v>2142</v>
      </c>
      <c r="F323" s="45" t="s">
        <v>2143</v>
      </c>
      <c r="G323" s="44">
        <v>30</v>
      </c>
      <c r="H323" s="5" t="s">
        <v>2254</v>
      </c>
      <c r="I323" s="44" t="s">
        <v>993</v>
      </c>
      <c r="J323" s="44"/>
      <c r="K323" s="79">
        <v>46027</v>
      </c>
    </row>
    <row r="324" spans="1:11" ht="86.4" hidden="1" x14ac:dyDescent="0.3">
      <c r="A324" s="44" t="s">
        <v>684</v>
      </c>
      <c r="B324" s="44" t="str">
        <f>VLOOKUP(Shortlisted[[#This Row],[Venture Name]],VenturesList[#All],2,FALSE)</f>
        <v>Accelerate Core</v>
      </c>
      <c r="C324" s="93" t="s">
        <v>686</v>
      </c>
      <c r="D324" s="78" t="s">
        <v>2253</v>
      </c>
      <c r="E324" s="44" t="s">
        <v>162</v>
      </c>
      <c r="F324" s="45" t="s">
        <v>1578</v>
      </c>
      <c r="G324" s="44">
        <v>31</v>
      </c>
      <c r="H324" s="44" t="s">
        <v>2255</v>
      </c>
      <c r="I324" s="5" t="s">
        <v>993</v>
      </c>
      <c r="J324" s="5"/>
      <c r="K324" s="79">
        <v>46027</v>
      </c>
    </row>
    <row r="325" spans="1:11" ht="86.4" hidden="1" x14ac:dyDescent="0.3">
      <c r="A325" s="44" t="s">
        <v>684</v>
      </c>
      <c r="B325" s="44" t="str">
        <f>VLOOKUP(Shortlisted[[#This Row],[Venture Name]],VenturesList[#All],2,FALSE)</f>
        <v>Accelerate Core</v>
      </c>
      <c r="C325" s="93" t="s">
        <v>686</v>
      </c>
      <c r="D325" s="78" t="s">
        <v>2256</v>
      </c>
      <c r="E325" s="44" t="s">
        <v>2257</v>
      </c>
      <c r="F325" s="45" t="s">
        <v>2258</v>
      </c>
      <c r="G325" s="44">
        <v>13</v>
      </c>
      <c r="H325" s="44" t="s">
        <v>2259</v>
      </c>
      <c r="I325" s="44" t="s">
        <v>993</v>
      </c>
      <c r="J325" s="44"/>
      <c r="K325" s="79">
        <v>46027</v>
      </c>
    </row>
    <row r="326" spans="1:11" ht="86.4" hidden="1" x14ac:dyDescent="0.3">
      <c r="A326" s="44" t="s">
        <v>684</v>
      </c>
      <c r="B326" s="44" t="str">
        <f>VLOOKUP(Shortlisted[[#This Row],[Venture Name]],VenturesList[#All],2,FALSE)</f>
        <v>Accelerate Core</v>
      </c>
      <c r="C326" s="93" t="s">
        <v>686</v>
      </c>
      <c r="D326" s="78" t="s">
        <v>2256</v>
      </c>
      <c r="E326" s="44" t="s">
        <v>2260</v>
      </c>
      <c r="F326" s="45" t="s">
        <v>2261</v>
      </c>
      <c r="G326" s="44">
        <v>11</v>
      </c>
      <c r="H326" s="44" t="s">
        <v>2262</v>
      </c>
      <c r="I326" s="44" t="s">
        <v>993</v>
      </c>
      <c r="J326" s="44"/>
      <c r="K326" s="79">
        <v>46027</v>
      </c>
    </row>
    <row r="327" spans="1:11" ht="86.4" hidden="1" x14ac:dyDescent="0.3">
      <c r="A327" s="44" t="s">
        <v>684</v>
      </c>
      <c r="B327" s="44" t="str">
        <f>VLOOKUP(Shortlisted[[#This Row],[Venture Name]],VenturesList[#All],2,FALSE)</f>
        <v>Accelerate Core</v>
      </c>
      <c r="C327" s="93" t="s">
        <v>686</v>
      </c>
      <c r="D327" s="78" t="s">
        <v>2263</v>
      </c>
      <c r="E327" s="44" t="s">
        <v>1866</v>
      </c>
      <c r="F327" s="45" t="s">
        <v>1867</v>
      </c>
      <c r="G327" s="44">
        <v>19</v>
      </c>
      <c r="H327" s="44" t="s">
        <v>2264</v>
      </c>
      <c r="I327" s="44" t="s">
        <v>993</v>
      </c>
      <c r="J327" s="44"/>
      <c r="K327" s="79">
        <v>46027</v>
      </c>
    </row>
    <row r="328" spans="1:11" ht="86.4" hidden="1" x14ac:dyDescent="0.3">
      <c r="A328" s="44" t="s">
        <v>684</v>
      </c>
      <c r="B328" s="44" t="str">
        <f>VLOOKUP(Shortlisted[[#This Row],[Venture Name]],VenturesList[#All],2,FALSE)</f>
        <v>Accelerate Core</v>
      </c>
      <c r="C328" s="93" t="s">
        <v>686</v>
      </c>
      <c r="D328" s="78" t="s">
        <v>2263</v>
      </c>
      <c r="E328" s="44" t="s">
        <v>1938</v>
      </c>
      <c r="F328" s="45" t="s">
        <v>1939</v>
      </c>
      <c r="G328" s="44">
        <v>17</v>
      </c>
      <c r="H328" s="44" t="s">
        <v>2265</v>
      </c>
      <c r="I328" s="44" t="s">
        <v>993</v>
      </c>
      <c r="J328" s="44"/>
      <c r="K328" s="79">
        <v>46027</v>
      </c>
    </row>
    <row r="329" spans="1:11" ht="100.8" hidden="1" x14ac:dyDescent="0.3">
      <c r="A329" s="44" t="s">
        <v>684</v>
      </c>
      <c r="B329" s="44" t="str">
        <f>VLOOKUP(Shortlisted[[#This Row],[Venture Name]],VenturesList[#All],2,FALSE)</f>
        <v>Accelerate Core</v>
      </c>
      <c r="C329" s="93" t="s">
        <v>686</v>
      </c>
      <c r="D329" s="78" t="s">
        <v>2266</v>
      </c>
      <c r="E329" s="44" t="s">
        <v>2246</v>
      </c>
      <c r="F329" s="45" t="s">
        <v>2247</v>
      </c>
      <c r="G329" s="44" t="s">
        <v>1540</v>
      </c>
      <c r="H329" s="44" t="s">
        <v>2267</v>
      </c>
      <c r="I329" s="44" t="s">
        <v>980</v>
      </c>
      <c r="J329" s="44"/>
      <c r="K329" s="79">
        <v>46027</v>
      </c>
    </row>
    <row r="330" spans="1:11" ht="100.8" hidden="1" x14ac:dyDescent="0.3">
      <c r="A330" s="44" t="s">
        <v>684</v>
      </c>
      <c r="B330" s="44" t="str">
        <f>VLOOKUP(Shortlisted[[#This Row],[Venture Name]],VenturesList[#All],2,FALSE)</f>
        <v>Accelerate Core</v>
      </c>
      <c r="C330" s="93" t="s">
        <v>686</v>
      </c>
      <c r="D330" s="78" t="s">
        <v>2266</v>
      </c>
      <c r="E330" s="44" t="s">
        <v>2268</v>
      </c>
      <c r="F330" s="45" t="s">
        <v>2269</v>
      </c>
      <c r="G330" s="44" t="s">
        <v>1681</v>
      </c>
      <c r="H330" s="44" t="s">
        <v>2270</v>
      </c>
      <c r="I330" s="44" t="s">
        <v>980</v>
      </c>
      <c r="J330" s="44"/>
      <c r="K330" s="79">
        <v>46027</v>
      </c>
    </row>
    <row r="331" spans="1:11" ht="86.4" hidden="1" x14ac:dyDescent="0.3">
      <c r="A331" s="44" t="s">
        <v>684</v>
      </c>
      <c r="B331" s="44" t="str">
        <f>VLOOKUP(Shortlisted[[#This Row],[Venture Name]],VenturesList[#All],2,FALSE)</f>
        <v>Accelerate Core</v>
      </c>
      <c r="C331" s="93" t="s">
        <v>686</v>
      </c>
      <c r="D331" s="78" t="s">
        <v>2271</v>
      </c>
      <c r="E331" s="44" t="s">
        <v>192</v>
      </c>
      <c r="F331" s="45" t="s">
        <v>1547</v>
      </c>
      <c r="G331" s="44">
        <v>30</v>
      </c>
      <c r="H331" s="44" t="s">
        <v>2272</v>
      </c>
      <c r="I331" s="44" t="s">
        <v>993</v>
      </c>
      <c r="J331" s="44"/>
      <c r="K331" s="79">
        <v>46027</v>
      </c>
    </row>
    <row r="332" spans="1:11" ht="86.4" hidden="1" x14ac:dyDescent="0.3">
      <c r="A332" s="44" t="s">
        <v>684</v>
      </c>
      <c r="B332" s="44" t="str">
        <f>VLOOKUP(Shortlisted[[#This Row],[Venture Name]],VenturesList[#All],2,FALSE)</f>
        <v>Accelerate Core</v>
      </c>
      <c r="C332" s="93" t="s">
        <v>686</v>
      </c>
      <c r="D332" s="78" t="s">
        <v>2271</v>
      </c>
      <c r="E332" s="44" t="s">
        <v>1499</v>
      </c>
      <c r="F332" s="45" t="s">
        <v>1500</v>
      </c>
      <c r="G332" s="44">
        <v>12</v>
      </c>
      <c r="H332" s="44" t="s">
        <v>2273</v>
      </c>
      <c r="I332" s="44" t="s">
        <v>993</v>
      </c>
      <c r="J332" s="44"/>
      <c r="K332" s="79">
        <v>46027</v>
      </c>
    </row>
    <row r="333" spans="1:11" ht="86.4" hidden="1" x14ac:dyDescent="0.3">
      <c r="A333" s="44" t="s">
        <v>684</v>
      </c>
      <c r="B333" s="44" t="str">
        <f>VLOOKUP(Shortlisted[[#This Row],[Venture Name]],VenturesList[#All],2,FALSE)</f>
        <v>Accelerate Core</v>
      </c>
      <c r="C333" s="93" t="s">
        <v>686</v>
      </c>
      <c r="D333" s="78" t="s">
        <v>2274</v>
      </c>
      <c r="E333" s="44" t="s">
        <v>2275</v>
      </c>
      <c r="F333" s="45" t="s">
        <v>2276</v>
      </c>
      <c r="G333" s="44" t="s">
        <v>1540</v>
      </c>
      <c r="H333" s="44" t="s">
        <v>2277</v>
      </c>
      <c r="I333" s="44" t="s">
        <v>980</v>
      </c>
      <c r="J333" s="44"/>
      <c r="K333" s="79">
        <v>46027</v>
      </c>
    </row>
    <row r="334" spans="1:11" ht="100.8" hidden="1" x14ac:dyDescent="0.3">
      <c r="A334" s="44" t="s">
        <v>684</v>
      </c>
      <c r="B334" s="44" t="str">
        <f>VLOOKUP(Shortlisted[[#This Row],[Venture Name]],VenturesList[#All],2,FALSE)</f>
        <v>Accelerate Core</v>
      </c>
      <c r="C334" s="93" t="s">
        <v>686</v>
      </c>
      <c r="D334" s="5" t="s">
        <v>2278</v>
      </c>
      <c r="E334" s="5" t="s">
        <v>2170</v>
      </c>
      <c r="F334" s="42" t="s">
        <v>2171</v>
      </c>
      <c r="G334" s="5">
        <v>27</v>
      </c>
      <c r="H334" s="5" t="s">
        <v>2279</v>
      </c>
      <c r="I334" s="5" t="s">
        <v>993</v>
      </c>
      <c r="J334" s="5"/>
      <c r="K334" s="79">
        <v>46028</v>
      </c>
    </row>
    <row r="335" spans="1:11" ht="86.4" hidden="1" x14ac:dyDescent="0.3">
      <c r="A335" s="44" t="s">
        <v>827</v>
      </c>
      <c r="B335" s="44" t="str">
        <f>VLOOKUP(Shortlisted[[#This Row],[Venture Name]],VenturesList[#All],2,FALSE)</f>
        <v>Accelerate Core</v>
      </c>
      <c r="C335" s="93" t="s">
        <v>829</v>
      </c>
      <c r="D335" s="44" t="s">
        <v>2280</v>
      </c>
      <c r="E335" s="44" t="s">
        <v>192</v>
      </c>
      <c r="F335" s="45" t="s">
        <v>1547</v>
      </c>
      <c r="G335" s="44">
        <v>30</v>
      </c>
      <c r="H335" s="44" t="s">
        <v>2281</v>
      </c>
      <c r="I335" s="44" t="s">
        <v>993</v>
      </c>
      <c r="J335" s="44"/>
      <c r="K335" s="79">
        <v>46027</v>
      </c>
    </row>
    <row r="336" spans="1:11" ht="86.4" hidden="1" x14ac:dyDescent="0.3">
      <c r="A336" s="44" t="s">
        <v>827</v>
      </c>
      <c r="B336" s="44" t="str">
        <f>VLOOKUP(Shortlisted[[#This Row],[Venture Name]],VenturesList[#All],2,FALSE)</f>
        <v>Accelerate Core</v>
      </c>
      <c r="C336" s="93" t="s">
        <v>829</v>
      </c>
      <c r="D336" s="44" t="s">
        <v>2280</v>
      </c>
      <c r="E336" s="44" t="s">
        <v>201</v>
      </c>
      <c r="F336" s="45" t="s">
        <v>1859</v>
      </c>
      <c r="G336" s="44">
        <v>38</v>
      </c>
      <c r="H336" s="44" t="s">
        <v>2282</v>
      </c>
      <c r="I336" s="44" t="s">
        <v>993</v>
      </c>
      <c r="J336" s="44"/>
      <c r="K336" s="79">
        <v>46027</v>
      </c>
    </row>
    <row r="337" spans="1:11" ht="100.8" hidden="1" x14ac:dyDescent="0.3">
      <c r="A337" s="44" t="s">
        <v>827</v>
      </c>
      <c r="B337" s="44" t="str">
        <f>VLOOKUP(Shortlisted[[#This Row],[Venture Name]],VenturesList[#All],2,FALSE)</f>
        <v>Accelerate Core</v>
      </c>
      <c r="C337" s="93" t="s">
        <v>829</v>
      </c>
      <c r="D337" s="44" t="s">
        <v>2283</v>
      </c>
      <c r="E337" s="44" t="s">
        <v>2284</v>
      </c>
      <c r="F337" s="45" t="s">
        <v>2285</v>
      </c>
      <c r="G337" s="44">
        <v>18</v>
      </c>
      <c r="H337" s="44" t="s">
        <v>2286</v>
      </c>
      <c r="I337" s="44" t="s">
        <v>993</v>
      </c>
      <c r="J337" s="44"/>
      <c r="K337" s="79">
        <v>46027</v>
      </c>
    </row>
    <row r="338" spans="1:11" ht="86.4" hidden="1" x14ac:dyDescent="0.3">
      <c r="A338" s="44" t="s">
        <v>827</v>
      </c>
      <c r="B338" s="44" t="str">
        <f>VLOOKUP(Shortlisted[[#This Row],[Venture Name]],VenturesList[#All],2,FALSE)</f>
        <v>Accelerate Core</v>
      </c>
      <c r="C338" s="93" t="s">
        <v>829</v>
      </c>
      <c r="D338" s="44" t="s">
        <v>2283</v>
      </c>
      <c r="E338" s="44" t="s">
        <v>2287</v>
      </c>
      <c r="F338" s="45" t="s">
        <v>2288</v>
      </c>
      <c r="G338" s="44">
        <v>13</v>
      </c>
      <c r="H338" s="44" t="s">
        <v>2289</v>
      </c>
      <c r="I338" s="44" t="s">
        <v>993</v>
      </c>
      <c r="J338" s="44"/>
      <c r="K338" s="79">
        <v>46027</v>
      </c>
    </row>
    <row r="339" spans="1:11" ht="86.4" hidden="1" x14ac:dyDescent="0.3">
      <c r="A339" s="44" t="s">
        <v>827</v>
      </c>
      <c r="B339" s="44" t="str">
        <f>VLOOKUP(Shortlisted[[#This Row],[Venture Name]],VenturesList[#All],2,FALSE)</f>
        <v>Accelerate Core</v>
      </c>
      <c r="C339" s="93" t="s">
        <v>829</v>
      </c>
      <c r="D339" s="44" t="s">
        <v>1242</v>
      </c>
      <c r="E339" s="44" t="s">
        <v>162</v>
      </c>
      <c r="F339" s="45" t="s">
        <v>1578</v>
      </c>
      <c r="G339" s="44">
        <v>31</v>
      </c>
      <c r="H339" s="44" t="s">
        <v>2290</v>
      </c>
      <c r="I339" s="44" t="s">
        <v>993</v>
      </c>
      <c r="J339" s="44"/>
      <c r="K339" s="79">
        <v>46027</v>
      </c>
    </row>
    <row r="340" spans="1:11" ht="86.4" hidden="1" x14ac:dyDescent="0.3">
      <c r="A340" s="44" t="s">
        <v>827</v>
      </c>
      <c r="B340" s="44" t="str">
        <f>VLOOKUP(Shortlisted[[#This Row],[Venture Name]],VenturesList[#All],2,FALSE)</f>
        <v>Accelerate Core</v>
      </c>
      <c r="C340" s="93" t="s">
        <v>829</v>
      </c>
      <c r="D340" s="44" t="s">
        <v>1242</v>
      </c>
      <c r="E340" s="5" t="s">
        <v>2142</v>
      </c>
      <c r="F340" s="42" t="s">
        <v>2143</v>
      </c>
      <c r="G340" s="5">
        <v>30</v>
      </c>
      <c r="H340" s="5" t="s">
        <v>2291</v>
      </c>
      <c r="I340" s="44" t="s">
        <v>993</v>
      </c>
      <c r="J340" s="44"/>
      <c r="K340" s="79">
        <v>46027</v>
      </c>
    </row>
    <row r="341" spans="1:11" ht="72" hidden="1" x14ac:dyDescent="0.3">
      <c r="A341" s="44" t="s">
        <v>533</v>
      </c>
      <c r="B341" s="44" t="str">
        <f>VLOOKUP(Shortlisted[[#This Row],[Venture Name]],VenturesList[#All],2,FALSE)</f>
        <v>Accelerate Prime</v>
      </c>
      <c r="C341" s="93" t="s">
        <v>535</v>
      </c>
      <c r="D341" s="44" t="s">
        <v>2292</v>
      </c>
      <c r="E341" s="44" t="s">
        <v>2228</v>
      </c>
      <c r="F341" s="45" t="s">
        <v>2229</v>
      </c>
      <c r="G341" s="44">
        <v>29</v>
      </c>
      <c r="H341" s="44" t="s">
        <v>2293</v>
      </c>
      <c r="I341" s="44" t="s">
        <v>993</v>
      </c>
      <c r="J341" s="44"/>
      <c r="K341" s="79">
        <v>46028</v>
      </c>
    </row>
    <row r="342" spans="1:11" ht="57.6" hidden="1" x14ac:dyDescent="0.3">
      <c r="A342" s="44" t="s">
        <v>533</v>
      </c>
      <c r="B342" s="44" t="str">
        <f>VLOOKUP(Shortlisted[[#This Row],[Venture Name]],VenturesList[#All],2,FALSE)</f>
        <v>Accelerate Prime</v>
      </c>
      <c r="C342" s="93" t="s">
        <v>535</v>
      </c>
      <c r="D342" s="44" t="s">
        <v>2294</v>
      </c>
      <c r="E342" s="44" t="s">
        <v>2246</v>
      </c>
      <c r="F342" s="45" t="s">
        <v>2247</v>
      </c>
      <c r="G342" s="44" t="s">
        <v>1540</v>
      </c>
      <c r="H342" s="44" t="s">
        <v>2295</v>
      </c>
      <c r="I342" s="44" t="s">
        <v>993</v>
      </c>
      <c r="J342" s="44"/>
      <c r="K342" s="79">
        <v>46028</v>
      </c>
    </row>
    <row r="343" spans="1:11" ht="57.6" hidden="1" x14ac:dyDescent="0.3">
      <c r="A343" s="44" t="s">
        <v>533</v>
      </c>
      <c r="B343" s="44" t="str">
        <f>VLOOKUP(Shortlisted[[#This Row],[Venture Name]],VenturesList[#All],2,FALSE)</f>
        <v>Accelerate Prime</v>
      </c>
      <c r="C343" s="93" t="s">
        <v>535</v>
      </c>
      <c r="D343" s="44" t="s">
        <v>2294</v>
      </c>
      <c r="E343" s="44" t="s">
        <v>2268</v>
      </c>
      <c r="F343" s="45" t="s">
        <v>2269</v>
      </c>
      <c r="G343" s="44" t="s">
        <v>1681</v>
      </c>
      <c r="H343" s="5" t="s">
        <v>2296</v>
      </c>
      <c r="I343" s="5" t="s">
        <v>980</v>
      </c>
      <c r="J343" s="5"/>
      <c r="K343" s="79">
        <v>46028</v>
      </c>
    </row>
    <row r="344" spans="1:11" ht="57.6" hidden="1" x14ac:dyDescent="0.3">
      <c r="A344" s="44" t="s">
        <v>533</v>
      </c>
      <c r="B344" s="44" t="str">
        <f>VLOOKUP(Shortlisted[[#This Row],[Venture Name]],VenturesList[#All],2,FALSE)</f>
        <v>Accelerate Prime</v>
      </c>
      <c r="C344" s="93" t="s">
        <v>535</v>
      </c>
      <c r="D344" s="44" t="s">
        <v>2297</v>
      </c>
      <c r="E344" s="44" t="s">
        <v>1866</v>
      </c>
      <c r="F344" s="45" t="s">
        <v>1867</v>
      </c>
      <c r="G344" s="44">
        <v>19</v>
      </c>
      <c r="H344" s="44" t="s">
        <v>2298</v>
      </c>
      <c r="I344" s="44" t="s">
        <v>993</v>
      </c>
      <c r="J344" s="44"/>
      <c r="K344" s="79">
        <v>46028</v>
      </c>
    </row>
    <row r="345" spans="1:11" ht="57.6" hidden="1" x14ac:dyDescent="0.3">
      <c r="A345" s="44" t="s">
        <v>533</v>
      </c>
      <c r="B345" s="44" t="str">
        <f>VLOOKUP(Shortlisted[[#This Row],[Venture Name]],VenturesList[#All],2,FALSE)</f>
        <v>Accelerate Prime</v>
      </c>
      <c r="C345" s="93" t="s">
        <v>535</v>
      </c>
      <c r="D345" s="44" t="s">
        <v>2297</v>
      </c>
      <c r="E345" s="44" t="s">
        <v>212</v>
      </c>
      <c r="F345" s="45" t="s">
        <v>1941</v>
      </c>
      <c r="G345" s="44">
        <v>12</v>
      </c>
      <c r="H345" s="44" t="s">
        <v>2299</v>
      </c>
      <c r="I345" s="44" t="s">
        <v>993</v>
      </c>
      <c r="J345" s="44"/>
      <c r="K345" s="79">
        <v>46028</v>
      </c>
    </row>
    <row r="346" spans="1:11" ht="43.2" hidden="1" x14ac:dyDescent="0.3">
      <c r="A346" s="44" t="s">
        <v>533</v>
      </c>
      <c r="B346" s="44" t="str">
        <f>VLOOKUP(Shortlisted[[#This Row],[Venture Name]],VenturesList[#All],2,FALSE)</f>
        <v>Accelerate Prime</v>
      </c>
      <c r="C346" s="93" t="s">
        <v>535</v>
      </c>
      <c r="D346" s="44" t="s">
        <v>2300</v>
      </c>
      <c r="E346" s="44" t="s">
        <v>1739</v>
      </c>
      <c r="F346" s="45" t="s">
        <v>1740</v>
      </c>
      <c r="G346" s="44">
        <v>21</v>
      </c>
      <c r="H346" s="44" t="s">
        <v>2301</v>
      </c>
      <c r="I346" s="44" t="s">
        <v>993</v>
      </c>
      <c r="J346" s="44"/>
      <c r="K346" s="79">
        <v>46028</v>
      </c>
    </row>
    <row r="347" spans="1:11" ht="57.6" hidden="1" x14ac:dyDescent="0.3">
      <c r="A347" s="44" t="s">
        <v>533</v>
      </c>
      <c r="B347" s="44" t="str">
        <f>VLOOKUP(Shortlisted[[#This Row],[Venture Name]],VenturesList[#All],2,FALSE)</f>
        <v>Accelerate Prime</v>
      </c>
      <c r="C347" s="93" t="s">
        <v>535</v>
      </c>
      <c r="D347" s="44" t="s">
        <v>2302</v>
      </c>
      <c r="E347" s="44" t="s">
        <v>1866</v>
      </c>
      <c r="F347" s="45" t="s">
        <v>1867</v>
      </c>
      <c r="G347" s="44">
        <v>19</v>
      </c>
      <c r="H347" s="44" t="s">
        <v>2303</v>
      </c>
      <c r="I347" s="44" t="s">
        <v>993</v>
      </c>
      <c r="J347" s="44"/>
      <c r="K347" s="79">
        <v>46028</v>
      </c>
    </row>
    <row r="348" spans="1:11" ht="43.2" hidden="1" x14ac:dyDescent="0.3">
      <c r="A348" s="44" t="s">
        <v>533</v>
      </c>
      <c r="B348" s="44" t="str">
        <f>VLOOKUP(Shortlisted[[#This Row],[Venture Name]],VenturesList[#All],2,FALSE)</f>
        <v>Accelerate Prime</v>
      </c>
      <c r="C348" s="93" t="s">
        <v>535</v>
      </c>
      <c r="D348" s="44" t="s">
        <v>2302</v>
      </c>
      <c r="E348" s="44" t="s">
        <v>212</v>
      </c>
      <c r="F348" s="45" t="s">
        <v>1941</v>
      </c>
      <c r="G348" s="44">
        <v>12</v>
      </c>
      <c r="H348" s="5" t="s">
        <v>2304</v>
      </c>
      <c r="I348" s="44" t="s">
        <v>993</v>
      </c>
      <c r="J348" s="44"/>
      <c r="K348" s="79">
        <v>46028</v>
      </c>
    </row>
    <row r="349" spans="1:11" ht="115.2" hidden="1" x14ac:dyDescent="0.3">
      <c r="A349" s="216" t="s">
        <v>946</v>
      </c>
      <c r="B349" s="44" t="str">
        <f>VLOOKUP(Shortlisted[[#This Row],[Venture Name]],VenturesList[#All],2,FALSE)</f>
        <v>Accelerate Core</v>
      </c>
      <c r="C349" s="93" t="s">
        <v>948</v>
      </c>
      <c r="D349" s="120" t="s">
        <v>2305</v>
      </c>
      <c r="E349" s="5" t="s">
        <v>2142</v>
      </c>
      <c r="F349" s="42" t="s">
        <v>2143</v>
      </c>
      <c r="G349" s="5">
        <v>30</v>
      </c>
      <c r="H349" s="44" t="s">
        <v>2306</v>
      </c>
      <c r="I349" s="44" t="s">
        <v>993</v>
      </c>
      <c r="J349" s="44"/>
      <c r="K349" s="79">
        <v>46028</v>
      </c>
    </row>
    <row r="350" spans="1:11" ht="115.2" hidden="1" x14ac:dyDescent="0.3">
      <c r="A350" s="216" t="s">
        <v>946</v>
      </c>
      <c r="B350" s="44" t="str">
        <f>VLOOKUP(Shortlisted[[#This Row],[Venture Name]],VenturesList[#All],2,FALSE)</f>
        <v>Accelerate Core</v>
      </c>
      <c r="C350" s="93" t="s">
        <v>948</v>
      </c>
      <c r="D350" s="78" t="s">
        <v>2305</v>
      </c>
      <c r="E350" s="44" t="s">
        <v>182</v>
      </c>
      <c r="F350" s="45" t="s">
        <v>1580</v>
      </c>
      <c r="G350" s="44">
        <v>26</v>
      </c>
      <c r="H350" s="44" t="s">
        <v>2307</v>
      </c>
      <c r="I350" s="44" t="s">
        <v>993</v>
      </c>
      <c r="J350" s="44"/>
      <c r="K350" s="79">
        <v>46028</v>
      </c>
    </row>
    <row r="351" spans="1:11" ht="115.2" hidden="1" x14ac:dyDescent="0.3">
      <c r="A351" s="216" t="s">
        <v>946</v>
      </c>
      <c r="B351" s="44" t="str">
        <f>VLOOKUP(Shortlisted[[#This Row],[Venture Name]],VenturesList[#All],2,FALSE)</f>
        <v>Accelerate Core</v>
      </c>
      <c r="C351" s="93" t="s">
        <v>948</v>
      </c>
      <c r="D351" s="78" t="s">
        <v>2305</v>
      </c>
      <c r="E351" s="44" t="s">
        <v>2308</v>
      </c>
      <c r="F351" s="45" t="s">
        <v>2309</v>
      </c>
      <c r="G351" s="44">
        <v>25</v>
      </c>
      <c r="H351" s="44" t="s">
        <v>2310</v>
      </c>
      <c r="I351" s="44" t="s">
        <v>993</v>
      </c>
      <c r="J351" s="44"/>
      <c r="K351" s="79">
        <v>46028</v>
      </c>
    </row>
    <row r="352" spans="1:11" ht="115.2" hidden="1" x14ac:dyDescent="0.3">
      <c r="A352" s="216" t="s">
        <v>946</v>
      </c>
      <c r="B352" s="44" t="str">
        <f>VLOOKUP(Shortlisted[[#This Row],[Venture Name]],VenturesList[#All],2,FALSE)</f>
        <v>Accelerate Core</v>
      </c>
      <c r="C352" s="93" t="s">
        <v>948</v>
      </c>
      <c r="D352" s="120" t="s">
        <v>2311</v>
      </c>
      <c r="E352" s="44" t="s">
        <v>2268</v>
      </c>
      <c r="F352" s="45" t="s">
        <v>2269</v>
      </c>
      <c r="G352" s="44" t="s">
        <v>1681</v>
      </c>
      <c r="H352" s="44" t="s">
        <v>2312</v>
      </c>
      <c r="I352" s="44" t="s">
        <v>980</v>
      </c>
      <c r="J352" s="44"/>
      <c r="K352" s="79">
        <v>46029</v>
      </c>
    </row>
    <row r="353" spans="1:11" ht="115.2" hidden="1" x14ac:dyDescent="0.3">
      <c r="A353" s="216" t="s">
        <v>946</v>
      </c>
      <c r="B353" s="44" t="str">
        <f>VLOOKUP(Shortlisted[[#This Row],[Venture Name]],VenturesList[#All],2,FALSE)</f>
        <v>Accelerate Core</v>
      </c>
      <c r="C353" s="93" t="s">
        <v>948</v>
      </c>
      <c r="D353" s="120" t="s">
        <v>2313</v>
      </c>
      <c r="E353" s="44" t="s">
        <v>2246</v>
      </c>
      <c r="F353" s="45" t="s">
        <v>2247</v>
      </c>
      <c r="G353" s="44" t="s">
        <v>1540</v>
      </c>
      <c r="H353" s="44" t="s">
        <v>2314</v>
      </c>
      <c r="I353" s="44" t="s">
        <v>993</v>
      </c>
      <c r="J353" s="44"/>
      <c r="K353" s="79">
        <v>46028</v>
      </c>
    </row>
    <row r="354" spans="1:11" ht="115.2" hidden="1" x14ac:dyDescent="0.3">
      <c r="A354" s="216" t="s">
        <v>946</v>
      </c>
      <c r="B354" s="44" t="str">
        <f>VLOOKUP(Shortlisted[[#This Row],[Venture Name]],VenturesList[#All],2,FALSE)</f>
        <v>Accelerate Core</v>
      </c>
      <c r="C354" s="93" t="s">
        <v>948</v>
      </c>
      <c r="D354" s="78" t="s">
        <v>2313</v>
      </c>
      <c r="E354" s="44" t="s">
        <v>2315</v>
      </c>
      <c r="F354" s="45" t="s">
        <v>2316</v>
      </c>
      <c r="G354" s="44" t="s">
        <v>2317</v>
      </c>
      <c r="H354" s="44" t="s">
        <v>2318</v>
      </c>
      <c r="I354" s="44" t="s">
        <v>980</v>
      </c>
      <c r="J354" s="44"/>
      <c r="K354" s="79">
        <v>46028</v>
      </c>
    </row>
    <row r="355" spans="1:11" ht="115.2" hidden="1" x14ac:dyDescent="0.3">
      <c r="A355" s="216" t="s">
        <v>946</v>
      </c>
      <c r="B355" s="44" t="str">
        <f>VLOOKUP(Shortlisted[[#This Row],[Venture Name]],VenturesList[#All],2,FALSE)</f>
        <v>Accelerate Core</v>
      </c>
      <c r="C355" s="93" t="s">
        <v>948</v>
      </c>
      <c r="D355" s="78" t="s">
        <v>2313</v>
      </c>
      <c r="E355" s="44" t="s">
        <v>2319</v>
      </c>
      <c r="F355" s="45" t="s">
        <v>2320</v>
      </c>
      <c r="G355" s="44" t="s">
        <v>1719</v>
      </c>
      <c r="H355" s="44" t="s">
        <v>2321</v>
      </c>
      <c r="I355" s="44" t="s">
        <v>980</v>
      </c>
      <c r="J355" s="44"/>
      <c r="K355" s="79">
        <v>46028</v>
      </c>
    </row>
    <row r="356" spans="1:11" ht="115.2" hidden="1" x14ac:dyDescent="0.3">
      <c r="A356" s="216" t="s">
        <v>946</v>
      </c>
      <c r="B356" s="44" t="str">
        <f>VLOOKUP(Shortlisted[[#This Row],[Venture Name]],VenturesList[#All],2,FALSE)</f>
        <v>Accelerate Core</v>
      </c>
      <c r="C356" s="93" t="s">
        <v>948</v>
      </c>
      <c r="D356" s="44" t="s">
        <v>2322</v>
      </c>
      <c r="E356" s="44" t="s">
        <v>212</v>
      </c>
      <c r="F356" s="45" t="s">
        <v>1941</v>
      </c>
      <c r="G356" s="44">
        <v>12</v>
      </c>
      <c r="H356" s="44" t="s">
        <v>2323</v>
      </c>
      <c r="I356" s="44" t="s">
        <v>993</v>
      </c>
      <c r="J356" s="44"/>
      <c r="K356" s="79">
        <v>46029</v>
      </c>
    </row>
    <row r="357" spans="1:11" ht="115.2" hidden="1" x14ac:dyDescent="0.3">
      <c r="A357" s="216" t="s">
        <v>946</v>
      </c>
      <c r="B357" s="44" t="str">
        <f>VLOOKUP(Shortlisted[[#This Row],[Venture Name]],VenturesList[#All],2,FALSE)</f>
        <v>Accelerate Core</v>
      </c>
      <c r="C357" s="93" t="s">
        <v>948</v>
      </c>
      <c r="D357" s="44" t="s">
        <v>2322</v>
      </c>
      <c r="E357" s="44" t="s">
        <v>1866</v>
      </c>
      <c r="F357" s="45" t="s">
        <v>1867</v>
      </c>
      <c r="G357" s="44">
        <v>19</v>
      </c>
      <c r="H357" s="44" t="s">
        <v>2324</v>
      </c>
      <c r="I357" s="44" t="s">
        <v>993</v>
      </c>
      <c r="J357" s="44"/>
      <c r="K357" s="79">
        <v>46029</v>
      </c>
    </row>
    <row r="358" spans="1:11" ht="115.2" hidden="1" x14ac:dyDescent="0.3">
      <c r="A358" s="216" t="s">
        <v>946</v>
      </c>
      <c r="B358" s="44" t="str">
        <f>VLOOKUP(Shortlisted[[#This Row],[Venture Name]],VenturesList[#All],2,FALSE)</f>
        <v>Accelerate Core</v>
      </c>
      <c r="C358" s="93" t="s">
        <v>948</v>
      </c>
      <c r="D358" s="44" t="s">
        <v>2325</v>
      </c>
      <c r="E358" s="44" t="s">
        <v>2326</v>
      </c>
      <c r="F358" s="45" t="s">
        <v>2327</v>
      </c>
      <c r="G358" s="44" t="s">
        <v>1719</v>
      </c>
      <c r="H358" s="44" t="s">
        <v>2328</v>
      </c>
      <c r="I358" s="44" t="s">
        <v>980</v>
      </c>
      <c r="J358" s="44"/>
      <c r="K358" s="79">
        <v>46029</v>
      </c>
    </row>
    <row r="359" spans="1:11" ht="115.2" hidden="1" x14ac:dyDescent="0.3">
      <c r="A359" s="216" t="s">
        <v>946</v>
      </c>
      <c r="B359" s="44" t="str">
        <f>VLOOKUP(Shortlisted[[#This Row],[Venture Name]],VenturesList[#All],2,FALSE)</f>
        <v>Accelerate Core</v>
      </c>
      <c r="C359" s="93" t="s">
        <v>948</v>
      </c>
      <c r="D359" s="44" t="s">
        <v>2325</v>
      </c>
      <c r="E359" s="68" t="s">
        <v>210</v>
      </c>
      <c r="F359" s="45" t="s">
        <v>1457</v>
      </c>
      <c r="G359" s="41">
        <v>13</v>
      </c>
      <c r="H359" s="44" t="s">
        <v>2329</v>
      </c>
      <c r="I359" s="44" t="s">
        <v>993</v>
      </c>
      <c r="J359" s="44"/>
      <c r="K359" s="79">
        <v>46029</v>
      </c>
    </row>
    <row r="360" spans="1:11" ht="115.2" hidden="1" x14ac:dyDescent="0.3">
      <c r="A360" s="216" t="s">
        <v>946</v>
      </c>
      <c r="B360" s="44" t="str">
        <f>VLOOKUP(Shortlisted[[#This Row],[Venture Name]],VenturesList[#All],2,FALSE)</f>
        <v>Accelerate Core</v>
      </c>
      <c r="C360" s="93" t="s">
        <v>948</v>
      </c>
      <c r="D360" s="44" t="s">
        <v>2330</v>
      </c>
      <c r="E360" s="44" t="s">
        <v>212</v>
      </c>
      <c r="F360" s="45" t="s">
        <v>1941</v>
      </c>
      <c r="G360" s="44">
        <v>12</v>
      </c>
      <c r="H360" s="44" t="s">
        <v>2331</v>
      </c>
      <c r="I360" s="44" t="s">
        <v>993</v>
      </c>
      <c r="J360" s="44"/>
      <c r="K360" s="79">
        <v>46029</v>
      </c>
    </row>
    <row r="361" spans="1:11" ht="115.2" hidden="1" x14ac:dyDescent="0.3">
      <c r="A361" s="216" t="s">
        <v>946</v>
      </c>
      <c r="B361" s="44" t="str">
        <f>VLOOKUP(Shortlisted[[#This Row],[Venture Name]],VenturesList[#All],2,FALSE)</f>
        <v>Accelerate Core</v>
      </c>
      <c r="C361" s="93" t="s">
        <v>948</v>
      </c>
      <c r="D361" s="44" t="s">
        <v>2330</v>
      </c>
      <c r="E361" s="44" t="s">
        <v>1866</v>
      </c>
      <c r="F361" s="45" t="s">
        <v>1867</v>
      </c>
      <c r="G361" s="44">
        <v>19</v>
      </c>
      <c r="H361" s="5" t="s">
        <v>2332</v>
      </c>
      <c r="I361" s="44" t="s">
        <v>993</v>
      </c>
      <c r="J361" s="44"/>
      <c r="K361" s="79">
        <v>46029</v>
      </c>
    </row>
    <row r="362" spans="1:11" ht="115.2" hidden="1" x14ac:dyDescent="0.3">
      <c r="A362" s="216" t="s">
        <v>946</v>
      </c>
      <c r="B362" s="44" t="str">
        <f>VLOOKUP(Shortlisted[[#This Row],[Venture Name]],VenturesList[#All],2,FALSE)</f>
        <v>Accelerate Core</v>
      </c>
      <c r="C362" s="93" t="s">
        <v>948</v>
      </c>
      <c r="D362" s="44" t="s">
        <v>2330</v>
      </c>
      <c r="E362" s="44" t="s">
        <v>1938</v>
      </c>
      <c r="F362" s="45" t="s">
        <v>1939</v>
      </c>
      <c r="G362" s="44">
        <v>17</v>
      </c>
      <c r="H362" s="44" t="s">
        <v>2333</v>
      </c>
      <c r="I362" s="44" t="s">
        <v>993</v>
      </c>
      <c r="J362" s="44"/>
      <c r="K362" s="79">
        <v>46029</v>
      </c>
    </row>
    <row r="363" spans="1:11" ht="115.2" hidden="1" x14ac:dyDescent="0.3">
      <c r="A363" s="216" t="s">
        <v>946</v>
      </c>
      <c r="B363" s="44" t="str">
        <f>VLOOKUP(Shortlisted[[#This Row],[Venture Name]],VenturesList[#All],2,FALSE)</f>
        <v>Accelerate Core</v>
      </c>
      <c r="C363" s="93" t="s">
        <v>948</v>
      </c>
      <c r="D363" s="120" t="s">
        <v>2334</v>
      </c>
      <c r="E363" s="44" t="s">
        <v>2335</v>
      </c>
      <c r="F363" s="45" t="s">
        <v>2336</v>
      </c>
      <c r="G363" s="44">
        <v>11</v>
      </c>
      <c r="H363" s="44" t="s">
        <v>2337</v>
      </c>
      <c r="I363" s="44" t="s">
        <v>980</v>
      </c>
      <c r="J363" s="44"/>
      <c r="K363" s="79">
        <v>46029</v>
      </c>
    </row>
    <row r="364" spans="1:11" ht="115.2" hidden="1" x14ac:dyDescent="0.3">
      <c r="A364" s="216" t="s">
        <v>946</v>
      </c>
      <c r="B364" s="44" t="str">
        <f>VLOOKUP(Shortlisted[[#This Row],[Venture Name]],VenturesList[#All],2,FALSE)</f>
        <v>Accelerate Core</v>
      </c>
      <c r="C364" s="93" t="s">
        <v>948</v>
      </c>
      <c r="D364" s="78" t="s">
        <v>2334</v>
      </c>
      <c r="E364" s="44" t="s">
        <v>2338</v>
      </c>
      <c r="F364" s="45" t="s">
        <v>2339</v>
      </c>
      <c r="G364" s="44" t="s">
        <v>2153</v>
      </c>
      <c r="H364" s="44" t="s">
        <v>2340</v>
      </c>
      <c r="I364" s="44" t="s">
        <v>980</v>
      </c>
      <c r="J364" s="44"/>
      <c r="K364" s="79">
        <v>46029</v>
      </c>
    </row>
    <row r="365" spans="1:11" ht="115.2" hidden="1" x14ac:dyDescent="0.3">
      <c r="A365" s="216" t="s">
        <v>946</v>
      </c>
      <c r="B365" s="44" t="str">
        <f>VLOOKUP(Shortlisted[[#This Row],[Venture Name]],VenturesList[#All],2,FALSE)</f>
        <v>Accelerate Core</v>
      </c>
      <c r="C365" s="93" t="s">
        <v>948</v>
      </c>
      <c r="D365" s="120" t="s">
        <v>2341</v>
      </c>
      <c r="E365" s="44" t="s">
        <v>1563</v>
      </c>
      <c r="F365" s="45" t="s">
        <v>1564</v>
      </c>
      <c r="G365" s="44">
        <v>12</v>
      </c>
      <c r="H365" s="44" t="s">
        <v>2342</v>
      </c>
      <c r="I365" s="44" t="s">
        <v>993</v>
      </c>
      <c r="J365" s="44"/>
      <c r="K365" s="79">
        <v>46029</v>
      </c>
    </row>
    <row r="366" spans="1:11" ht="115.2" hidden="1" x14ac:dyDescent="0.3">
      <c r="A366" s="216" t="s">
        <v>946</v>
      </c>
      <c r="B366" s="44" t="str">
        <f>VLOOKUP(Shortlisted[[#This Row],[Venture Name]],VenturesList[#All],2,FALSE)</f>
        <v>Accelerate Core</v>
      </c>
      <c r="C366" s="93" t="s">
        <v>948</v>
      </c>
      <c r="D366" s="78" t="s">
        <v>2341</v>
      </c>
      <c r="E366" s="44" t="s">
        <v>163</v>
      </c>
      <c r="F366" s="45" t="s">
        <v>1856</v>
      </c>
      <c r="G366" s="44">
        <v>38</v>
      </c>
      <c r="H366" s="44" t="s">
        <v>2343</v>
      </c>
      <c r="I366" s="44" t="s">
        <v>993</v>
      </c>
      <c r="J366" s="44"/>
      <c r="K366" s="79">
        <v>46029</v>
      </c>
    </row>
    <row r="367" spans="1:11" ht="115.2" hidden="1" x14ac:dyDescent="0.3">
      <c r="A367" s="216" t="s">
        <v>946</v>
      </c>
      <c r="B367" s="44" t="str">
        <f>VLOOKUP(Shortlisted[[#This Row],[Venture Name]],VenturesList[#All],2,FALSE)</f>
        <v>Accelerate Core</v>
      </c>
      <c r="C367" s="93" t="s">
        <v>948</v>
      </c>
      <c r="D367" s="78" t="s">
        <v>2341</v>
      </c>
      <c r="E367" s="44" t="s">
        <v>2344</v>
      </c>
      <c r="F367" s="45" t="s">
        <v>2345</v>
      </c>
      <c r="G367" s="44" t="s">
        <v>2346</v>
      </c>
      <c r="H367" s="44" t="s">
        <v>2347</v>
      </c>
      <c r="I367" s="44" t="s">
        <v>980</v>
      </c>
      <c r="J367" s="44"/>
      <c r="K367" s="79">
        <v>46029</v>
      </c>
    </row>
    <row r="368" spans="1:11" ht="115.2" hidden="1" x14ac:dyDescent="0.3">
      <c r="A368" s="216" t="s">
        <v>946</v>
      </c>
      <c r="B368" s="44" t="str">
        <f>VLOOKUP(Shortlisted[[#This Row],[Venture Name]],VenturesList[#All],2,FALSE)</f>
        <v>Accelerate Core</v>
      </c>
      <c r="C368" s="93" t="s">
        <v>948</v>
      </c>
      <c r="D368" s="44" t="s">
        <v>2348</v>
      </c>
      <c r="E368" s="71" t="s">
        <v>1573</v>
      </c>
      <c r="F368" s="100" t="s">
        <v>1574</v>
      </c>
      <c r="G368" s="44">
        <v>10</v>
      </c>
      <c r="H368" s="44" t="s">
        <v>2349</v>
      </c>
      <c r="I368" s="44" t="s">
        <v>993</v>
      </c>
      <c r="J368" s="44"/>
      <c r="K368" s="79">
        <v>46029</v>
      </c>
    </row>
    <row r="369" spans="1:11" ht="115.2" hidden="1" x14ac:dyDescent="0.3">
      <c r="A369" s="216" t="s">
        <v>946</v>
      </c>
      <c r="B369" s="44" t="str">
        <f>VLOOKUP(Shortlisted[[#This Row],[Venture Name]],VenturesList[#All],2,FALSE)</f>
        <v>Accelerate Core</v>
      </c>
      <c r="C369" s="93" t="s">
        <v>948</v>
      </c>
      <c r="D369" s="44" t="s">
        <v>2348</v>
      </c>
      <c r="E369" s="44" t="s">
        <v>1655</v>
      </c>
      <c r="F369" s="45" t="s">
        <v>1656</v>
      </c>
      <c r="G369" s="44">
        <v>17</v>
      </c>
      <c r="H369" s="44" t="s">
        <v>2350</v>
      </c>
      <c r="I369" s="44" t="s">
        <v>993</v>
      </c>
      <c r="J369" s="44"/>
      <c r="K369" s="79">
        <v>46029</v>
      </c>
    </row>
    <row r="370" spans="1:11" ht="115.2" hidden="1" x14ac:dyDescent="0.3">
      <c r="A370" s="216" t="s">
        <v>946</v>
      </c>
      <c r="B370" s="44" t="str">
        <f>VLOOKUP(Shortlisted[[#This Row],[Venture Name]],VenturesList[#All],2,FALSE)</f>
        <v>Accelerate Core</v>
      </c>
      <c r="C370" s="93" t="s">
        <v>948</v>
      </c>
      <c r="D370" s="44" t="s">
        <v>2348</v>
      </c>
      <c r="E370" s="44" t="s">
        <v>1509</v>
      </c>
      <c r="F370" s="45" t="s">
        <v>1510</v>
      </c>
      <c r="G370" s="44">
        <v>25</v>
      </c>
      <c r="H370" s="44" t="s">
        <v>2351</v>
      </c>
      <c r="I370" s="44" t="s">
        <v>993</v>
      </c>
      <c r="J370" s="44"/>
      <c r="K370" s="79">
        <v>46029</v>
      </c>
    </row>
    <row r="371" spans="1:11" ht="115.2" hidden="1" x14ac:dyDescent="0.3">
      <c r="A371" s="216" t="s">
        <v>946</v>
      </c>
      <c r="B371" s="44" t="str">
        <f>VLOOKUP(Shortlisted[[#This Row],[Venture Name]],VenturesList[#All],2,FALSE)</f>
        <v>Accelerate Core</v>
      </c>
      <c r="C371" s="93" t="s">
        <v>948</v>
      </c>
      <c r="D371" s="120" t="s">
        <v>2352</v>
      </c>
      <c r="E371" s="44" t="s">
        <v>180</v>
      </c>
      <c r="F371" s="45" t="s">
        <v>2353</v>
      </c>
      <c r="G371" s="44">
        <v>26</v>
      </c>
      <c r="H371" s="44" t="s">
        <v>2354</v>
      </c>
      <c r="I371" s="44" t="s">
        <v>993</v>
      </c>
      <c r="J371" s="44"/>
      <c r="K371" s="79">
        <v>46029</v>
      </c>
    </row>
    <row r="372" spans="1:11" ht="115.2" hidden="1" x14ac:dyDescent="0.3">
      <c r="A372" s="216" t="s">
        <v>946</v>
      </c>
      <c r="B372" s="44" t="str">
        <f>VLOOKUP(Shortlisted[[#This Row],[Venture Name]],VenturesList[#All],2,FALSE)</f>
        <v>Accelerate Core</v>
      </c>
      <c r="C372" s="93" t="s">
        <v>948</v>
      </c>
      <c r="D372" s="120" t="s">
        <v>2355</v>
      </c>
      <c r="E372" s="5" t="s">
        <v>2170</v>
      </c>
      <c r="F372" s="42" t="s">
        <v>2171</v>
      </c>
      <c r="G372" s="5">
        <v>27</v>
      </c>
      <c r="H372" s="44" t="s">
        <v>2356</v>
      </c>
      <c r="I372" s="44" t="s">
        <v>993</v>
      </c>
      <c r="J372" s="44"/>
      <c r="K372" s="79">
        <v>46029</v>
      </c>
    </row>
    <row r="373" spans="1:11" ht="72" hidden="1" x14ac:dyDescent="0.3">
      <c r="A373" s="44" t="s">
        <v>516</v>
      </c>
      <c r="B373" s="44" t="str">
        <f>VLOOKUP(Shortlisted[[#This Row],[Venture Name]],VenturesList[#All],2,FALSE)</f>
        <v>Accelerate Prime</v>
      </c>
      <c r="C373" s="93" t="s">
        <v>518</v>
      </c>
      <c r="D373" s="44" t="s">
        <v>2357</v>
      </c>
      <c r="E373" s="44" t="s">
        <v>2358</v>
      </c>
      <c r="F373" s="45" t="s">
        <v>2359</v>
      </c>
      <c r="G373" s="44">
        <v>23</v>
      </c>
      <c r="H373" s="44" t="s">
        <v>2360</v>
      </c>
      <c r="I373" s="44" t="s">
        <v>993</v>
      </c>
      <c r="J373" s="44"/>
      <c r="K373" s="79">
        <v>46029</v>
      </c>
    </row>
    <row r="374" spans="1:11" ht="72" hidden="1" x14ac:dyDescent="0.3">
      <c r="A374" s="44" t="s">
        <v>516</v>
      </c>
      <c r="B374" s="44" t="str">
        <f>VLOOKUP(Shortlisted[[#This Row],[Venture Name]],VenturesList[#All],2,FALSE)</f>
        <v>Accelerate Prime</v>
      </c>
      <c r="C374" s="93" t="s">
        <v>518</v>
      </c>
      <c r="D374" s="44" t="s">
        <v>2357</v>
      </c>
      <c r="E374" s="44" t="s">
        <v>2361</v>
      </c>
      <c r="F374" s="45" t="s">
        <v>2362</v>
      </c>
      <c r="G374" s="44">
        <v>20</v>
      </c>
      <c r="H374" s="44" t="s">
        <v>2363</v>
      </c>
      <c r="I374" s="44" t="s">
        <v>993</v>
      </c>
      <c r="J374" s="44"/>
      <c r="K374" s="79">
        <v>46029</v>
      </c>
    </row>
    <row r="375" spans="1:11" ht="72" hidden="1" x14ac:dyDescent="0.3">
      <c r="A375" s="44" t="s">
        <v>516</v>
      </c>
      <c r="B375" s="44" t="str">
        <f>VLOOKUP(Shortlisted[[#This Row],[Venture Name]],VenturesList[#All],2,FALSE)</f>
        <v>Accelerate Prime</v>
      </c>
      <c r="C375" s="93" t="s">
        <v>518</v>
      </c>
      <c r="D375" s="44" t="s">
        <v>2364</v>
      </c>
      <c r="E375" s="44" t="s">
        <v>2365</v>
      </c>
      <c r="F375" s="45" t="s">
        <v>2366</v>
      </c>
      <c r="G375" s="44">
        <v>12</v>
      </c>
      <c r="H375" s="44" t="s">
        <v>2367</v>
      </c>
      <c r="I375" s="44" t="s">
        <v>993</v>
      </c>
      <c r="J375" s="44"/>
      <c r="K375" s="79">
        <v>46029</v>
      </c>
    </row>
    <row r="376" spans="1:11" ht="72" hidden="1" x14ac:dyDescent="0.3">
      <c r="A376" s="44" t="s">
        <v>516</v>
      </c>
      <c r="B376" s="44" t="str">
        <f>VLOOKUP(Shortlisted[[#This Row],[Venture Name]],VenturesList[#All],2,FALSE)</f>
        <v>Accelerate Prime</v>
      </c>
      <c r="C376" s="93" t="s">
        <v>518</v>
      </c>
      <c r="D376" s="44" t="s">
        <v>2364</v>
      </c>
      <c r="E376" s="44" t="s">
        <v>2368</v>
      </c>
      <c r="F376" s="45" t="s">
        <v>2369</v>
      </c>
      <c r="G376" s="44">
        <v>15</v>
      </c>
      <c r="H376" s="44" t="s">
        <v>2370</v>
      </c>
      <c r="I376" s="44" t="s">
        <v>993</v>
      </c>
      <c r="J376" s="44"/>
      <c r="K376" s="79">
        <v>46029</v>
      </c>
    </row>
    <row r="377" spans="1:11" ht="86.4" hidden="1" x14ac:dyDescent="0.3">
      <c r="A377" s="44" t="s">
        <v>516</v>
      </c>
      <c r="B377" s="44" t="str">
        <f>VLOOKUP(Shortlisted[[#This Row],[Venture Name]],VenturesList[#All],2,FALSE)</f>
        <v>Accelerate Prime</v>
      </c>
      <c r="C377" s="93" t="s">
        <v>518</v>
      </c>
      <c r="D377" s="44" t="s">
        <v>2371</v>
      </c>
      <c r="E377" s="44" t="s">
        <v>2372</v>
      </c>
      <c r="F377" s="45" t="s">
        <v>2373</v>
      </c>
      <c r="G377" s="44">
        <v>41</v>
      </c>
      <c r="H377" s="44" t="s">
        <v>2374</v>
      </c>
      <c r="I377" s="44" t="s">
        <v>993</v>
      </c>
      <c r="J377" s="44"/>
      <c r="K377" s="79">
        <v>46029</v>
      </c>
    </row>
    <row r="378" spans="1:11" ht="86.4" hidden="1" x14ac:dyDescent="0.3">
      <c r="A378" s="44" t="s">
        <v>516</v>
      </c>
      <c r="B378" s="44" t="str">
        <f>VLOOKUP(Shortlisted[[#This Row],[Venture Name]],VenturesList[#All],2,FALSE)</f>
        <v>Accelerate Prime</v>
      </c>
      <c r="C378" s="93" t="s">
        <v>518</v>
      </c>
      <c r="D378" s="44" t="s">
        <v>2371</v>
      </c>
      <c r="E378" s="44" t="s">
        <v>2375</v>
      </c>
      <c r="F378" s="45" t="s">
        <v>2376</v>
      </c>
      <c r="G378" s="44">
        <v>18</v>
      </c>
      <c r="H378" s="44" t="s">
        <v>2377</v>
      </c>
      <c r="I378" s="44" t="s">
        <v>993</v>
      </c>
      <c r="J378" s="44"/>
      <c r="K378" s="79">
        <v>46029</v>
      </c>
    </row>
    <row r="379" spans="1:11" ht="86.4" hidden="1" x14ac:dyDescent="0.3">
      <c r="A379" s="44" t="s">
        <v>516</v>
      </c>
      <c r="B379" s="44" t="str">
        <f>VLOOKUP(Shortlisted[[#This Row],[Venture Name]],VenturesList[#All],2,FALSE)</f>
        <v>Accelerate Prime</v>
      </c>
      <c r="C379" s="93" t="s">
        <v>518</v>
      </c>
      <c r="D379" s="44" t="s">
        <v>2378</v>
      </c>
      <c r="E379" s="44" t="s">
        <v>176</v>
      </c>
      <c r="F379" s="45" t="s">
        <v>2073</v>
      </c>
      <c r="G379" s="44">
        <v>12</v>
      </c>
      <c r="H379" s="44" t="s">
        <v>2379</v>
      </c>
      <c r="I379" s="44" t="s">
        <v>993</v>
      </c>
      <c r="J379" s="44"/>
      <c r="K379" s="79">
        <v>46029</v>
      </c>
    </row>
    <row r="380" spans="1:11" ht="86.4" hidden="1" x14ac:dyDescent="0.3">
      <c r="A380" s="44" t="s">
        <v>516</v>
      </c>
      <c r="B380" s="44" t="str">
        <f>VLOOKUP(Shortlisted[[#This Row],[Venture Name]],VenturesList[#All],2,FALSE)</f>
        <v>Accelerate Prime</v>
      </c>
      <c r="C380" s="93" t="s">
        <v>518</v>
      </c>
      <c r="D380" s="44" t="s">
        <v>2378</v>
      </c>
      <c r="E380" s="44" t="s">
        <v>2372</v>
      </c>
      <c r="F380" s="45" t="s">
        <v>2373</v>
      </c>
      <c r="G380" s="44">
        <v>41</v>
      </c>
      <c r="H380" s="44" t="s">
        <v>2380</v>
      </c>
      <c r="I380" s="44" t="s">
        <v>993</v>
      </c>
      <c r="J380" s="44"/>
      <c r="K380" s="79">
        <v>46029</v>
      </c>
    </row>
    <row r="381" spans="1:11" ht="72" hidden="1" x14ac:dyDescent="0.3">
      <c r="A381" s="44" t="s">
        <v>516</v>
      </c>
      <c r="B381" s="44" t="str">
        <f>VLOOKUP(Shortlisted[[#This Row],[Venture Name]],VenturesList[#All],2,FALSE)</f>
        <v>Accelerate Prime</v>
      </c>
      <c r="C381" s="93" t="s">
        <v>518</v>
      </c>
      <c r="D381" s="44" t="s">
        <v>2381</v>
      </c>
      <c r="E381" s="44" t="s">
        <v>2372</v>
      </c>
      <c r="F381" s="45" t="s">
        <v>2373</v>
      </c>
      <c r="G381" s="44">
        <v>41</v>
      </c>
      <c r="H381" s="44" t="s">
        <v>2382</v>
      </c>
      <c r="I381" s="44" t="s">
        <v>993</v>
      </c>
      <c r="J381" s="44"/>
      <c r="K381" s="79">
        <v>46029</v>
      </c>
    </row>
    <row r="382" spans="1:11" ht="72" hidden="1" x14ac:dyDescent="0.3">
      <c r="A382" s="44" t="s">
        <v>516</v>
      </c>
      <c r="B382" s="44" t="str">
        <f>VLOOKUP(Shortlisted[[#This Row],[Venture Name]],VenturesList[#All],2,FALSE)</f>
        <v>Accelerate Prime</v>
      </c>
      <c r="C382" s="93" t="s">
        <v>518</v>
      </c>
      <c r="D382" s="44" t="s">
        <v>2381</v>
      </c>
      <c r="E382" s="44" t="s">
        <v>176</v>
      </c>
      <c r="F382" s="45" t="s">
        <v>2073</v>
      </c>
      <c r="G382" s="44">
        <v>12</v>
      </c>
      <c r="H382" s="44" t="s">
        <v>2383</v>
      </c>
      <c r="I382" s="44" t="s">
        <v>993</v>
      </c>
      <c r="J382" s="44"/>
      <c r="K382" s="79">
        <v>46029</v>
      </c>
    </row>
    <row r="383" spans="1:11" ht="100.8" hidden="1" x14ac:dyDescent="0.3">
      <c r="A383" s="44" t="s">
        <v>137</v>
      </c>
      <c r="B383" s="44" t="str">
        <f>VLOOKUP(Shortlisted[[#This Row],[Venture Name]],VenturesList[#All],2,FALSE)</f>
        <v>Accelerate Core</v>
      </c>
      <c r="C383" s="93" t="s">
        <v>848</v>
      </c>
      <c r="D383" s="78" t="s">
        <v>2384</v>
      </c>
      <c r="E383" s="44" t="s">
        <v>2385</v>
      </c>
      <c r="F383" s="45" t="s">
        <v>2386</v>
      </c>
      <c r="G383" s="44" t="s">
        <v>2387</v>
      </c>
      <c r="H383" s="44" t="s">
        <v>2388</v>
      </c>
      <c r="I383" s="44" t="s">
        <v>993</v>
      </c>
      <c r="J383" s="44"/>
      <c r="K383" s="79">
        <v>46029</v>
      </c>
    </row>
    <row r="384" spans="1:11" ht="100.8" hidden="1" x14ac:dyDescent="0.3">
      <c r="A384" s="44" t="s">
        <v>137</v>
      </c>
      <c r="B384" s="44" t="str">
        <f>VLOOKUP(Shortlisted[[#This Row],[Venture Name]],VenturesList[#All],2,FALSE)</f>
        <v>Accelerate Core</v>
      </c>
      <c r="C384" s="93" t="s">
        <v>848</v>
      </c>
      <c r="D384" s="78" t="s">
        <v>2384</v>
      </c>
      <c r="E384" s="44" t="s">
        <v>205</v>
      </c>
      <c r="F384" s="92" t="s">
        <v>1952</v>
      </c>
      <c r="G384" s="9">
        <v>31</v>
      </c>
      <c r="H384" s="44" t="s">
        <v>2389</v>
      </c>
      <c r="I384" s="44" t="s">
        <v>993</v>
      </c>
      <c r="J384" s="44"/>
      <c r="K384" s="79">
        <v>46029</v>
      </c>
    </row>
    <row r="385" spans="1:11" ht="86.4" hidden="1" x14ac:dyDescent="0.3">
      <c r="A385" s="44" t="s">
        <v>137</v>
      </c>
      <c r="B385" s="44" t="str">
        <f>VLOOKUP(Shortlisted[[#This Row],[Venture Name]],VenturesList[#All],2,FALSE)</f>
        <v>Accelerate Core</v>
      </c>
      <c r="C385" s="93" t="s">
        <v>848</v>
      </c>
      <c r="D385" s="44" t="s">
        <v>2390</v>
      </c>
      <c r="E385" s="44" t="s">
        <v>2385</v>
      </c>
      <c r="F385" s="45" t="s">
        <v>2386</v>
      </c>
      <c r="G385" s="44" t="s">
        <v>2387</v>
      </c>
      <c r="H385" s="41" t="s">
        <v>2391</v>
      </c>
      <c r="I385" s="44" t="s">
        <v>993</v>
      </c>
      <c r="J385" s="44"/>
      <c r="K385" s="79">
        <v>46029</v>
      </c>
    </row>
    <row r="386" spans="1:11" ht="86.4" hidden="1" x14ac:dyDescent="0.3">
      <c r="A386" s="44" t="s">
        <v>137</v>
      </c>
      <c r="B386" s="44" t="str">
        <f>VLOOKUP(Shortlisted[[#This Row],[Venture Name]],VenturesList[#All],2,FALSE)</f>
        <v>Accelerate Core</v>
      </c>
      <c r="C386" s="93" t="s">
        <v>848</v>
      </c>
      <c r="D386" s="44" t="s">
        <v>2390</v>
      </c>
      <c r="E386" s="44" t="s">
        <v>205</v>
      </c>
      <c r="F386" s="92" t="s">
        <v>1952</v>
      </c>
      <c r="G386" s="9">
        <v>31</v>
      </c>
      <c r="H386" s="41" t="s">
        <v>2392</v>
      </c>
      <c r="I386" s="44" t="s">
        <v>993</v>
      </c>
      <c r="J386" s="44"/>
      <c r="K386" s="79">
        <v>46029</v>
      </c>
    </row>
    <row r="387" spans="1:11" ht="100.8" hidden="1" x14ac:dyDescent="0.3">
      <c r="A387" s="44" t="s">
        <v>137</v>
      </c>
      <c r="B387" s="44" t="str">
        <f>VLOOKUP(Shortlisted[[#This Row],[Venture Name]],VenturesList[#All],2,FALSE)</f>
        <v>Accelerate Core</v>
      </c>
      <c r="C387" s="93" t="s">
        <v>848</v>
      </c>
      <c r="D387" s="78" t="s">
        <v>2393</v>
      </c>
      <c r="E387" s="44" t="s">
        <v>2394</v>
      </c>
      <c r="F387" s="45" t="s">
        <v>2395</v>
      </c>
      <c r="G387" s="51">
        <v>16</v>
      </c>
      <c r="H387" s="44" t="s">
        <v>2396</v>
      </c>
      <c r="I387" s="44" t="s">
        <v>2155</v>
      </c>
      <c r="J387" s="44"/>
      <c r="K387" s="79">
        <v>46038</v>
      </c>
    </row>
    <row r="388" spans="1:11" ht="100.8" hidden="1" x14ac:dyDescent="0.3">
      <c r="A388" s="44" t="s">
        <v>137</v>
      </c>
      <c r="B388" s="44" t="str">
        <f>VLOOKUP(Shortlisted[[#This Row],[Venture Name]],VenturesList[#All],2,FALSE)</f>
        <v>Accelerate Core</v>
      </c>
      <c r="C388" s="93" t="s">
        <v>848</v>
      </c>
      <c r="D388" s="78" t="s">
        <v>2393</v>
      </c>
      <c r="E388" s="5" t="s">
        <v>2397</v>
      </c>
      <c r="F388" s="42" t="s">
        <v>2398</v>
      </c>
      <c r="G388" s="5"/>
      <c r="H388" s="5" t="s">
        <v>2399</v>
      </c>
      <c r="I388" s="5" t="s">
        <v>980</v>
      </c>
      <c r="J388" s="5"/>
      <c r="K388" s="79">
        <v>46038</v>
      </c>
    </row>
    <row r="389" spans="1:11" ht="86.4" hidden="1" x14ac:dyDescent="0.3">
      <c r="A389" s="44" t="s">
        <v>137</v>
      </c>
      <c r="B389" s="44" t="str">
        <f>VLOOKUP(Shortlisted[[#This Row],[Venture Name]],VenturesList[#All],2,FALSE)</f>
        <v>Accelerate Core</v>
      </c>
      <c r="C389" s="93" t="s">
        <v>848</v>
      </c>
      <c r="D389" s="44" t="s">
        <v>2400</v>
      </c>
      <c r="E389" s="44" t="s">
        <v>2284</v>
      </c>
      <c r="F389" s="45" t="s">
        <v>2285</v>
      </c>
      <c r="G389" s="44">
        <v>18</v>
      </c>
      <c r="H389" s="44" t="s">
        <v>2401</v>
      </c>
      <c r="I389" s="44" t="s">
        <v>993</v>
      </c>
      <c r="J389" s="44"/>
      <c r="K389" s="79">
        <v>46030</v>
      </c>
    </row>
    <row r="390" spans="1:11" ht="86.4" hidden="1" x14ac:dyDescent="0.3">
      <c r="A390" s="44" t="s">
        <v>137</v>
      </c>
      <c r="B390" s="44" t="str">
        <f>VLOOKUP(Shortlisted[[#This Row],[Venture Name]],VenturesList[#All],2,FALSE)</f>
        <v>Accelerate Core</v>
      </c>
      <c r="C390" s="93" t="s">
        <v>848</v>
      </c>
      <c r="D390" s="44" t="s">
        <v>2400</v>
      </c>
      <c r="E390" s="44" t="s">
        <v>2257</v>
      </c>
      <c r="F390" s="45" t="s">
        <v>2258</v>
      </c>
      <c r="G390" s="44">
        <v>13</v>
      </c>
      <c r="H390" s="44" t="s">
        <v>2402</v>
      </c>
      <c r="I390" s="44" t="s">
        <v>993</v>
      </c>
      <c r="J390" s="44"/>
      <c r="K390" s="79">
        <v>46030</v>
      </c>
    </row>
    <row r="391" spans="1:11" ht="86.4" hidden="1" x14ac:dyDescent="0.3">
      <c r="A391" s="44" t="s">
        <v>137</v>
      </c>
      <c r="B391" s="44" t="str">
        <f>VLOOKUP(Shortlisted[[#This Row],[Venture Name]],VenturesList[#All],2,FALSE)</f>
        <v>Accelerate Core</v>
      </c>
      <c r="C391" s="93" t="s">
        <v>848</v>
      </c>
      <c r="D391" s="44" t="s">
        <v>2400</v>
      </c>
      <c r="E391" s="5" t="s">
        <v>2403</v>
      </c>
      <c r="F391" s="42" t="s">
        <v>2404</v>
      </c>
      <c r="G391" s="5">
        <v>20</v>
      </c>
      <c r="H391" s="5" t="s">
        <v>2405</v>
      </c>
      <c r="I391" s="5" t="s">
        <v>993</v>
      </c>
      <c r="J391" s="5"/>
      <c r="K391" s="79">
        <v>46030</v>
      </c>
    </row>
    <row r="392" spans="1:11" ht="72" hidden="1" x14ac:dyDescent="0.3">
      <c r="A392" s="44" t="s">
        <v>137</v>
      </c>
      <c r="B392" s="44" t="str">
        <f>VLOOKUP(Shortlisted[[#This Row],[Venture Name]],VenturesList[#All],2,FALSE)</f>
        <v>Accelerate Core</v>
      </c>
      <c r="C392" s="93" t="s">
        <v>848</v>
      </c>
      <c r="D392" s="78" t="s">
        <v>2406</v>
      </c>
      <c r="E392" s="44" t="s">
        <v>2178</v>
      </c>
      <c r="F392" s="45" t="s">
        <v>2407</v>
      </c>
      <c r="G392" s="44">
        <v>15</v>
      </c>
      <c r="H392" s="44" t="s">
        <v>2408</v>
      </c>
      <c r="I392" s="5" t="s">
        <v>993</v>
      </c>
      <c r="J392" s="5"/>
      <c r="K392" s="79">
        <v>46030</v>
      </c>
    </row>
    <row r="393" spans="1:11" ht="72" hidden="1" x14ac:dyDescent="0.3">
      <c r="A393" s="44" t="s">
        <v>137</v>
      </c>
      <c r="B393" s="44" t="str">
        <f>VLOOKUP(Shortlisted[[#This Row],[Venture Name]],VenturesList[#All],2,FALSE)</f>
        <v>Accelerate Core</v>
      </c>
      <c r="C393" s="93" t="s">
        <v>848</v>
      </c>
      <c r="D393" s="78" t="s">
        <v>2406</v>
      </c>
      <c r="E393" s="44" t="s">
        <v>2228</v>
      </c>
      <c r="F393" s="45" t="s">
        <v>2229</v>
      </c>
      <c r="G393" s="44">
        <v>29</v>
      </c>
      <c r="H393" s="44" t="s">
        <v>2409</v>
      </c>
      <c r="I393" s="44" t="s">
        <v>993</v>
      </c>
      <c r="J393" s="44"/>
      <c r="K393" s="79">
        <v>46030</v>
      </c>
    </row>
    <row r="394" spans="1:11" ht="100.8" hidden="1" x14ac:dyDescent="0.3">
      <c r="A394" s="44" t="s">
        <v>137</v>
      </c>
      <c r="B394" s="44" t="str">
        <f>VLOOKUP(Shortlisted[[#This Row],[Venture Name]],VenturesList[#All],2,FALSE)</f>
        <v>Accelerate Core</v>
      </c>
      <c r="C394" s="93" t="s">
        <v>848</v>
      </c>
      <c r="D394" s="78" t="s">
        <v>2410</v>
      </c>
      <c r="E394" s="44" t="s">
        <v>190</v>
      </c>
      <c r="F394" s="45" t="s">
        <v>1560</v>
      </c>
      <c r="G394" s="44">
        <v>36</v>
      </c>
      <c r="H394" s="44" t="s">
        <v>2411</v>
      </c>
      <c r="I394" s="44" t="s">
        <v>993</v>
      </c>
      <c r="J394" s="44"/>
      <c r="K394" s="79">
        <v>46030</v>
      </c>
    </row>
    <row r="395" spans="1:11" ht="100.8" hidden="1" x14ac:dyDescent="0.3">
      <c r="A395" s="44" t="s">
        <v>137</v>
      </c>
      <c r="B395" s="44" t="str">
        <f>VLOOKUP(Shortlisted[[#This Row],[Venture Name]],VenturesList[#All],2,FALSE)</f>
        <v>Accelerate Core</v>
      </c>
      <c r="C395" s="93" t="s">
        <v>848</v>
      </c>
      <c r="D395" s="78" t="s">
        <v>2410</v>
      </c>
      <c r="E395" s="44" t="s">
        <v>1557</v>
      </c>
      <c r="F395" s="45" t="s">
        <v>1558</v>
      </c>
      <c r="G395" s="44">
        <v>18</v>
      </c>
      <c r="H395" s="44" t="s">
        <v>2412</v>
      </c>
      <c r="I395" s="44" t="s">
        <v>993</v>
      </c>
      <c r="J395" s="44"/>
      <c r="K395" s="79">
        <v>46030</v>
      </c>
    </row>
    <row r="396" spans="1:11" ht="86.4" hidden="1" x14ac:dyDescent="0.3">
      <c r="A396" s="44" t="s">
        <v>137</v>
      </c>
      <c r="B396" s="44" t="str">
        <f>VLOOKUP(Shortlisted[[#This Row],[Venture Name]],VenturesList[#All],2,FALSE)</f>
        <v>Accelerate Core</v>
      </c>
      <c r="C396" s="93" t="s">
        <v>848</v>
      </c>
      <c r="D396" s="78" t="s">
        <v>2413</v>
      </c>
      <c r="E396" s="44" t="s">
        <v>190</v>
      </c>
      <c r="F396" s="45" t="s">
        <v>1560</v>
      </c>
      <c r="G396" s="44">
        <v>36</v>
      </c>
      <c r="H396" s="44" t="s">
        <v>2414</v>
      </c>
      <c r="I396" s="44" t="s">
        <v>993</v>
      </c>
      <c r="J396" s="44"/>
      <c r="K396" s="79">
        <v>46030</v>
      </c>
    </row>
    <row r="397" spans="1:11" ht="86.4" hidden="1" x14ac:dyDescent="0.3">
      <c r="A397" s="44" t="s">
        <v>137</v>
      </c>
      <c r="B397" s="44" t="str">
        <f>VLOOKUP(Shortlisted[[#This Row],[Venture Name]],VenturesList[#All],2,FALSE)</f>
        <v>Accelerate Core</v>
      </c>
      <c r="C397" s="93" t="s">
        <v>848</v>
      </c>
      <c r="D397" s="78" t="s">
        <v>2413</v>
      </c>
      <c r="E397" s="44" t="s">
        <v>2415</v>
      </c>
      <c r="F397" s="45" t="s">
        <v>2416</v>
      </c>
      <c r="G397" s="44">
        <v>20</v>
      </c>
      <c r="H397" s="44" t="s">
        <v>2417</v>
      </c>
      <c r="I397" s="44" t="s">
        <v>980</v>
      </c>
      <c r="J397" s="44"/>
      <c r="K397" s="79">
        <v>46030</v>
      </c>
    </row>
    <row r="398" spans="1:11" ht="72" hidden="1" x14ac:dyDescent="0.3">
      <c r="A398" s="44" t="s">
        <v>137</v>
      </c>
      <c r="B398" s="44" t="str">
        <f>VLOOKUP(Shortlisted[[#This Row],[Venture Name]],VenturesList[#All],2,FALSE)</f>
        <v>Accelerate Core</v>
      </c>
      <c r="C398" s="93" t="s">
        <v>848</v>
      </c>
      <c r="D398" s="78" t="s">
        <v>2418</v>
      </c>
      <c r="E398" s="44" t="s">
        <v>1866</v>
      </c>
      <c r="F398" s="45" t="s">
        <v>1867</v>
      </c>
      <c r="G398" s="44">
        <v>19</v>
      </c>
      <c r="H398" s="44" t="s">
        <v>2419</v>
      </c>
      <c r="I398" s="44" t="s">
        <v>993</v>
      </c>
      <c r="J398" s="44"/>
      <c r="K398" s="79">
        <v>46030</v>
      </c>
    </row>
    <row r="399" spans="1:11" ht="72" hidden="1" x14ac:dyDescent="0.3">
      <c r="A399" s="44" t="s">
        <v>137</v>
      </c>
      <c r="B399" s="44" t="str">
        <f>VLOOKUP(Shortlisted[[#This Row],[Venture Name]],VenturesList[#All],2,FALSE)</f>
        <v>Accelerate Core</v>
      </c>
      <c r="C399" s="93" t="s">
        <v>848</v>
      </c>
      <c r="D399" s="78" t="s">
        <v>2418</v>
      </c>
      <c r="E399" s="44" t="s">
        <v>2420</v>
      </c>
      <c r="F399" s="45" t="s">
        <v>2421</v>
      </c>
      <c r="G399" s="44">
        <v>14</v>
      </c>
      <c r="H399" s="44" t="s">
        <v>2422</v>
      </c>
      <c r="I399" s="44" t="s">
        <v>993</v>
      </c>
      <c r="J399" s="44"/>
      <c r="K399" s="79">
        <v>46030</v>
      </c>
    </row>
    <row r="400" spans="1:11" ht="100.8" hidden="1" x14ac:dyDescent="0.3">
      <c r="A400" s="44" t="s">
        <v>403</v>
      </c>
      <c r="B400" s="44" t="str">
        <f>VLOOKUP(Shortlisted[[#This Row],[Venture Name]],VenturesList[#All],2,FALSE)</f>
        <v>Accelerate Prime</v>
      </c>
      <c r="C400" s="93" t="s">
        <v>405</v>
      </c>
      <c r="D400" s="78" t="s">
        <v>2423</v>
      </c>
      <c r="E400" s="44" t="s">
        <v>173</v>
      </c>
      <c r="F400" s="45" t="s">
        <v>1583</v>
      </c>
      <c r="G400" s="44">
        <v>26</v>
      </c>
      <c r="H400" s="44" t="s">
        <v>2424</v>
      </c>
      <c r="I400" s="44" t="s">
        <v>993</v>
      </c>
      <c r="J400" s="44"/>
      <c r="K400" s="79">
        <v>46030</v>
      </c>
    </row>
    <row r="401" spans="1:11" ht="86.4" hidden="1" x14ac:dyDescent="0.3">
      <c r="A401" s="44" t="s">
        <v>403</v>
      </c>
      <c r="B401" s="44" t="str">
        <f>VLOOKUP(Shortlisted[[#This Row],[Venture Name]],VenturesList[#All],2,FALSE)</f>
        <v>Accelerate Prime</v>
      </c>
      <c r="C401" s="93" t="s">
        <v>405</v>
      </c>
      <c r="D401" s="78" t="s">
        <v>2425</v>
      </c>
      <c r="E401" s="44" t="s">
        <v>1563</v>
      </c>
      <c r="F401" s="45" t="s">
        <v>1564</v>
      </c>
      <c r="G401" s="68">
        <v>12</v>
      </c>
      <c r="H401" s="44" t="s">
        <v>2426</v>
      </c>
      <c r="I401" s="44" t="s">
        <v>993</v>
      </c>
      <c r="J401" s="44"/>
      <c r="K401" s="79">
        <v>46030</v>
      </c>
    </row>
    <row r="402" spans="1:11" ht="86.4" hidden="1" x14ac:dyDescent="0.3">
      <c r="A402" s="44" t="s">
        <v>403</v>
      </c>
      <c r="B402" s="44" t="str">
        <f>VLOOKUP(Shortlisted[[#This Row],[Venture Name]],VenturesList[#All],2,FALSE)</f>
        <v>Accelerate Prime</v>
      </c>
      <c r="C402" s="93" t="s">
        <v>405</v>
      </c>
      <c r="D402" s="78" t="s">
        <v>2425</v>
      </c>
      <c r="E402" s="44" t="s">
        <v>2427</v>
      </c>
      <c r="F402" s="45" t="s">
        <v>2428</v>
      </c>
      <c r="G402" s="44" t="s">
        <v>2237</v>
      </c>
      <c r="H402" s="44" t="s">
        <v>2429</v>
      </c>
      <c r="I402" s="44" t="s">
        <v>980</v>
      </c>
      <c r="J402" s="44"/>
      <c r="K402" s="79">
        <v>46030</v>
      </c>
    </row>
    <row r="403" spans="1:11" ht="100.8" hidden="1" x14ac:dyDescent="0.3">
      <c r="A403" s="44" t="s">
        <v>403</v>
      </c>
      <c r="B403" s="44" t="str">
        <f>VLOOKUP(Shortlisted[[#This Row],[Venture Name]],VenturesList[#All],2,FALSE)</f>
        <v>Accelerate Prime</v>
      </c>
      <c r="C403" s="93" t="s">
        <v>405</v>
      </c>
      <c r="D403" s="78" t="s">
        <v>2430</v>
      </c>
      <c r="E403" s="44" t="s">
        <v>1563</v>
      </c>
      <c r="F403" s="45" t="s">
        <v>1564</v>
      </c>
      <c r="G403" s="68">
        <v>12</v>
      </c>
      <c r="H403" s="44" t="s">
        <v>2431</v>
      </c>
      <c r="I403" s="44" t="s">
        <v>993</v>
      </c>
      <c r="J403" s="44"/>
      <c r="K403" s="79">
        <v>46030</v>
      </c>
    </row>
    <row r="404" spans="1:11" ht="100.8" hidden="1" x14ac:dyDescent="0.3">
      <c r="A404" s="44" t="s">
        <v>403</v>
      </c>
      <c r="B404" s="44" t="str">
        <f>VLOOKUP(Shortlisted[[#This Row],[Venture Name]],VenturesList[#All],2,FALSE)</f>
        <v>Accelerate Prime</v>
      </c>
      <c r="C404" s="93" t="s">
        <v>405</v>
      </c>
      <c r="D404" s="78" t="s">
        <v>2430</v>
      </c>
      <c r="E404" s="44" t="s">
        <v>2427</v>
      </c>
      <c r="F404" s="45" t="s">
        <v>2428</v>
      </c>
      <c r="G404" s="44" t="s">
        <v>2237</v>
      </c>
      <c r="H404" s="5" t="s">
        <v>2432</v>
      </c>
      <c r="I404" s="5" t="s">
        <v>980</v>
      </c>
      <c r="J404" s="5"/>
      <c r="K404" s="79">
        <v>46030</v>
      </c>
    </row>
    <row r="405" spans="1:11" ht="100.8" hidden="1" x14ac:dyDescent="0.3">
      <c r="A405" s="44" t="s">
        <v>403</v>
      </c>
      <c r="B405" s="44" t="str">
        <f>VLOOKUP(Shortlisted[[#This Row],[Venture Name]],VenturesList[#All],2,FALSE)</f>
        <v>Accelerate Prime</v>
      </c>
      <c r="C405" s="93" t="s">
        <v>405</v>
      </c>
      <c r="D405" s="78" t="s">
        <v>2433</v>
      </c>
      <c r="E405" s="44" t="s">
        <v>167</v>
      </c>
      <c r="F405" s="45" t="s">
        <v>2434</v>
      </c>
      <c r="G405" s="41">
        <v>30</v>
      </c>
      <c r="H405" s="44" t="s">
        <v>2435</v>
      </c>
      <c r="I405" s="44" t="s">
        <v>993</v>
      </c>
      <c r="J405" s="44"/>
      <c r="K405" s="79">
        <v>46030</v>
      </c>
    </row>
    <row r="406" spans="1:11" ht="100.8" hidden="1" x14ac:dyDescent="0.3">
      <c r="A406" s="44" t="s">
        <v>403</v>
      </c>
      <c r="B406" s="44" t="str">
        <f>VLOOKUP(Shortlisted[[#This Row],[Venture Name]],VenturesList[#All],2,FALSE)</f>
        <v>Accelerate Prime</v>
      </c>
      <c r="C406" s="93" t="s">
        <v>405</v>
      </c>
      <c r="D406" s="78" t="s">
        <v>2433</v>
      </c>
      <c r="E406" s="44" t="s">
        <v>2436</v>
      </c>
      <c r="F406" s="45" t="s">
        <v>2437</v>
      </c>
      <c r="G406" s="44">
        <v>24</v>
      </c>
      <c r="H406" s="44" t="s">
        <v>2438</v>
      </c>
      <c r="I406" s="44" t="s">
        <v>993</v>
      </c>
      <c r="J406" s="44"/>
      <c r="K406" s="79">
        <v>46030</v>
      </c>
    </row>
    <row r="407" spans="1:11" ht="86.4" hidden="1" x14ac:dyDescent="0.3">
      <c r="A407" s="44" t="s">
        <v>403</v>
      </c>
      <c r="B407" s="44" t="str">
        <f>VLOOKUP(Shortlisted[[#This Row],[Venture Name]],VenturesList[#All],2,FALSE)</f>
        <v>Accelerate Prime</v>
      </c>
      <c r="C407" s="93" t="s">
        <v>405</v>
      </c>
      <c r="D407" s="78" t="s">
        <v>2439</v>
      </c>
      <c r="E407" s="44" t="s">
        <v>2440</v>
      </c>
      <c r="F407" s="45" t="s">
        <v>2441</v>
      </c>
      <c r="G407" s="44">
        <v>11</v>
      </c>
      <c r="H407" s="44" t="s">
        <v>2442</v>
      </c>
      <c r="I407" s="44" t="s">
        <v>993</v>
      </c>
      <c r="J407" s="44"/>
      <c r="K407" s="79">
        <v>46030</v>
      </c>
    </row>
    <row r="408" spans="1:11" ht="86.4" hidden="1" x14ac:dyDescent="0.3">
      <c r="A408" s="44" t="s">
        <v>403</v>
      </c>
      <c r="B408" s="44" t="str">
        <f>VLOOKUP(Shortlisted[[#This Row],[Venture Name]],VenturesList[#All],2,FALSE)</f>
        <v>Accelerate Prime</v>
      </c>
      <c r="C408" s="93" t="s">
        <v>405</v>
      </c>
      <c r="D408" s="78" t="s">
        <v>2439</v>
      </c>
      <c r="E408" s="44" t="s">
        <v>159</v>
      </c>
      <c r="F408" s="45" t="s">
        <v>2443</v>
      </c>
      <c r="G408" s="44">
        <v>14</v>
      </c>
      <c r="H408" s="44" t="s">
        <v>2444</v>
      </c>
      <c r="I408" s="44" t="s">
        <v>993</v>
      </c>
      <c r="J408" s="44"/>
      <c r="K408" s="79">
        <v>46030</v>
      </c>
    </row>
    <row r="409" spans="1:11" ht="86.4" hidden="1" x14ac:dyDescent="0.3">
      <c r="A409" s="44" t="s">
        <v>403</v>
      </c>
      <c r="B409" s="44" t="str">
        <f>VLOOKUP(Shortlisted[[#This Row],[Venture Name]],VenturesList[#All],2,FALSE)</f>
        <v>Accelerate Prime</v>
      </c>
      <c r="C409" s="93" t="s">
        <v>405</v>
      </c>
      <c r="D409" s="78" t="s">
        <v>2445</v>
      </c>
      <c r="E409" s="44" t="s">
        <v>192</v>
      </c>
      <c r="F409" s="45" t="s">
        <v>1547</v>
      </c>
      <c r="G409" s="44">
        <v>30</v>
      </c>
      <c r="H409" s="44" t="s">
        <v>2446</v>
      </c>
      <c r="I409" s="44" t="s">
        <v>993</v>
      </c>
      <c r="J409" s="44"/>
      <c r="K409" s="79">
        <v>46034</v>
      </c>
    </row>
    <row r="410" spans="1:11" ht="86.4" hidden="1" x14ac:dyDescent="0.3">
      <c r="A410" s="5" t="s">
        <v>403</v>
      </c>
      <c r="B410" s="44" t="str">
        <f>VLOOKUP(Shortlisted[[#This Row],[Venture Name]],VenturesList[#All],2,FALSE)</f>
        <v>Accelerate Prime</v>
      </c>
      <c r="C410" s="93" t="s">
        <v>405</v>
      </c>
      <c r="D410" s="78" t="s">
        <v>2445</v>
      </c>
      <c r="E410" s="5" t="s">
        <v>201</v>
      </c>
      <c r="F410" s="42" t="s">
        <v>1859</v>
      </c>
      <c r="G410" s="5">
        <v>38</v>
      </c>
      <c r="H410" s="5" t="s">
        <v>2447</v>
      </c>
      <c r="I410" s="44" t="s">
        <v>993</v>
      </c>
      <c r="J410" s="44"/>
      <c r="K410" s="79">
        <v>46034</v>
      </c>
    </row>
    <row r="411" spans="1:11" ht="100.8" hidden="1" x14ac:dyDescent="0.3">
      <c r="A411" s="5" t="s">
        <v>403</v>
      </c>
      <c r="B411" s="44" t="str">
        <f>VLOOKUP(Shortlisted[[#This Row],[Venture Name]],VenturesList[#All],2,FALSE)</f>
        <v>Accelerate Prime</v>
      </c>
      <c r="C411" s="93" t="s">
        <v>405</v>
      </c>
      <c r="D411" s="78" t="s">
        <v>2448</v>
      </c>
      <c r="E411" s="44" t="s">
        <v>1528</v>
      </c>
      <c r="F411" s="45" t="s">
        <v>2449</v>
      </c>
      <c r="G411" s="44">
        <v>22</v>
      </c>
      <c r="H411" s="44" t="s">
        <v>2450</v>
      </c>
      <c r="I411" s="44" t="s">
        <v>993</v>
      </c>
      <c r="J411" s="44"/>
      <c r="K411" s="79">
        <v>46030</v>
      </c>
    </row>
    <row r="412" spans="1:11" ht="100.8" hidden="1" x14ac:dyDescent="0.3">
      <c r="A412" s="5" t="s">
        <v>403</v>
      </c>
      <c r="B412" s="44" t="str">
        <f>VLOOKUP(Shortlisted[[#This Row],[Venture Name]],VenturesList[#All],2,FALSE)</f>
        <v>Accelerate Prime</v>
      </c>
      <c r="C412" s="93" t="s">
        <v>405</v>
      </c>
      <c r="D412" s="78" t="s">
        <v>2448</v>
      </c>
      <c r="E412" s="5" t="s">
        <v>2451</v>
      </c>
      <c r="F412" s="42" t="s">
        <v>2452</v>
      </c>
      <c r="G412" s="5"/>
      <c r="H412" s="5"/>
      <c r="I412" s="44" t="s">
        <v>993</v>
      </c>
      <c r="J412" s="44"/>
      <c r="K412" s="79">
        <v>46030</v>
      </c>
    </row>
    <row r="413" spans="1:11" ht="86.4" hidden="1" x14ac:dyDescent="0.3">
      <c r="A413" s="44" t="s">
        <v>403</v>
      </c>
      <c r="B413" s="44" t="str">
        <f>VLOOKUP(Shortlisted[[#This Row],[Venture Name]],VenturesList[#All],2,FALSE)</f>
        <v>Accelerate Prime</v>
      </c>
      <c r="C413" s="93" t="s">
        <v>405</v>
      </c>
      <c r="D413" s="44" t="s">
        <v>2453</v>
      </c>
      <c r="E413" s="44" t="s">
        <v>2454</v>
      </c>
      <c r="F413" s="45" t="s">
        <v>2455</v>
      </c>
      <c r="G413" s="44">
        <v>12</v>
      </c>
      <c r="H413" s="44" t="s">
        <v>2456</v>
      </c>
      <c r="I413" s="44" t="s">
        <v>993</v>
      </c>
      <c r="J413" s="44"/>
      <c r="K413" s="79">
        <v>46030</v>
      </c>
    </row>
    <row r="414" spans="1:11" ht="86.4" hidden="1" x14ac:dyDescent="0.3">
      <c r="A414" s="44" t="s">
        <v>403</v>
      </c>
      <c r="B414" s="44" t="str">
        <f>VLOOKUP(Shortlisted[[#This Row],[Venture Name]],VenturesList[#All],2,FALSE)</f>
        <v>Accelerate Prime</v>
      </c>
      <c r="C414" s="93" t="s">
        <v>405</v>
      </c>
      <c r="D414" s="44" t="s">
        <v>2453</v>
      </c>
      <c r="E414" s="5" t="s">
        <v>2457</v>
      </c>
      <c r="F414" s="42" t="s">
        <v>2458</v>
      </c>
      <c r="G414" s="5" t="s">
        <v>2459</v>
      </c>
      <c r="H414" s="5" t="s">
        <v>2460</v>
      </c>
      <c r="I414" s="5" t="s">
        <v>980</v>
      </c>
      <c r="J414" s="5"/>
      <c r="K414" s="79">
        <v>46034</v>
      </c>
    </row>
    <row r="415" spans="1:11" ht="86.4" hidden="1" x14ac:dyDescent="0.3">
      <c r="A415" s="44" t="s">
        <v>403</v>
      </c>
      <c r="B415" s="44" t="str">
        <f>VLOOKUP(Shortlisted[[#This Row],[Venture Name]],VenturesList[#All],2,FALSE)</f>
        <v>Accelerate Prime</v>
      </c>
      <c r="C415" s="93" t="s">
        <v>405</v>
      </c>
      <c r="D415" s="78" t="s">
        <v>2461</v>
      </c>
      <c r="E415" s="44" t="s">
        <v>2462</v>
      </c>
      <c r="F415" s="45" t="s">
        <v>2463</v>
      </c>
      <c r="G415" s="44">
        <v>30</v>
      </c>
      <c r="H415" s="44" t="s">
        <v>2464</v>
      </c>
      <c r="I415" s="44" t="s">
        <v>993</v>
      </c>
      <c r="J415" s="44"/>
      <c r="K415" s="79">
        <v>46034</v>
      </c>
    </row>
    <row r="416" spans="1:11" ht="86.4" hidden="1" x14ac:dyDescent="0.3">
      <c r="A416" s="44" t="s">
        <v>403</v>
      </c>
      <c r="B416" s="44" t="str">
        <f>VLOOKUP(Shortlisted[[#This Row],[Venture Name]],VenturesList[#All],2,FALSE)</f>
        <v>Accelerate Prime</v>
      </c>
      <c r="C416" s="93" t="s">
        <v>405</v>
      </c>
      <c r="D416" s="78" t="s">
        <v>2461</v>
      </c>
      <c r="E416" s="44" t="s">
        <v>1118</v>
      </c>
      <c r="F416" s="45" t="s">
        <v>1746</v>
      </c>
      <c r="G416" s="44">
        <v>22</v>
      </c>
      <c r="H416" s="44" t="s">
        <v>2465</v>
      </c>
      <c r="I416" s="44" t="s">
        <v>993</v>
      </c>
      <c r="J416" s="44"/>
      <c r="K416" s="79">
        <v>46034</v>
      </c>
    </row>
    <row r="417" spans="1:11" ht="144" x14ac:dyDescent="0.3">
      <c r="A417" s="44" t="s">
        <v>136</v>
      </c>
      <c r="B417" s="44" t="str">
        <f>VLOOKUP(Shortlisted[[#This Row],[Venture Name]],VenturesList[#All],2,FALSE)</f>
        <v>Accelerate Prime</v>
      </c>
      <c r="C417" s="93" t="s">
        <v>508</v>
      </c>
      <c r="D417" s="44" t="s">
        <v>2466</v>
      </c>
      <c r="E417" s="44" t="s">
        <v>2467</v>
      </c>
      <c r="F417" s="45" t="s">
        <v>2468</v>
      </c>
      <c r="G417" s="44" t="s">
        <v>2469</v>
      </c>
      <c r="H417" s="44" t="s">
        <v>2470</v>
      </c>
      <c r="I417" s="44" t="s">
        <v>980</v>
      </c>
      <c r="J417" s="44"/>
      <c r="K417" s="79">
        <v>46034</v>
      </c>
    </row>
    <row r="418" spans="1:11" ht="144" x14ac:dyDescent="0.3">
      <c r="A418" s="44" t="s">
        <v>136</v>
      </c>
      <c r="B418" s="44" t="str">
        <f>VLOOKUP(Shortlisted[[#This Row],[Venture Name]],VenturesList[#All],2,FALSE)</f>
        <v>Accelerate Prime</v>
      </c>
      <c r="C418" s="93" t="s">
        <v>508</v>
      </c>
      <c r="D418" s="44" t="s">
        <v>2466</v>
      </c>
      <c r="E418" s="5" t="s">
        <v>2471</v>
      </c>
      <c r="F418" s="42" t="s">
        <v>2472</v>
      </c>
      <c r="G418" s="5">
        <v>22</v>
      </c>
      <c r="H418" s="5" t="s">
        <v>2473</v>
      </c>
      <c r="I418" s="5" t="s">
        <v>980</v>
      </c>
      <c r="J418" s="5"/>
      <c r="K418" s="79">
        <v>46034</v>
      </c>
    </row>
    <row r="419" spans="1:11" ht="72" hidden="1" x14ac:dyDescent="0.3">
      <c r="A419" s="44" t="s">
        <v>120</v>
      </c>
      <c r="B419" s="44" t="str">
        <f>VLOOKUP(Shortlisted[[#This Row],[Venture Name]],VenturesList[#All],2,FALSE)</f>
        <v>Accelerate Core</v>
      </c>
      <c r="C419" s="93" t="s">
        <v>908</v>
      </c>
      <c r="D419" s="44" t="s">
        <v>2474</v>
      </c>
      <c r="E419" s="44" t="s">
        <v>190</v>
      </c>
      <c r="F419" s="45" t="s">
        <v>1560</v>
      </c>
      <c r="G419" s="44">
        <v>36</v>
      </c>
      <c r="H419" s="44" t="s">
        <v>2475</v>
      </c>
      <c r="I419" s="44" t="s">
        <v>993</v>
      </c>
      <c r="J419" s="44"/>
      <c r="K419" s="79">
        <v>46034</v>
      </c>
    </row>
    <row r="420" spans="1:11" ht="72" hidden="1" x14ac:dyDescent="0.3">
      <c r="A420" s="44" t="s">
        <v>120</v>
      </c>
      <c r="B420" s="44" t="str">
        <f>VLOOKUP(Shortlisted[[#This Row],[Venture Name]],VenturesList[#All],2,FALSE)</f>
        <v>Accelerate Core</v>
      </c>
      <c r="C420" s="93" t="s">
        <v>908</v>
      </c>
      <c r="D420" s="44" t="s">
        <v>2474</v>
      </c>
      <c r="E420" s="44" t="s">
        <v>2476</v>
      </c>
      <c r="F420" s="45" t="s">
        <v>2477</v>
      </c>
      <c r="G420" s="44">
        <v>28</v>
      </c>
      <c r="H420" s="44" t="s">
        <v>2478</v>
      </c>
      <c r="I420" s="44" t="s">
        <v>993</v>
      </c>
      <c r="J420" s="44"/>
      <c r="K420" s="79">
        <v>46034</v>
      </c>
    </row>
    <row r="421" spans="1:11" ht="72" hidden="1" x14ac:dyDescent="0.3">
      <c r="A421" s="44" t="s">
        <v>120</v>
      </c>
      <c r="B421" s="44" t="str">
        <f>VLOOKUP(Shortlisted[[#This Row],[Venture Name]],VenturesList[#All],2,FALSE)</f>
        <v>Accelerate Core</v>
      </c>
      <c r="C421" s="93" t="s">
        <v>908</v>
      </c>
      <c r="D421" s="44" t="s">
        <v>2474</v>
      </c>
      <c r="E421" s="44" t="s">
        <v>2479</v>
      </c>
      <c r="F421" s="45" t="s">
        <v>2480</v>
      </c>
      <c r="G421" s="44">
        <v>37</v>
      </c>
      <c r="H421" s="44" t="s">
        <v>2481</v>
      </c>
      <c r="I421" s="44" t="s">
        <v>993</v>
      </c>
      <c r="J421" s="44"/>
      <c r="K421" s="79">
        <v>46034</v>
      </c>
    </row>
    <row r="422" spans="1:11" ht="72" hidden="1" x14ac:dyDescent="0.3">
      <c r="A422" s="97" t="s">
        <v>896</v>
      </c>
      <c r="B422" s="97" t="str">
        <f>VLOOKUP(Shortlisted[[#This Row],[Venture Name]],VenturesList[#All],2,FALSE)</f>
        <v>Accelerate Core</v>
      </c>
      <c r="C422" s="93" t="s">
        <v>2482</v>
      </c>
      <c r="D422" s="44" t="s">
        <v>2483</v>
      </c>
      <c r="E422" s="44" t="s">
        <v>2019</v>
      </c>
      <c r="F422" s="45" t="s">
        <v>2020</v>
      </c>
      <c r="G422" s="44">
        <v>30</v>
      </c>
      <c r="H422" s="44" t="s">
        <v>2484</v>
      </c>
      <c r="I422" s="44" t="s">
        <v>993</v>
      </c>
      <c r="J422" s="44" t="s">
        <v>1488</v>
      </c>
      <c r="K422" s="79">
        <v>46034</v>
      </c>
    </row>
    <row r="423" spans="1:11" ht="72" hidden="1" x14ac:dyDescent="0.3">
      <c r="A423" s="20" t="s">
        <v>896</v>
      </c>
      <c r="B423" s="97" t="str">
        <f>VLOOKUP(Shortlisted[[#This Row],[Venture Name]],VenturesList[#All],2,FALSE)</f>
        <v>Accelerate Core</v>
      </c>
      <c r="C423" s="93" t="s">
        <v>2482</v>
      </c>
      <c r="D423" s="44" t="s">
        <v>2483</v>
      </c>
      <c r="E423" s="5" t="s">
        <v>193</v>
      </c>
      <c r="F423" s="42" t="s">
        <v>1861</v>
      </c>
      <c r="G423" s="5">
        <v>33</v>
      </c>
      <c r="H423" s="5" t="s">
        <v>2485</v>
      </c>
      <c r="I423" s="44" t="s">
        <v>993</v>
      </c>
      <c r="J423" s="44" t="s">
        <v>1488</v>
      </c>
      <c r="K423" s="79">
        <v>46034</v>
      </c>
    </row>
    <row r="424" spans="1:11" ht="72" hidden="1" x14ac:dyDescent="0.3">
      <c r="A424" s="20" t="s">
        <v>896</v>
      </c>
      <c r="B424" s="97" t="str">
        <f>VLOOKUP(Shortlisted[[#This Row],[Venture Name]],VenturesList[#All],2,FALSE)</f>
        <v>Accelerate Core</v>
      </c>
      <c r="C424" s="93" t="s">
        <v>2482</v>
      </c>
      <c r="D424" s="44" t="s">
        <v>2486</v>
      </c>
      <c r="E424" s="44" t="s">
        <v>2109</v>
      </c>
      <c r="F424" s="45" t="s">
        <v>2110</v>
      </c>
      <c r="G424" s="44">
        <v>11</v>
      </c>
      <c r="H424" s="44" t="s">
        <v>2487</v>
      </c>
      <c r="I424" s="44" t="s">
        <v>993</v>
      </c>
      <c r="J424" s="44" t="s">
        <v>1488</v>
      </c>
      <c r="K424" s="79">
        <v>46034</v>
      </c>
    </row>
    <row r="425" spans="1:11" ht="72" hidden="1" x14ac:dyDescent="0.3">
      <c r="A425" s="20" t="s">
        <v>896</v>
      </c>
      <c r="B425" s="97" t="str">
        <f>VLOOKUP(Shortlisted[[#This Row],[Venture Name]],VenturesList[#All],2,FALSE)</f>
        <v>Accelerate Core</v>
      </c>
      <c r="C425" s="93" t="s">
        <v>2482</v>
      </c>
      <c r="D425" s="44" t="s">
        <v>2488</v>
      </c>
      <c r="E425" s="44" t="s">
        <v>2109</v>
      </c>
      <c r="F425" s="45" t="s">
        <v>2110</v>
      </c>
      <c r="G425" s="44">
        <v>11</v>
      </c>
      <c r="H425" s="44" t="s">
        <v>2489</v>
      </c>
      <c r="I425" s="44" t="s">
        <v>993</v>
      </c>
      <c r="J425" s="44" t="s">
        <v>1488</v>
      </c>
      <c r="K425" s="79">
        <v>46034</v>
      </c>
    </row>
    <row r="426" spans="1:11" ht="72" hidden="1" x14ac:dyDescent="0.3">
      <c r="A426" s="97" t="s">
        <v>896</v>
      </c>
      <c r="B426" s="97" t="str">
        <f>VLOOKUP(Shortlisted[[#This Row],[Venture Name]],VenturesList[#All],2,FALSE)</f>
        <v>Accelerate Core</v>
      </c>
      <c r="C426" s="93" t="s">
        <v>2482</v>
      </c>
      <c r="D426" s="44" t="s">
        <v>2490</v>
      </c>
      <c r="E426" s="44" t="s">
        <v>2109</v>
      </c>
      <c r="F426" s="45" t="s">
        <v>2110</v>
      </c>
      <c r="G426" s="44">
        <v>11</v>
      </c>
      <c r="H426" s="44" t="s">
        <v>2491</v>
      </c>
      <c r="I426" s="44" t="s">
        <v>993</v>
      </c>
      <c r="J426" s="44" t="s">
        <v>1488</v>
      </c>
      <c r="K426" s="79">
        <v>46034</v>
      </c>
    </row>
    <row r="427" spans="1:11" ht="72" hidden="1" x14ac:dyDescent="0.3">
      <c r="A427" s="97" t="s">
        <v>896</v>
      </c>
      <c r="B427" s="97" t="str">
        <f>VLOOKUP(Shortlisted[[#This Row],[Venture Name]],VenturesList[#All],2,FALSE)</f>
        <v>Accelerate Core</v>
      </c>
      <c r="C427" s="93" t="s">
        <v>2482</v>
      </c>
      <c r="D427" s="44" t="s">
        <v>2492</v>
      </c>
      <c r="E427" s="44" t="s">
        <v>1477</v>
      </c>
      <c r="F427" s="45" t="s">
        <v>1478</v>
      </c>
      <c r="G427" s="44">
        <v>11</v>
      </c>
      <c r="H427" s="44" t="s">
        <v>2493</v>
      </c>
      <c r="I427" s="44" t="s">
        <v>993</v>
      </c>
      <c r="J427" s="44" t="s">
        <v>1488</v>
      </c>
      <c r="K427" s="79">
        <v>46034</v>
      </c>
    </row>
    <row r="428" spans="1:11" ht="72" hidden="1" x14ac:dyDescent="0.3">
      <c r="A428" s="97" t="s">
        <v>896</v>
      </c>
      <c r="B428" s="97" t="str">
        <f>VLOOKUP(Shortlisted[[#This Row],[Venture Name]],VenturesList[#All],2,FALSE)</f>
        <v>Accelerate Core</v>
      </c>
      <c r="C428" s="93" t="s">
        <v>2482</v>
      </c>
      <c r="D428" s="44" t="s">
        <v>2492</v>
      </c>
      <c r="E428" s="44" t="s">
        <v>2494</v>
      </c>
      <c r="F428" s="45" t="s">
        <v>2495</v>
      </c>
      <c r="G428" s="44" t="s">
        <v>1681</v>
      </c>
      <c r="H428" s="44" t="s">
        <v>2496</v>
      </c>
      <c r="I428" s="44" t="s">
        <v>980</v>
      </c>
      <c r="J428" s="44"/>
      <c r="K428" s="79">
        <v>46034</v>
      </c>
    </row>
    <row r="429" spans="1:11" ht="72" hidden="1" x14ac:dyDescent="0.3">
      <c r="A429" s="97" t="s">
        <v>896</v>
      </c>
      <c r="B429" s="97" t="str">
        <f>VLOOKUP(Shortlisted[[#This Row],[Venture Name]],VenturesList[#All],2,FALSE)</f>
        <v>Accelerate Core</v>
      </c>
      <c r="C429" s="93" t="s">
        <v>2482</v>
      </c>
      <c r="D429" s="44" t="s">
        <v>2492</v>
      </c>
      <c r="E429" s="44" t="s">
        <v>2497</v>
      </c>
      <c r="F429" s="45" t="s">
        <v>2498</v>
      </c>
      <c r="G429" s="44">
        <v>12</v>
      </c>
      <c r="H429" s="44" t="s">
        <v>2499</v>
      </c>
      <c r="I429" s="44" t="s">
        <v>980</v>
      </c>
      <c r="J429" s="44"/>
      <c r="K429" s="79">
        <v>46034</v>
      </c>
    </row>
    <row r="430" spans="1:11" ht="72" hidden="1" x14ac:dyDescent="0.3">
      <c r="A430" s="97" t="s">
        <v>896</v>
      </c>
      <c r="B430" s="97" t="str">
        <f>VLOOKUP(Shortlisted[[#This Row],[Venture Name]],VenturesList[#All],2,FALSE)</f>
        <v>Accelerate Core</v>
      </c>
      <c r="C430" s="93" t="s">
        <v>2482</v>
      </c>
      <c r="D430" s="44" t="s">
        <v>2500</v>
      </c>
      <c r="E430" s="44" t="s">
        <v>2501</v>
      </c>
      <c r="F430" s="45" t="s">
        <v>1783</v>
      </c>
      <c r="G430" s="44">
        <v>20</v>
      </c>
      <c r="H430" s="44" t="s">
        <v>2502</v>
      </c>
      <c r="I430" s="44" t="s">
        <v>993</v>
      </c>
      <c r="J430" s="44" t="s">
        <v>1488</v>
      </c>
      <c r="K430" s="79">
        <v>46034</v>
      </c>
    </row>
    <row r="431" spans="1:11" ht="72" hidden="1" x14ac:dyDescent="0.3">
      <c r="A431" s="97" t="s">
        <v>896</v>
      </c>
      <c r="B431" s="97" t="str">
        <f>VLOOKUP(Shortlisted[[#This Row],[Venture Name]],VenturesList[#All],2,FALSE)</f>
        <v>Accelerate Core</v>
      </c>
      <c r="C431" s="93" t="s">
        <v>2482</v>
      </c>
      <c r="D431" s="44" t="s">
        <v>2500</v>
      </c>
      <c r="E431" s="44" t="s">
        <v>2503</v>
      </c>
      <c r="F431" s="45" t="s">
        <v>2504</v>
      </c>
      <c r="G431" s="44">
        <v>18</v>
      </c>
      <c r="H431" s="44" t="s">
        <v>2505</v>
      </c>
      <c r="I431" s="44" t="s">
        <v>993</v>
      </c>
      <c r="J431" s="44" t="s">
        <v>1488</v>
      </c>
      <c r="K431" s="79">
        <v>46034</v>
      </c>
    </row>
    <row r="432" spans="1:11" ht="72" hidden="1" x14ac:dyDescent="0.3">
      <c r="A432" s="97" t="s">
        <v>896</v>
      </c>
      <c r="B432" s="97" t="str">
        <f>VLOOKUP(Shortlisted[[#This Row],[Venture Name]],VenturesList[#All],2,FALSE)</f>
        <v>Accelerate Core</v>
      </c>
      <c r="C432" s="93" t="s">
        <v>2482</v>
      </c>
      <c r="D432" s="44" t="s">
        <v>2506</v>
      </c>
      <c r="E432" s="44" t="s">
        <v>1757</v>
      </c>
      <c r="F432" s="45" t="s">
        <v>1758</v>
      </c>
      <c r="G432" s="44">
        <v>18</v>
      </c>
      <c r="H432" s="44" t="s">
        <v>2507</v>
      </c>
      <c r="I432" s="44" t="s">
        <v>993</v>
      </c>
      <c r="J432" s="44" t="s">
        <v>1488</v>
      </c>
      <c r="K432" s="79">
        <v>46034</v>
      </c>
    </row>
    <row r="433" spans="1:11" ht="72" hidden="1" x14ac:dyDescent="0.3">
      <c r="A433" s="97" t="s">
        <v>896</v>
      </c>
      <c r="B433" s="97" t="str">
        <f>VLOOKUP(Shortlisted[[#This Row],[Venture Name]],VenturesList[#All],2,FALSE)</f>
        <v>Accelerate Core</v>
      </c>
      <c r="C433" s="93" t="s">
        <v>2482</v>
      </c>
      <c r="D433" s="44" t="s">
        <v>2506</v>
      </c>
      <c r="E433" s="44" t="s">
        <v>2501</v>
      </c>
      <c r="F433" s="45" t="s">
        <v>1783</v>
      </c>
      <c r="G433" s="44">
        <v>20</v>
      </c>
      <c r="H433" s="44" t="s">
        <v>2508</v>
      </c>
      <c r="I433" s="44" t="s">
        <v>993</v>
      </c>
      <c r="J433" s="44" t="s">
        <v>1488</v>
      </c>
      <c r="K433" s="79">
        <v>46034</v>
      </c>
    </row>
    <row r="434" spans="1:11" ht="57.6" hidden="1" x14ac:dyDescent="0.3">
      <c r="A434" s="97" t="s">
        <v>529</v>
      </c>
      <c r="B434" s="97" t="str">
        <f>VLOOKUP(Shortlisted[[#This Row],[Venture Name]],VenturesList[#All],2,FALSE)</f>
        <v>Accelerate Prime</v>
      </c>
      <c r="C434" s="93" t="s">
        <v>531</v>
      </c>
      <c r="D434" s="44" t="s">
        <v>2509</v>
      </c>
      <c r="E434" s="44" t="s">
        <v>1506</v>
      </c>
      <c r="F434" s="45" t="s">
        <v>1507</v>
      </c>
      <c r="G434" s="44">
        <v>29</v>
      </c>
      <c r="H434" s="44" t="s">
        <v>2510</v>
      </c>
      <c r="I434" s="44" t="s">
        <v>993</v>
      </c>
      <c r="J434" s="44"/>
      <c r="K434" s="79">
        <v>46035</v>
      </c>
    </row>
    <row r="435" spans="1:11" ht="57.6" hidden="1" x14ac:dyDescent="0.3">
      <c r="A435" s="97" t="s">
        <v>529</v>
      </c>
      <c r="B435" s="97" t="str">
        <f>VLOOKUP(Shortlisted[[#This Row],[Venture Name]],VenturesList[#All],2,FALSE)</f>
        <v>Accelerate Prime</v>
      </c>
      <c r="C435" s="93" t="s">
        <v>531</v>
      </c>
      <c r="D435" s="44" t="s">
        <v>2509</v>
      </c>
      <c r="E435" s="44" t="s">
        <v>2511</v>
      </c>
      <c r="F435" s="45" t="s">
        <v>2005</v>
      </c>
      <c r="G435" s="44">
        <v>9</v>
      </c>
      <c r="H435" s="44" t="s">
        <v>2512</v>
      </c>
      <c r="I435" s="44" t="s">
        <v>993</v>
      </c>
      <c r="J435" s="44"/>
      <c r="K435" s="79">
        <v>46035</v>
      </c>
    </row>
    <row r="436" spans="1:11" ht="57.6" hidden="1" x14ac:dyDescent="0.3">
      <c r="A436" s="20" t="s">
        <v>529</v>
      </c>
      <c r="B436" s="97" t="str">
        <f>VLOOKUP(Shortlisted[[#This Row],[Venture Name]],VenturesList[#All],2,FALSE)</f>
        <v>Accelerate Prime</v>
      </c>
      <c r="C436" s="93" t="s">
        <v>531</v>
      </c>
      <c r="D436" s="44" t="s">
        <v>2513</v>
      </c>
      <c r="E436" s="44" t="s">
        <v>160</v>
      </c>
      <c r="F436" s="45" t="s">
        <v>2514</v>
      </c>
      <c r="G436" s="44">
        <v>31</v>
      </c>
      <c r="H436" s="44" t="s">
        <v>2515</v>
      </c>
      <c r="I436" s="44" t="s">
        <v>993</v>
      </c>
      <c r="J436" s="44"/>
      <c r="K436" s="79">
        <v>46035</v>
      </c>
    </row>
    <row r="437" spans="1:11" ht="57.6" hidden="1" x14ac:dyDescent="0.3">
      <c r="A437" s="20" t="s">
        <v>529</v>
      </c>
      <c r="B437" s="97" t="str">
        <f>VLOOKUP(Shortlisted[[#This Row],[Venture Name]],VenturesList[#All],2,FALSE)</f>
        <v>Accelerate Prime</v>
      </c>
      <c r="C437" s="93" t="s">
        <v>531</v>
      </c>
      <c r="D437" s="44" t="s">
        <v>2513</v>
      </c>
      <c r="E437" s="44" t="s">
        <v>2516</v>
      </c>
      <c r="F437" s="45" t="s">
        <v>2517</v>
      </c>
      <c r="G437" s="44">
        <v>16</v>
      </c>
      <c r="H437" s="44" t="s">
        <v>2518</v>
      </c>
      <c r="I437" s="44" t="s">
        <v>993</v>
      </c>
      <c r="J437" s="44"/>
      <c r="K437" s="79">
        <v>46035</v>
      </c>
    </row>
    <row r="438" spans="1:11" ht="57.6" hidden="1" x14ac:dyDescent="0.3">
      <c r="A438" s="20" t="s">
        <v>529</v>
      </c>
      <c r="B438" s="97" t="str">
        <f>VLOOKUP(Shortlisted[[#This Row],[Venture Name]],VenturesList[#All],2,FALSE)</f>
        <v>Accelerate Prime</v>
      </c>
      <c r="C438" s="93" t="s">
        <v>531</v>
      </c>
      <c r="D438" s="44" t="s">
        <v>2513</v>
      </c>
      <c r="E438" s="44" t="s">
        <v>2519</v>
      </c>
      <c r="F438" s="45" t="s">
        <v>2520</v>
      </c>
      <c r="G438" s="44">
        <v>8</v>
      </c>
      <c r="H438" s="44" t="s">
        <v>2521</v>
      </c>
      <c r="I438" s="44" t="s">
        <v>993</v>
      </c>
      <c r="J438" s="44"/>
      <c r="K438" s="79">
        <v>46035</v>
      </c>
    </row>
    <row r="439" spans="1:11" ht="72" hidden="1" x14ac:dyDescent="0.3">
      <c r="A439" s="98" t="s">
        <v>770</v>
      </c>
      <c r="B439" s="98" t="str">
        <f>VLOOKUP(Shortlisted[[#This Row],[Venture Name]],VenturesList[#All],2,FALSE)</f>
        <v>Accelerate Core</v>
      </c>
      <c r="C439" s="93" t="s">
        <v>772</v>
      </c>
      <c r="D439" s="78" t="s">
        <v>2522</v>
      </c>
      <c r="E439" s="44" t="s">
        <v>2523</v>
      </c>
      <c r="F439" s="45" t="s">
        <v>2524</v>
      </c>
      <c r="G439" s="44">
        <v>25</v>
      </c>
      <c r="H439" s="44" t="s">
        <v>2525</v>
      </c>
      <c r="I439" s="44" t="s">
        <v>993</v>
      </c>
      <c r="J439" s="44"/>
      <c r="K439" s="79">
        <v>46035</v>
      </c>
    </row>
    <row r="440" spans="1:11" ht="22.95" hidden="1" customHeight="1" x14ac:dyDescent="0.3">
      <c r="A440" s="98" t="s">
        <v>770</v>
      </c>
      <c r="B440" s="98" t="str">
        <f>VLOOKUP(Shortlisted[[#This Row],[Venture Name]],VenturesList[#All],2,FALSE)</f>
        <v>Accelerate Core</v>
      </c>
      <c r="C440" s="93" t="s">
        <v>772</v>
      </c>
      <c r="D440" s="78" t="s">
        <v>2526</v>
      </c>
      <c r="E440" s="44" t="s">
        <v>1482</v>
      </c>
      <c r="F440" s="45" t="s">
        <v>1483</v>
      </c>
      <c r="G440" s="44">
        <v>16</v>
      </c>
      <c r="H440" s="44" t="s">
        <v>2527</v>
      </c>
      <c r="I440" s="44" t="s">
        <v>993</v>
      </c>
      <c r="J440" s="44"/>
      <c r="K440" s="79">
        <v>46035</v>
      </c>
    </row>
    <row r="441" spans="1:11" ht="22.95" hidden="1" customHeight="1" x14ac:dyDescent="0.3">
      <c r="A441" s="98" t="s">
        <v>770</v>
      </c>
      <c r="B441" s="98" t="str">
        <f>VLOOKUP(Shortlisted[[#This Row],[Venture Name]],VenturesList[#All],2,FALSE)</f>
        <v>Accelerate Core</v>
      </c>
      <c r="C441" s="93" t="s">
        <v>772</v>
      </c>
      <c r="D441" s="78" t="s">
        <v>2522</v>
      </c>
      <c r="E441" s="44" t="s">
        <v>1485</v>
      </c>
      <c r="F441" s="45" t="s">
        <v>1486</v>
      </c>
      <c r="G441" s="44">
        <v>17</v>
      </c>
      <c r="H441" s="44" t="s">
        <v>2528</v>
      </c>
      <c r="I441" s="44" t="s">
        <v>993</v>
      </c>
      <c r="J441" s="44"/>
      <c r="K441" s="79">
        <v>46035</v>
      </c>
    </row>
    <row r="442" spans="1:11" ht="22.95" hidden="1" customHeight="1" x14ac:dyDescent="0.3">
      <c r="A442" s="98" t="s">
        <v>770</v>
      </c>
      <c r="B442" s="98" t="str">
        <f>VLOOKUP(Shortlisted[[#This Row],[Venture Name]],VenturesList[#All],2,FALSE)</f>
        <v>Accelerate Core</v>
      </c>
      <c r="C442" s="93" t="s">
        <v>772</v>
      </c>
      <c r="D442" s="78" t="s">
        <v>2529</v>
      </c>
      <c r="E442" s="44" t="s">
        <v>2530</v>
      </c>
      <c r="F442" s="45" t="s">
        <v>2531</v>
      </c>
      <c r="G442" s="44">
        <v>23</v>
      </c>
      <c r="H442" s="44" t="s">
        <v>2532</v>
      </c>
      <c r="I442" s="44" t="s">
        <v>993</v>
      </c>
      <c r="J442" s="44"/>
      <c r="K442" s="79">
        <v>46035</v>
      </c>
    </row>
    <row r="443" spans="1:11" ht="22.95" hidden="1" customHeight="1" x14ac:dyDescent="0.3">
      <c r="A443" s="98" t="s">
        <v>770</v>
      </c>
      <c r="B443" s="98" t="str">
        <f>VLOOKUP(Shortlisted[[#This Row],[Venture Name]],VenturesList[#All],2,FALSE)</f>
        <v>Accelerate Core</v>
      </c>
      <c r="C443" s="93" t="s">
        <v>772</v>
      </c>
      <c r="D443" s="78" t="s">
        <v>2529</v>
      </c>
      <c r="E443" s="44" t="s">
        <v>2095</v>
      </c>
      <c r="F443" s="45" t="s">
        <v>2096</v>
      </c>
      <c r="G443" s="44">
        <v>26</v>
      </c>
      <c r="H443" s="44" t="s">
        <v>2533</v>
      </c>
      <c r="I443" s="44" t="s">
        <v>993</v>
      </c>
      <c r="J443" s="44"/>
      <c r="K443" s="79">
        <v>46035</v>
      </c>
    </row>
    <row r="444" spans="1:11" ht="22.95" hidden="1" customHeight="1" x14ac:dyDescent="0.3">
      <c r="A444" s="98" t="s">
        <v>770</v>
      </c>
      <c r="B444" s="98" t="str">
        <f>VLOOKUP(Shortlisted[[#This Row],[Venture Name]],VenturesList[#All],2,FALSE)</f>
        <v>Accelerate Core</v>
      </c>
      <c r="C444" s="93" t="s">
        <v>772</v>
      </c>
      <c r="D444" s="78" t="s">
        <v>2529</v>
      </c>
      <c r="E444" s="44" t="s">
        <v>2075</v>
      </c>
      <c r="F444" s="45" t="s">
        <v>2076</v>
      </c>
      <c r="G444" s="44">
        <v>25</v>
      </c>
      <c r="H444" s="44" t="s">
        <v>2534</v>
      </c>
      <c r="I444" s="44" t="s">
        <v>993</v>
      </c>
      <c r="J444" s="44"/>
      <c r="K444" s="79">
        <v>46035</v>
      </c>
    </row>
    <row r="445" spans="1:11" ht="22.95" hidden="1" customHeight="1" x14ac:dyDescent="0.3">
      <c r="A445" s="98" t="s">
        <v>770</v>
      </c>
      <c r="B445" s="98" t="str">
        <f>VLOOKUP(Shortlisted[[#This Row],[Venture Name]],VenturesList[#All],2,FALSE)</f>
        <v>Accelerate Core</v>
      </c>
      <c r="C445" s="93" t="s">
        <v>772</v>
      </c>
      <c r="D445" s="78" t="s">
        <v>2535</v>
      </c>
      <c r="E445" s="44" t="s">
        <v>2530</v>
      </c>
      <c r="F445" s="45" t="s">
        <v>2531</v>
      </c>
      <c r="G445" s="44">
        <v>23</v>
      </c>
      <c r="H445" s="44" t="s">
        <v>2536</v>
      </c>
      <c r="I445" s="44" t="s">
        <v>993</v>
      </c>
      <c r="J445" s="44"/>
      <c r="K445" s="79">
        <v>46035</v>
      </c>
    </row>
    <row r="446" spans="1:11" ht="22.95" hidden="1" customHeight="1" x14ac:dyDescent="0.3">
      <c r="A446" s="98" t="s">
        <v>770</v>
      </c>
      <c r="B446" s="98" t="str">
        <f>VLOOKUP(Shortlisted[[#This Row],[Venture Name]],VenturesList[#All],2,FALSE)</f>
        <v>Accelerate Core</v>
      </c>
      <c r="C446" s="93" t="s">
        <v>772</v>
      </c>
      <c r="D446" s="78" t="s">
        <v>2535</v>
      </c>
      <c r="E446" s="44" t="s">
        <v>2537</v>
      </c>
      <c r="F446" s="45" t="s">
        <v>2538</v>
      </c>
      <c r="G446" s="44">
        <v>15</v>
      </c>
      <c r="H446" s="44" t="s">
        <v>2539</v>
      </c>
      <c r="I446" s="44" t="s">
        <v>993</v>
      </c>
      <c r="J446" s="44"/>
      <c r="K446" s="79">
        <v>46035</v>
      </c>
    </row>
    <row r="447" spans="1:11" ht="22.95" hidden="1" customHeight="1" x14ac:dyDescent="0.3">
      <c r="A447" s="98" t="s">
        <v>770</v>
      </c>
      <c r="B447" s="98" t="str">
        <f>VLOOKUP(Shortlisted[[#This Row],[Venture Name]],VenturesList[#All],2,FALSE)</f>
        <v>Accelerate Core</v>
      </c>
      <c r="C447" s="93" t="s">
        <v>772</v>
      </c>
      <c r="D447" s="78" t="s">
        <v>2540</v>
      </c>
      <c r="E447" s="44" t="s">
        <v>2541</v>
      </c>
      <c r="F447" s="45" t="s">
        <v>2542</v>
      </c>
      <c r="G447" s="44">
        <v>7</v>
      </c>
      <c r="H447" s="44" t="s">
        <v>2543</v>
      </c>
      <c r="I447" s="44" t="s">
        <v>993</v>
      </c>
      <c r="J447" s="44"/>
      <c r="K447" s="79">
        <v>46035</v>
      </c>
    </row>
    <row r="448" spans="1:11" ht="22.95" hidden="1" customHeight="1" x14ac:dyDescent="0.3">
      <c r="A448" s="98" t="s">
        <v>770</v>
      </c>
      <c r="B448" s="98" t="str">
        <f>VLOOKUP(Shortlisted[[#This Row],[Venture Name]],VenturesList[#All],2,FALSE)</f>
        <v>Accelerate Core</v>
      </c>
      <c r="C448" s="93" t="s">
        <v>772</v>
      </c>
      <c r="D448" s="78" t="s">
        <v>2544</v>
      </c>
      <c r="E448" s="44" t="s">
        <v>2541</v>
      </c>
      <c r="F448" s="45" t="s">
        <v>2542</v>
      </c>
      <c r="G448" s="44">
        <v>7</v>
      </c>
      <c r="H448" s="44" t="s">
        <v>2545</v>
      </c>
      <c r="I448" s="44" t="s">
        <v>993</v>
      </c>
      <c r="J448" s="44"/>
      <c r="K448" s="79">
        <v>46035</v>
      </c>
    </row>
    <row r="449" spans="1:11" ht="22.95" hidden="1" customHeight="1" x14ac:dyDescent="0.3">
      <c r="A449" s="98" t="s">
        <v>770</v>
      </c>
      <c r="B449" s="98" t="str">
        <f>VLOOKUP(Shortlisted[[#This Row],[Venture Name]],VenturesList[#All],2,FALSE)</f>
        <v>Accelerate Core</v>
      </c>
      <c r="C449" s="93" t="s">
        <v>772</v>
      </c>
      <c r="D449" s="78" t="s">
        <v>2544</v>
      </c>
      <c r="E449" s="44" t="s">
        <v>2546</v>
      </c>
      <c r="F449" s="45" t="s">
        <v>2547</v>
      </c>
      <c r="G449" s="44" t="s">
        <v>2147</v>
      </c>
      <c r="H449" s="44" t="s">
        <v>2548</v>
      </c>
      <c r="I449" s="44" t="s">
        <v>993</v>
      </c>
      <c r="J449" s="44"/>
      <c r="K449" s="79">
        <v>46035</v>
      </c>
    </row>
    <row r="450" spans="1:11" ht="22.95" hidden="1" customHeight="1" x14ac:dyDescent="0.3">
      <c r="A450" s="98" t="s">
        <v>770</v>
      </c>
      <c r="B450" s="98" t="str">
        <f>VLOOKUP(Shortlisted[[#This Row],[Venture Name]],VenturesList[#All],2,FALSE)</f>
        <v>Accelerate Core</v>
      </c>
      <c r="C450" s="93" t="s">
        <v>772</v>
      </c>
      <c r="D450" s="78" t="s">
        <v>2549</v>
      </c>
      <c r="E450" s="44" t="s">
        <v>195</v>
      </c>
      <c r="F450" s="45" t="s">
        <v>1601</v>
      </c>
      <c r="G450" s="44">
        <v>18</v>
      </c>
      <c r="H450" s="44" t="s">
        <v>2550</v>
      </c>
      <c r="I450" s="44" t="s">
        <v>993</v>
      </c>
      <c r="J450" s="44"/>
      <c r="K450" s="79">
        <v>46035</v>
      </c>
    </row>
    <row r="451" spans="1:11" ht="22.95" hidden="1" customHeight="1" x14ac:dyDescent="0.3">
      <c r="A451" s="218" t="s">
        <v>770</v>
      </c>
      <c r="B451" s="98" t="str">
        <f>VLOOKUP(Shortlisted[[#This Row],[Venture Name]],VenturesList[#All],2,FALSE)</f>
        <v>Accelerate Core</v>
      </c>
      <c r="C451" s="93" t="s">
        <v>772</v>
      </c>
      <c r="D451" s="78" t="s">
        <v>2549</v>
      </c>
      <c r="E451" s="44" t="s">
        <v>2551</v>
      </c>
      <c r="F451" s="45" t="s">
        <v>2552</v>
      </c>
      <c r="G451" s="44">
        <v>20</v>
      </c>
      <c r="H451" s="44" t="s">
        <v>2553</v>
      </c>
      <c r="I451" s="44" t="s">
        <v>993</v>
      </c>
      <c r="J451" s="44"/>
      <c r="K451" s="79">
        <v>46035</v>
      </c>
    </row>
    <row r="452" spans="1:11" ht="22.95" hidden="1" customHeight="1" x14ac:dyDescent="0.3">
      <c r="A452" s="218" t="s">
        <v>770</v>
      </c>
      <c r="B452" s="98" t="str">
        <f>VLOOKUP(Shortlisted[[#This Row],[Venture Name]],VenturesList[#All],2,FALSE)</f>
        <v>Accelerate Core</v>
      </c>
      <c r="C452" s="93" t="s">
        <v>772</v>
      </c>
      <c r="D452" s="78" t="s">
        <v>2554</v>
      </c>
      <c r="E452" s="44" t="s">
        <v>2530</v>
      </c>
      <c r="F452" s="45" t="s">
        <v>2531</v>
      </c>
      <c r="G452" s="44">
        <v>23</v>
      </c>
      <c r="H452" s="44" t="s">
        <v>2555</v>
      </c>
      <c r="I452" s="44" t="s">
        <v>993</v>
      </c>
      <c r="J452" s="44"/>
      <c r="K452" s="79">
        <v>46035</v>
      </c>
    </row>
    <row r="453" spans="1:11" ht="22.95" hidden="1" customHeight="1" x14ac:dyDescent="0.3">
      <c r="A453" s="98" t="s">
        <v>770</v>
      </c>
      <c r="B453" s="98" t="str">
        <f>VLOOKUP(Shortlisted[[#This Row],[Venture Name]],VenturesList[#All],2,FALSE)</f>
        <v>Accelerate Core</v>
      </c>
      <c r="C453" s="93" t="s">
        <v>772</v>
      </c>
      <c r="D453" s="78" t="s">
        <v>2554</v>
      </c>
      <c r="E453" s="44" t="s">
        <v>2095</v>
      </c>
      <c r="F453" s="45" t="s">
        <v>2096</v>
      </c>
      <c r="G453" s="44">
        <v>26</v>
      </c>
      <c r="H453" s="44" t="s">
        <v>2556</v>
      </c>
      <c r="I453" s="44" t="s">
        <v>993</v>
      </c>
      <c r="J453" s="44"/>
      <c r="K453" s="79">
        <v>46035</v>
      </c>
    </row>
    <row r="454" spans="1:11" ht="22.95" hidden="1" customHeight="1" x14ac:dyDescent="0.3">
      <c r="A454" s="98" t="s">
        <v>770</v>
      </c>
      <c r="B454" s="98" t="str">
        <f>VLOOKUP(Shortlisted[[#This Row],[Venture Name]],VenturesList[#All],2,FALSE)</f>
        <v>Accelerate Core</v>
      </c>
      <c r="C454" s="93" t="s">
        <v>772</v>
      </c>
      <c r="D454" s="78" t="s">
        <v>2557</v>
      </c>
      <c r="E454" s="44" t="s">
        <v>1619</v>
      </c>
      <c r="F454" s="45" t="s">
        <v>1620</v>
      </c>
      <c r="G454" s="44">
        <v>19</v>
      </c>
      <c r="H454" s="102" t="s">
        <v>2558</v>
      </c>
      <c r="I454" s="44" t="s">
        <v>993</v>
      </c>
      <c r="J454" s="44"/>
      <c r="K454" s="79">
        <v>46035</v>
      </c>
    </row>
    <row r="455" spans="1:11" ht="22.95" hidden="1" customHeight="1" x14ac:dyDescent="0.3">
      <c r="A455" s="98" t="s">
        <v>770</v>
      </c>
      <c r="B455" s="98" t="str">
        <f>VLOOKUP(Shortlisted[[#This Row],[Venture Name]],VenturesList[#All],2,FALSE)</f>
        <v>Accelerate Core</v>
      </c>
      <c r="C455" s="93" t="s">
        <v>772</v>
      </c>
      <c r="D455" s="78" t="s">
        <v>2557</v>
      </c>
      <c r="E455" s="44" t="s">
        <v>2559</v>
      </c>
      <c r="F455" s="45" t="s">
        <v>2560</v>
      </c>
      <c r="G455" s="44">
        <v>20</v>
      </c>
      <c r="H455" s="44" t="s">
        <v>2561</v>
      </c>
      <c r="I455" s="44" t="s">
        <v>993</v>
      </c>
      <c r="J455" s="44"/>
      <c r="K455" s="79">
        <v>46035</v>
      </c>
    </row>
    <row r="456" spans="1:11" ht="22.95" hidden="1" customHeight="1" x14ac:dyDescent="0.3">
      <c r="A456" s="44" t="s">
        <v>114</v>
      </c>
      <c r="B456" s="44" t="str">
        <f>VLOOKUP(Shortlisted[[#This Row],[Venture Name]],VenturesList[#All],2,FALSE)</f>
        <v>Accelerate Core</v>
      </c>
      <c r="C456" s="93" t="s">
        <v>802</v>
      </c>
      <c r="D456" s="78" t="s">
        <v>2562</v>
      </c>
      <c r="E456" s="44" t="s">
        <v>2109</v>
      </c>
      <c r="F456" s="45" t="s">
        <v>2110</v>
      </c>
      <c r="G456" s="44">
        <v>11</v>
      </c>
      <c r="H456" s="44" t="s">
        <v>2563</v>
      </c>
      <c r="I456" s="44" t="s">
        <v>993</v>
      </c>
      <c r="J456" s="44"/>
      <c r="K456" s="79">
        <v>46035</v>
      </c>
    </row>
    <row r="457" spans="1:11" ht="22.95" hidden="1" customHeight="1" x14ac:dyDescent="0.3">
      <c r="A457" s="44" t="s">
        <v>114</v>
      </c>
      <c r="B457" s="44" t="str">
        <f>VLOOKUP(Shortlisted[[#This Row],[Venture Name]],VenturesList[#All],2,FALSE)</f>
        <v>Accelerate Core</v>
      </c>
      <c r="C457" s="93" t="s">
        <v>802</v>
      </c>
      <c r="D457" s="78" t="s">
        <v>2564</v>
      </c>
      <c r="E457" s="44" t="s">
        <v>2503</v>
      </c>
      <c r="F457" s="45" t="s">
        <v>2504</v>
      </c>
      <c r="G457" s="44">
        <v>18</v>
      </c>
      <c r="H457" s="44" t="s">
        <v>2565</v>
      </c>
      <c r="I457" s="44" t="s">
        <v>993</v>
      </c>
      <c r="J457" s="44"/>
      <c r="K457" s="79">
        <v>46035</v>
      </c>
    </row>
    <row r="458" spans="1:11" ht="22.95" hidden="1" customHeight="1" x14ac:dyDescent="0.3">
      <c r="A458" s="44" t="s">
        <v>114</v>
      </c>
      <c r="B458" s="44" t="str">
        <f>VLOOKUP(Shortlisted[[#This Row],[Venture Name]],VenturesList[#All],2,FALSE)</f>
        <v>Accelerate Core</v>
      </c>
      <c r="C458" s="93" t="s">
        <v>802</v>
      </c>
      <c r="D458" s="78" t="s">
        <v>2564</v>
      </c>
      <c r="E458" s="44" t="s">
        <v>1757</v>
      </c>
      <c r="F458" s="45" t="s">
        <v>1758</v>
      </c>
      <c r="G458" s="44">
        <v>18</v>
      </c>
      <c r="H458" s="44" t="s">
        <v>2566</v>
      </c>
      <c r="I458" s="44" t="s">
        <v>993</v>
      </c>
      <c r="J458" s="44"/>
      <c r="K458" s="79">
        <v>46035</v>
      </c>
    </row>
    <row r="459" spans="1:11" ht="22.95" hidden="1" customHeight="1" x14ac:dyDescent="0.3">
      <c r="A459" s="44" t="s">
        <v>114</v>
      </c>
      <c r="B459" s="44" t="str">
        <f>VLOOKUP(Shortlisted[[#This Row],[Venture Name]],VenturesList[#All],2,FALSE)</f>
        <v>Accelerate Core</v>
      </c>
      <c r="C459" s="93" t="s">
        <v>802</v>
      </c>
      <c r="D459" s="44" t="s">
        <v>2567</v>
      </c>
      <c r="E459" s="44" t="s">
        <v>1585</v>
      </c>
      <c r="F459" s="45" t="s">
        <v>1586</v>
      </c>
      <c r="G459" s="44">
        <v>20</v>
      </c>
      <c r="H459" s="44" t="s">
        <v>2568</v>
      </c>
      <c r="I459" s="44" t="s">
        <v>993</v>
      </c>
      <c r="J459" s="44"/>
      <c r="K459" s="79">
        <v>46036</v>
      </c>
    </row>
    <row r="460" spans="1:11" ht="22.95" hidden="1" customHeight="1" x14ac:dyDescent="0.3">
      <c r="A460" s="44" t="s">
        <v>114</v>
      </c>
      <c r="B460" s="44" t="str">
        <f>VLOOKUP(Shortlisted[[#This Row],[Venture Name]],VenturesList[#All],2,FALSE)</f>
        <v>Accelerate Core</v>
      </c>
      <c r="C460" s="93" t="s">
        <v>802</v>
      </c>
      <c r="D460" s="44" t="s">
        <v>2567</v>
      </c>
      <c r="E460" s="44" t="s">
        <v>2569</v>
      </c>
      <c r="F460" s="45" t="s">
        <v>2570</v>
      </c>
      <c r="G460" s="44">
        <v>18</v>
      </c>
      <c r="H460" s="44" t="s">
        <v>2571</v>
      </c>
      <c r="I460" s="44" t="s">
        <v>980</v>
      </c>
      <c r="J460" s="44"/>
      <c r="K460" s="79">
        <v>46036</v>
      </c>
    </row>
    <row r="461" spans="1:11" ht="22.95" hidden="1" customHeight="1" x14ac:dyDescent="0.3">
      <c r="A461" s="44" t="s">
        <v>114</v>
      </c>
      <c r="B461" s="44" t="str">
        <f>VLOOKUP(Shortlisted[[#This Row],[Venture Name]],VenturesList[#All],2,FALSE)</f>
        <v>Accelerate Core</v>
      </c>
      <c r="C461" s="93" t="s">
        <v>802</v>
      </c>
      <c r="D461" s="78" t="s">
        <v>2572</v>
      </c>
      <c r="E461" s="44" t="s">
        <v>1477</v>
      </c>
      <c r="F461" s="45" t="s">
        <v>1478</v>
      </c>
      <c r="G461" s="44">
        <v>11</v>
      </c>
      <c r="H461" s="44" t="s">
        <v>2573</v>
      </c>
      <c r="I461" s="44" t="s">
        <v>993</v>
      </c>
      <c r="J461" s="44"/>
      <c r="K461" s="79">
        <v>46036</v>
      </c>
    </row>
    <row r="462" spans="1:11" ht="22.95" hidden="1" customHeight="1" x14ac:dyDescent="0.3">
      <c r="A462" s="44" t="s">
        <v>114</v>
      </c>
      <c r="B462" s="44" t="str">
        <f>VLOOKUP(Shortlisted[[#This Row],[Venture Name]],VenturesList[#All],2,FALSE)</f>
        <v>Accelerate Core</v>
      </c>
      <c r="C462" s="93" t="s">
        <v>802</v>
      </c>
      <c r="D462" s="78" t="s">
        <v>2572</v>
      </c>
      <c r="E462" s="44" t="s">
        <v>206</v>
      </c>
      <c r="F462" s="45" t="s">
        <v>2574</v>
      </c>
      <c r="G462" s="44">
        <v>9</v>
      </c>
      <c r="H462" s="44" t="s">
        <v>2575</v>
      </c>
      <c r="I462" s="44" t="s">
        <v>993</v>
      </c>
      <c r="J462" s="44"/>
      <c r="K462" s="79">
        <v>46036</v>
      </c>
    </row>
    <row r="463" spans="1:11" ht="22.95" hidden="1" customHeight="1" x14ac:dyDescent="0.3">
      <c r="A463" s="44" t="s">
        <v>114</v>
      </c>
      <c r="B463" s="44" t="str">
        <f>VLOOKUP(Shortlisted[[#This Row],[Venture Name]],VenturesList[#All],2,FALSE)</f>
        <v>Accelerate Core</v>
      </c>
      <c r="C463" s="93" t="s">
        <v>802</v>
      </c>
      <c r="D463" s="44" t="s">
        <v>2576</v>
      </c>
      <c r="E463" s="44" t="s">
        <v>195</v>
      </c>
      <c r="F463" s="45" t="s">
        <v>1601</v>
      </c>
      <c r="G463" s="44">
        <v>18</v>
      </c>
      <c r="H463" s="44" t="s">
        <v>2577</v>
      </c>
      <c r="I463" s="44" t="s">
        <v>993</v>
      </c>
      <c r="J463" s="44"/>
      <c r="K463" s="79">
        <v>46036</v>
      </c>
    </row>
    <row r="464" spans="1:11" ht="22.95" hidden="1" customHeight="1" x14ac:dyDescent="0.3">
      <c r="A464" s="44" t="s">
        <v>114</v>
      </c>
      <c r="B464" s="44" t="str">
        <f>VLOOKUP(Shortlisted[[#This Row],[Venture Name]],VenturesList[#All],2,FALSE)</f>
        <v>Accelerate Core</v>
      </c>
      <c r="C464" s="93" t="s">
        <v>802</v>
      </c>
      <c r="D464" s="44" t="s">
        <v>2576</v>
      </c>
      <c r="E464" s="44" t="s">
        <v>175</v>
      </c>
      <c r="F464" s="45" t="s">
        <v>2578</v>
      </c>
      <c r="G464" s="44">
        <v>18</v>
      </c>
      <c r="H464" s="44" t="s">
        <v>2579</v>
      </c>
      <c r="I464" s="44" t="s">
        <v>993</v>
      </c>
      <c r="J464" s="44"/>
      <c r="K464" s="79">
        <v>46036</v>
      </c>
    </row>
    <row r="465" spans="1:11" ht="22.95" hidden="1" customHeight="1" x14ac:dyDescent="0.3">
      <c r="A465" s="44" t="s">
        <v>114</v>
      </c>
      <c r="B465" s="44" t="str">
        <f>VLOOKUP(Shortlisted[[#This Row],[Venture Name]],VenturesList[#All],2,FALSE)</f>
        <v>Accelerate Core</v>
      </c>
      <c r="C465" s="93" t="s">
        <v>802</v>
      </c>
      <c r="D465" s="78" t="s">
        <v>2580</v>
      </c>
      <c r="E465" s="44" t="s">
        <v>2523</v>
      </c>
      <c r="F465" s="45" t="s">
        <v>2524</v>
      </c>
      <c r="G465" s="44">
        <v>25</v>
      </c>
      <c r="H465" s="44" t="s">
        <v>2581</v>
      </c>
      <c r="I465" s="44" t="s">
        <v>993</v>
      </c>
      <c r="J465" s="44"/>
      <c r="K465" s="79">
        <v>46036</v>
      </c>
    </row>
    <row r="466" spans="1:11" ht="22.95" hidden="1" customHeight="1" x14ac:dyDescent="0.3">
      <c r="A466" s="44" t="s">
        <v>114</v>
      </c>
      <c r="B466" s="44" t="str">
        <f>VLOOKUP(Shortlisted[[#This Row],[Venture Name]],VenturesList[#All],2,FALSE)</f>
        <v>Accelerate Core</v>
      </c>
      <c r="C466" s="93" t="s">
        <v>802</v>
      </c>
      <c r="D466" s="78" t="s">
        <v>2580</v>
      </c>
      <c r="E466" s="44" t="s">
        <v>1128</v>
      </c>
      <c r="F466" s="45" t="s">
        <v>1489</v>
      </c>
      <c r="G466" s="44">
        <v>12</v>
      </c>
      <c r="H466" s="44" t="s">
        <v>2582</v>
      </c>
      <c r="I466" s="44" t="s">
        <v>993</v>
      </c>
      <c r="J466" s="44"/>
      <c r="K466" s="79">
        <v>46036</v>
      </c>
    </row>
    <row r="467" spans="1:11" ht="22.95" hidden="1" customHeight="1" x14ac:dyDescent="0.3">
      <c r="A467" s="44" t="s">
        <v>114</v>
      </c>
      <c r="B467" s="44" t="str">
        <f>VLOOKUP(Shortlisted[[#This Row],[Venture Name]],VenturesList[#All],2,FALSE)</f>
        <v>Accelerate Core</v>
      </c>
      <c r="C467" s="93" t="s">
        <v>802</v>
      </c>
      <c r="D467" s="78" t="s">
        <v>2583</v>
      </c>
      <c r="E467" s="44" t="s">
        <v>1477</v>
      </c>
      <c r="F467" s="45" t="s">
        <v>1478</v>
      </c>
      <c r="G467" s="44">
        <v>11</v>
      </c>
      <c r="H467" s="44" t="s">
        <v>2584</v>
      </c>
      <c r="I467" s="44" t="s">
        <v>993</v>
      </c>
      <c r="J467" s="44"/>
      <c r="K467" s="79">
        <v>46036</v>
      </c>
    </row>
    <row r="468" spans="1:11" ht="22.95" hidden="1" customHeight="1" x14ac:dyDescent="0.3">
      <c r="A468" s="44" t="s">
        <v>114</v>
      </c>
      <c r="B468" s="44" t="str">
        <f>VLOOKUP(Shortlisted[[#This Row],[Venture Name]],VenturesList[#All],2,FALSE)</f>
        <v>Accelerate Core</v>
      </c>
      <c r="C468" s="93" t="s">
        <v>802</v>
      </c>
      <c r="D468" s="78" t="s">
        <v>2583</v>
      </c>
      <c r="E468" s="44" t="s">
        <v>206</v>
      </c>
      <c r="F468" s="45" t="s">
        <v>2574</v>
      </c>
      <c r="G468" s="44">
        <v>9</v>
      </c>
      <c r="H468" s="44" t="s">
        <v>2585</v>
      </c>
      <c r="I468" s="44" t="s">
        <v>993</v>
      </c>
      <c r="J468" s="44"/>
      <c r="K468" s="79">
        <v>46036</v>
      </c>
    </row>
    <row r="469" spans="1:11" ht="22.95" hidden="1" customHeight="1" x14ac:dyDescent="0.3">
      <c r="A469" s="44" t="s">
        <v>114</v>
      </c>
      <c r="B469" s="44" t="str">
        <f>VLOOKUP(Shortlisted[[#This Row],[Venture Name]],VenturesList[#All],2,FALSE)</f>
        <v>Accelerate Core</v>
      </c>
      <c r="C469" s="93" t="s">
        <v>802</v>
      </c>
      <c r="D469" s="78" t="s">
        <v>2583</v>
      </c>
      <c r="E469" s="44" t="s">
        <v>1613</v>
      </c>
      <c r="F469" s="45" t="s">
        <v>1614</v>
      </c>
      <c r="G469" s="44">
        <v>11</v>
      </c>
      <c r="H469" s="44" t="s">
        <v>2586</v>
      </c>
      <c r="I469" s="44" t="s">
        <v>993</v>
      </c>
      <c r="J469" s="44"/>
      <c r="K469" s="79">
        <v>46036</v>
      </c>
    </row>
    <row r="470" spans="1:11" ht="22.95" hidden="1" customHeight="1" x14ac:dyDescent="0.3">
      <c r="A470" s="44" t="s">
        <v>114</v>
      </c>
      <c r="B470" s="44" t="str">
        <f>VLOOKUP(Shortlisted[[#This Row],[Venture Name]],VenturesList[#All],2,FALSE)</f>
        <v>Accelerate Core</v>
      </c>
      <c r="C470" s="93" t="s">
        <v>802</v>
      </c>
      <c r="D470" s="78" t="s">
        <v>2587</v>
      </c>
      <c r="E470" s="44" t="s">
        <v>1538</v>
      </c>
      <c r="F470" s="45" t="s">
        <v>1539</v>
      </c>
      <c r="G470" s="44" t="s">
        <v>2237</v>
      </c>
      <c r="H470" s="44" t="s">
        <v>2588</v>
      </c>
      <c r="I470" s="44" t="s">
        <v>993</v>
      </c>
      <c r="J470" s="44"/>
      <c r="K470" s="79">
        <v>46036</v>
      </c>
    </row>
    <row r="471" spans="1:11" ht="22.95" hidden="1" customHeight="1" x14ac:dyDescent="0.3">
      <c r="A471" s="44" t="s">
        <v>114</v>
      </c>
      <c r="B471" s="44" t="str">
        <f>VLOOKUP(Shortlisted[[#This Row],[Venture Name]],VenturesList[#All],2,FALSE)</f>
        <v>Accelerate Core</v>
      </c>
      <c r="C471" s="93" t="s">
        <v>802</v>
      </c>
      <c r="D471" s="78" t="s">
        <v>2587</v>
      </c>
      <c r="E471" s="44" t="s">
        <v>2101</v>
      </c>
      <c r="F471" s="45" t="s">
        <v>2102</v>
      </c>
      <c r="G471" s="44">
        <v>12</v>
      </c>
      <c r="H471" s="44" t="s">
        <v>2589</v>
      </c>
      <c r="I471" s="44" t="s">
        <v>993</v>
      </c>
      <c r="J471" s="44"/>
      <c r="K471" s="79">
        <v>46036</v>
      </c>
    </row>
    <row r="472" spans="1:11" ht="22.95" hidden="1" customHeight="1" x14ac:dyDescent="0.3">
      <c r="A472" s="44" t="s">
        <v>880</v>
      </c>
      <c r="B472" s="44" t="str">
        <f>VLOOKUP(Shortlisted[[#This Row],[Venture Name]],VenturesList[#All],2,FALSE)</f>
        <v>Accelerate Core</v>
      </c>
      <c r="C472" s="93" t="s">
        <v>882</v>
      </c>
      <c r="D472" s="44" t="s">
        <v>2590</v>
      </c>
      <c r="E472" s="44" t="s">
        <v>195</v>
      </c>
      <c r="F472" s="45" t="s">
        <v>1601</v>
      </c>
      <c r="G472" s="44">
        <v>18</v>
      </c>
      <c r="H472" s="44" t="s">
        <v>2591</v>
      </c>
      <c r="I472" s="44" t="s">
        <v>993</v>
      </c>
      <c r="J472" s="44"/>
      <c r="K472" s="79">
        <v>46038</v>
      </c>
    </row>
    <row r="473" spans="1:11" ht="22.95" hidden="1" customHeight="1" x14ac:dyDescent="0.3">
      <c r="A473" s="44" t="s">
        <v>880</v>
      </c>
      <c r="B473" s="44" t="str">
        <f>VLOOKUP(Shortlisted[[#This Row],[Venture Name]],VenturesList[#All],2,FALSE)</f>
        <v>Accelerate Core</v>
      </c>
      <c r="C473" s="93" t="s">
        <v>882</v>
      </c>
      <c r="D473" s="44" t="s">
        <v>2590</v>
      </c>
      <c r="E473" s="5" t="s">
        <v>2530</v>
      </c>
      <c r="F473" s="42" t="s">
        <v>2592</v>
      </c>
      <c r="G473" s="5">
        <v>23</v>
      </c>
      <c r="H473" s="5" t="s">
        <v>2593</v>
      </c>
      <c r="I473" s="44" t="s">
        <v>993</v>
      </c>
      <c r="J473" s="44"/>
      <c r="K473" s="79">
        <v>46038</v>
      </c>
    </row>
    <row r="474" spans="1:11" ht="22.95" hidden="1" customHeight="1" x14ac:dyDescent="0.3">
      <c r="A474" s="44" t="s">
        <v>880</v>
      </c>
      <c r="B474" s="44" t="str">
        <f>VLOOKUP(Shortlisted[[#This Row],[Venture Name]],VenturesList[#All],2,FALSE)</f>
        <v>Accelerate Core</v>
      </c>
      <c r="C474" s="93" t="s">
        <v>882</v>
      </c>
      <c r="D474" s="44" t="s">
        <v>2590</v>
      </c>
      <c r="E474" s="5" t="s">
        <v>2594</v>
      </c>
      <c r="F474" s="42" t="s">
        <v>2595</v>
      </c>
      <c r="G474" s="5">
        <v>25</v>
      </c>
      <c r="H474" s="5" t="s">
        <v>2596</v>
      </c>
      <c r="I474" s="44" t="s">
        <v>993</v>
      </c>
      <c r="J474" s="44"/>
      <c r="K474" s="79">
        <v>46038</v>
      </c>
    </row>
    <row r="475" spans="1:11" ht="22.95" hidden="1" customHeight="1" x14ac:dyDescent="0.3">
      <c r="A475" s="216" t="s">
        <v>122</v>
      </c>
      <c r="B475" s="44" t="str">
        <f>VLOOKUP(Shortlisted[[#This Row],[Venture Name]],VenturesList[#All],2,FALSE)</f>
        <v>Accelerate Prime</v>
      </c>
      <c r="C475" s="2" t="s">
        <v>542</v>
      </c>
      <c r="D475" s="65" t="s">
        <v>2597</v>
      </c>
      <c r="E475" s="44" t="s">
        <v>2598</v>
      </c>
      <c r="F475" s="45" t="s">
        <v>2599</v>
      </c>
      <c r="G475" s="44">
        <v>20</v>
      </c>
      <c r="H475" s="44" t="s">
        <v>2600</v>
      </c>
      <c r="I475" s="44" t="s">
        <v>993</v>
      </c>
      <c r="J475" s="44"/>
      <c r="K475" s="79">
        <v>46038</v>
      </c>
    </row>
    <row r="476" spans="1:11" ht="22.95" hidden="1" customHeight="1" x14ac:dyDescent="0.3">
      <c r="A476" s="216" t="s">
        <v>122</v>
      </c>
      <c r="B476" s="44" t="str">
        <f>VLOOKUP(Shortlisted[[#This Row],[Venture Name]],VenturesList[#All],2,FALSE)</f>
        <v>Accelerate Prime</v>
      </c>
      <c r="C476" s="2" t="s">
        <v>542</v>
      </c>
      <c r="D476" s="65" t="s">
        <v>2597</v>
      </c>
      <c r="E476" s="5" t="s">
        <v>1100</v>
      </c>
      <c r="F476" s="42" t="s">
        <v>2601</v>
      </c>
      <c r="G476" s="5">
        <v>35</v>
      </c>
      <c r="H476" s="5" t="s">
        <v>2602</v>
      </c>
      <c r="I476" s="44" t="s">
        <v>993</v>
      </c>
      <c r="J476" s="5"/>
      <c r="K476" s="79">
        <v>46041</v>
      </c>
    </row>
    <row r="477" spans="1:11" ht="22.95" hidden="1" customHeight="1" x14ac:dyDescent="0.3">
      <c r="A477" s="216" t="s">
        <v>122</v>
      </c>
      <c r="B477" s="44" t="str">
        <f>VLOOKUP(Shortlisted[[#This Row],[Venture Name]],VenturesList[#All],2,FALSE)</f>
        <v>Accelerate Prime</v>
      </c>
      <c r="C477" s="2" t="s">
        <v>542</v>
      </c>
      <c r="D477" s="65" t="s">
        <v>2597</v>
      </c>
      <c r="E477" s="5" t="s">
        <v>2603</v>
      </c>
      <c r="F477" s="42" t="s">
        <v>2604</v>
      </c>
      <c r="G477" s="5">
        <v>17</v>
      </c>
      <c r="H477" s="5" t="s">
        <v>2605</v>
      </c>
      <c r="I477" s="44" t="s">
        <v>993</v>
      </c>
      <c r="J477" s="5"/>
      <c r="K477" s="79">
        <v>46041</v>
      </c>
    </row>
    <row r="478" spans="1:11" ht="22.95" hidden="1" customHeight="1" x14ac:dyDescent="0.3">
      <c r="A478" s="44" t="s">
        <v>369</v>
      </c>
      <c r="B478" s="44" t="str">
        <f>VLOOKUP(Shortlisted[[#This Row],[Venture Name]],VenturesList[#All],2,FALSE)</f>
        <v>Accelerate Prime</v>
      </c>
      <c r="C478" s="93" t="s">
        <v>371</v>
      </c>
      <c r="D478" s="44" t="s">
        <v>2606</v>
      </c>
      <c r="E478" s="44" t="s">
        <v>176</v>
      </c>
      <c r="F478" s="45" t="s">
        <v>2073</v>
      </c>
      <c r="G478" s="44">
        <v>12</v>
      </c>
      <c r="H478" s="44" t="s">
        <v>2607</v>
      </c>
      <c r="I478" s="44" t="s">
        <v>993</v>
      </c>
      <c r="J478" s="44"/>
      <c r="K478" s="79">
        <v>46038</v>
      </c>
    </row>
    <row r="479" spans="1:11" ht="22.95" hidden="1" customHeight="1" x14ac:dyDescent="0.3">
      <c r="A479" s="44" t="s">
        <v>369</v>
      </c>
      <c r="B479" s="44" t="str">
        <f>VLOOKUP(Shortlisted[[#This Row],[Venture Name]],VenturesList[#All],2,FALSE)</f>
        <v>Accelerate Prime</v>
      </c>
      <c r="C479" s="93" t="s">
        <v>371</v>
      </c>
      <c r="D479" s="44" t="s">
        <v>2606</v>
      </c>
      <c r="E479" s="44" t="s">
        <v>2608</v>
      </c>
      <c r="F479" s="45" t="s">
        <v>2609</v>
      </c>
      <c r="G479" s="44">
        <v>16</v>
      </c>
      <c r="H479" s="44" t="s">
        <v>2610</v>
      </c>
      <c r="I479" s="44" t="s">
        <v>993</v>
      </c>
      <c r="J479" s="44"/>
      <c r="K479" s="79">
        <v>46038</v>
      </c>
    </row>
    <row r="480" spans="1:11" ht="22.95" hidden="1" customHeight="1" x14ac:dyDescent="0.3">
      <c r="A480" s="44" t="s">
        <v>369</v>
      </c>
      <c r="B480" s="44" t="str">
        <f>VLOOKUP(Shortlisted[[#This Row],[Venture Name]],VenturesList[#All],2,FALSE)</f>
        <v>Accelerate Prime</v>
      </c>
      <c r="C480" s="93" t="s">
        <v>371</v>
      </c>
      <c r="D480" s="44" t="s">
        <v>2606</v>
      </c>
      <c r="E480" s="44" t="s">
        <v>2375</v>
      </c>
      <c r="F480" s="45" t="s">
        <v>2376</v>
      </c>
      <c r="G480" s="44">
        <v>18</v>
      </c>
      <c r="H480" s="44" t="s">
        <v>2611</v>
      </c>
      <c r="I480" s="44" t="s">
        <v>993</v>
      </c>
      <c r="J480" s="44"/>
      <c r="K480" s="79">
        <v>46038</v>
      </c>
    </row>
    <row r="481" spans="1:11" ht="22.95" hidden="1" customHeight="1" x14ac:dyDescent="0.3">
      <c r="A481" s="97" t="s">
        <v>923</v>
      </c>
      <c r="B481" s="97" t="str">
        <f>VLOOKUP(Shortlisted[[#This Row],[Venture Name]],VenturesList[#All],2,FALSE)</f>
        <v>Accelerate Core</v>
      </c>
      <c r="C481" s="93" t="s">
        <v>925</v>
      </c>
      <c r="D481" s="93" t="s">
        <v>2612</v>
      </c>
      <c r="E481" s="44" t="s">
        <v>1137</v>
      </c>
      <c r="F481" s="45" t="s">
        <v>1648</v>
      </c>
      <c r="G481" s="44">
        <v>24</v>
      </c>
      <c r="H481" s="44" t="s">
        <v>2613</v>
      </c>
      <c r="I481" s="44" t="s">
        <v>993</v>
      </c>
      <c r="J481" s="44"/>
      <c r="K481" s="79">
        <v>46041</v>
      </c>
    </row>
    <row r="482" spans="1:11" ht="22.95" hidden="1" customHeight="1" x14ac:dyDescent="0.3">
      <c r="A482" s="97" t="s">
        <v>923</v>
      </c>
      <c r="B482" s="97" t="str">
        <f>VLOOKUP(Shortlisted[[#This Row],[Venture Name]],VenturesList[#All],2,FALSE)</f>
        <v>Accelerate Core</v>
      </c>
      <c r="C482" s="93" t="s">
        <v>925</v>
      </c>
      <c r="D482" s="93" t="s">
        <v>2612</v>
      </c>
      <c r="E482" s="114" t="s">
        <v>1828</v>
      </c>
      <c r="F482" s="45" t="s">
        <v>1829</v>
      </c>
      <c r="G482" s="44">
        <v>21</v>
      </c>
      <c r="H482" s="44" t="s">
        <v>2614</v>
      </c>
      <c r="I482" s="44" t="s">
        <v>993</v>
      </c>
      <c r="J482" s="44"/>
      <c r="K482" s="79">
        <v>46041</v>
      </c>
    </row>
    <row r="483" spans="1:11" ht="22.95" hidden="1" customHeight="1" x14ac:dyDescent="0.3">
      <c r="A483" s="97" t="s">
        <v>923</v>
      </c>
      <c r="B483" s="97" t="str">
        <f>VLOOKUP(Shortlisted[[#This Row],[Venture Name]],VenturesList[#All],2,FALSE)</f>
        <v>Accelerate Core</v>
      </c>
      <c r="C483" s="93" t="s">
        <v>925</v>
      </c>
      <c r="D483" s="93" t="s">
        <v>2615</v>
      </c>
      <c r="E483" s="44" t="s">
        <v>1137</v>
      </c>
      <c r="F483" s="45" t="s">
        <v>1648</v>
      </c>
      <c r="G483" s="44">
        <v>24</v>
      </c>
      <c r="H483" s="44" t="s">
        <v>2616</v>
      </c>
      <c r="I483" s="44" t="s">
        <v>993</v>
      </c>
      <c r="J483" s="44"/>
      <c r="K483" s="79">
        <v>46041</v>
      </c>
    </row>
    <row r="484" spans="1:11" ht="22.95" hidden="1" customHeight="1" x14ac:dyDescent="0.3">
      <c r="A484" s="97" t="s">
        <v>923</v>
      </c>
      <c r="B484" s="97" t="str">
        <f>VLOOKUP(Shortlisted[[#This Row],[Venture Name]],VenturesList[#All],2,FALSE)</f>
        <v>Accelerate Core</v>
      </c>
      <c r="C484" s="93" t="s">
        <v>925</v>
      </c>
      <c r="D484" s="93" t="s">
        <v>2615</v>
      </c>
      <c r="E484" s="44" t="s">
        <v>2617</v>
      </c>
      <c r="F484" s="45" t="s">
        <v>2618</v>
      </c>
      <c r="G484" s="44">
        <v>16</v>
      </c>
      <c r="H484" s="44" t="s">
        <v>2619</v>
      </c>
      <c r="I484" s="44" t="s">
        <v>993</v>
      </c>
      <c r="J484" s="44"/>
      <c r="K484" s="79">
        <v>46041</v>
      </c>
    </row>
    <row r="485" spans="1:11" ht="22.95" hidden="1" customHeight="1" x14ac:dyDescent="0.3">
      <c r="A485" s="97" t="s">
        <v>923</v>
      </c>
      <c r="B485" s="97" t="str">
        <f>VLOOKUP(Shortlisted[[#This Row],[Venture Name]],VenturesList[#All],2,FALSE)</f>
        <v>Accelerate Core</v>
      </c>
      <c r="C485" s="93" t="s">
        <v>925</v>
      </c>
      <c r="D485" s="93" t="s">
        <v>2620</v>
      </c>
      <c r="E485" s="44" t="s">
        <v>2621</v>
      </c>
      <c r="F485" s="45" t="s">
        <v>2622</v>
      </c>
      <c r="G485" s="44">
        <v>15</v>
      </c>
      <c r="H485" s="44" t="s">
        <v>2623</v>
      </c>
      <c r="I485" s="44" t="s">
        <v>980</v>
      </c>
      <c r="J485" s="44"/>
      <c r="K485" s="79">
        <v>46041</v>
      </c>
    </row>
    <row r="486" spans="1:11" ht="22.95" hidden="1" customHeight="1" x14ac:dyDescent="0.3">
      <c r="A486" s="97" t="s">
        <v>923</v>
      </c>
      <c r="B486" s="97" t="str">
        <f>VLOOKUP(Shortlisted[[#This Row],[Venture Name]],VenturesList[#All],2,FALSE)</f>
        <v>Accelerate Core</v>
      </c>
      <c r="C486" s="93" t="s">
        <v>925</v>
      </c>
      <c r="D486" s="93" t="s">
        <v>2620</v>
      </c>
      <c r="E486" s="5" t="s">
        <v>1138</v>
      </c>
      <c r="F486" s="42" t="s">
        <v>2212</v>
      </c>
      <c r="G486" s="5">
        <v>23</v>
      </c>
      <c r="H486" s="5" t="s">
        <v>2624</v>
      </c>
      <c r="I486" s="5" t="s">
        <v>993</v>
      </c>
      <c r="J486" s="5"/>
      <c r="K486" s="79">
        <v>46042</v>
      </c>
    </row>
    <row r="487" spans="1:11" ht="22.95" hidden="1" customHeight="1" x14ac:dyDescent="0.3">
      <c r="A487" s="97" t="s">
        <v>923</v>
      </c>
      <c r="B487" s="97" t="str">
        <f>VLOOKUP(Shortlisted[[#This Row],[Venture Name]],VenturesList[#All],2,FALSE)</f>
        <v>Accelerate Core</v>
      </c>
      <c r="C487" s="93" t="s">
        <v>925</v>
      </c>
      <c r="D487" s="93" t="s">
        <v>2620</v>
      </c>
      <c r="E487" s="5" t="s">
        <v>2625</v>
      </c>
      <c r="F487" s="42" t="s">
        <v>2626</v>
      </c>
      <c r="G487" s="5" t="s">
        <v>1681</v>
      </c>
      <c r="H487" s="5" t="s">
        <v>2627</v>
      </c>
      <c r="I487" s="5" t="s">
        <v>980</v>
      </c>
      <c r="J487" s="5"/>
      <c r="K487" s="79">
        <v>46041</v>
      </c>
    </row>
    <row r="488" spans="1:11" ht="22.95" hidden="1" customHeight="1" x14ac:dyDescent="0.3">
      <c r="A488" s="97" t="s">
        <v>923</v>
      </c>
      <c r="B488" s="97" t="str">
        <f>VLOOKUP(Shortlisted[[#This Row],[Venture Name]],VenturesList[#All],2,FALSE)</f>
        <v>Accelerate Core</v>
      </c>
      <c r="C488" s="93" t="s">
        <v>925</v>
      </c>
      <c r="D488" s="93" t="s">
        <v>2628</v>
      </c>
      <c r="E488" s="44" t="s">
        <v>2629</v>
      </c>
      <c r="F488" s="45" t="s">
        <v>2630</v>
      </c>
      <c r="G488" s="44"/>
      <c r="H488" s="44" t="s">
        <v>2631</v>
      </c>
      <c r="I488" s="44" t="s">
        <v>980</v>
      </c>
      <c r="J488" s="44"/>
      <c r="K488" s="79">
        <v>46041</v>
      </c>
    </row>
    <row r="489" spans="1:11" ht="22.95" hidden="1" customHeight="1" x14ac:dyDescent="0.3">
      <c r="A489" s="97" t="s">
        <v>923</v>
      </c>
      <c r="B489" s="97" t="str">
        <f>VLOOKUP(Shortlisted[[#This Row],[Venture Name]],VenturesList[#All],2,FALSE)</f>
        <v>Accelerate Core</v>
      </c>
      <c r="C489" s="93" t="s">
        <v>925</v>
      </c>
      <c r="D489" s="93" t="s">
        <v>2628</v>
      </c>
      <c r="E489" s="44" t="s">
        <v>2632</v>
      </c>
      <c r="F489" s="45" t="s">
        <v>2633</v>
      </c>
      <c r="G489" s="44" t="s">
        <v>2469</v>
      </c>
      <c r="H489" s="44" t="s">
        <v>2634</v>
      </c>
      <c r="I489" s="44" t="s">
        <v>980</v>
      </c>
      <c r="J489" s="44"/>
      <c r="K489" s="79">
        <v>46041</v>
      </c>
    </row>
    <row r="490" spans="1:11" ht="22.95" hidden="1" customHeight="1" x14ac:dyDescent="0.3">
      <c r="A490" s="97" t="s">
        <v>923</v>
      </c>
      <c r="B490" s="97" t="str">
        <f>VLOOKUP(Shortlisted[[#This Row],[Venture Name]],VenturesList[#All],2,FALSE)</f>
        <v>Accelerate Core</v>
      </c>
      <c r="C490" s="93" t="s">
        <v>925</v>
      </c>
      <c r="D490" s="93" t="s">
        <v>2628</v>
      </c>
      <c r="E490" s="44" t="s">
        <v>1137</v>
      </c>
      <c r="F490" s="45" t="s">
        <v>1648</v>
      </c>
      <c r="G490" s="44">
        <v>24</v>
      </c>
      <c r="H490" s="5" t="s">
        <v>2635</v>
      </c>
      <c r="I490" s="5" t="s">
        <v>993</v>
      </c>
      <c r="J490" s="5"/>
      <c r="K490" s="79">
        <v>46042</v>
      </c>
    </row>
    <row r="491" spans="1:11" ht="22.95" hidden="1" customHeight="1" x14ac:dyDescent="0.3">
      <c r="A491" s="145" t="s">
        <v>963</v>
      </c>
      <c r="B491" s="138" t="str">
        <f>VLOOKUP(Shortlisted[[#This Row],[Venture Name]],VenturesList[#All],2,FALSE)</f>
        <v>Accelerate Core</v>
      </c>
      <c r="C491" s="93" t="s">
        <v>965</v>
      </c>
      <c r="D491" s="44" t="s">
        <v>2636</v>
      </c>
      <c r="E491" s="44" t="s">
        <v>2019</v>
      </c>
      <c r="F491" s="45" t="s">
        <v>2020</v>
      </c>
      <c r="G491" s="44">
        <v>30</v>
      </c>
      <c r="H491" s="44" t="s">
        <v>2637</v>
      </c>
      <c r="I491" s="44" t="s">
        <v>993</v>
      </c>
      <c r="J491" s="44"/>
      <c r="K491" s="79">
        <v>46041</v>
      </c>
    </row>
    <row r="492" spans="1:11" ht="22.95" hidden="1" customHeight="1" x14ac:dyDescent="0.3">
      <c r="A492" s="145" t="s">
        <v>963</v>
      </c>
      <c r="B492" s="138" t="str">
        <f>VLOOKUP(Shortlisted[[#This Row],[Venture Name]],VenturesList[#All],2,FALSE)</f>
        <v>Accelerate Core</v>
      </c>
      <c r="C492" s="93" t="s">
        <v>965</v>
      </c>
      <c r="D492" s="44" t="s">
        <v>2636</v>
      </c>
      <c r="E492" s="44" t="s">
        <v>193</v>
      </c>
      <c r="F492" s="45" t="s">
        <v>1861</v>
      </c>
      <c r="G492" s="44">
        <v>33</v>
      </c>
      <c r="H492" s="44" t="s">
        <v>2638</v>
      </c>
      <c r="I492" s="44" t="s">
        <v>993</v>
      </c>
      <c r="J492" s="44"/>
      <c r="K492" s="79">
        <v>46041</v>
      </c>
    </row>
    <row r="493" spans="1:11" ht="22.95" hidden="1" customHeight="1" x14ac:dyDescent="0.3">
      <c r="A493" s="145" t="s">
        <v>963</v>
      </c>
      <c r="B493" s="138" t="str">
        <f>VLOOKUP(Shortlisted[[#This Row],[Venture Name]],VenturesList[#All],2,FALSE)</f>
        <v>Accelerate Core</v>
      </c>
      <c r="C493" s="93" t="s">
        <v>965</v>
      </c>
      <c r="D493" s="44" t="s">
        <v>2639</v>
      </c>
      <c r="E493" s="44" t="s">
        <v>2640</v>
      </c>
      <c r="F493" s="45" t="s">
        <v>2641</v>
      </c>
      <c r="G493" s="44">
        <v>15</v>
      </c>
      <c r="H493" s="44" t="s">
        <v>2642</v>
      </c>
      <c r="I493" s="44" t="s">
        <v>993</v>
      </c>
      <c r="J493" s="44"/>
      <c r="K493" s="79">
        <v>46041</v>
      </c>
    </row>
    <row r="494" spans="1:11" ht="22.95" hidden="1" customHeight="1" x14ac:dyDescent="0.3">
      <c r="A494" s="145" t="s">
        <v>963</v>
      </c>
      <c r="B494" s="138" t="str">
        <f>VLOOKUP(Shortlisted[[#This Row],[Venture Name]],VenturesList[#All],2,FALSE)</f>
        <v>Accelerate Core</v>
      </c>
      <c r="C494" s="93" t="s">
        <v>965</v>
      </c>
      <c r="D494" s="44" t="s">
        <v>2639</v>
      </c>
      <c r="E494" s="44" t="s">
        <v>2643</v>
      </c>
      <c r="F494" s="45" t="s">
        <v>2644</v>
      </c>
      <c r="G494" s="44">
        <v>9</v>
      </c>
      <c r="H494" s="44" t="s">
        <v>2645</v>
      </c>
      <c r="I494" s="44" t="s">
        <v>993</v>
      </c>
      <c r="J494" s="44"/>
      <c r="K494" s="79">
        <v>46041</v>
      </c>
    </row>
    <row r="495" spans="1:11" ht="22.95" hidden="1" customHeight="1" x14ac:dyDescent="0.3">
      <c r="A495" s="145" t="s">
        <v>963</v>
      </c>
      <c r="B495" s="138" t="str">
        <f>VLOOKUP(Shortlisted[[#This Row],[Venture Name]],VenturesList[#All],2,FALSE)</f>
        <v>Accelerate Core</v>
      </c>
      <c r="C495" s="93" t="s">
        <v>965</v>
      </c>
      <c r="D495" s="44" t="s">
        <v>2639</v>
      </c>
      <c r="E495" s="44" t="s">
        <v>2646</v>
      </c>
      <c r="F495" s="45" t="s">
        <v>2647</v>
      </c>
      <c r="G495" s="44">
        <v>25</v>
      </c>
      <c r="H495" s="44" t="s">
        <v>2648</v>
      </c>
      <c r="I495" s="44" t="s">
        <v>993</v>
      </c>
      <c r="J495" s="44"/>
      <c r="K495" s="79">
        <v>46041</v>
      </c>
    </row>
    <row r="496" spans="1:11" ht="22.95" hidden="1" customHeight="1" x14ac:dyDescent="0.3">
      <c r="A496" s="145" t="s">
        <v>963</v>
      </c>
      <c r="B496" s="138" t="str">
        <f>VLOOKUP(Shortlisted[[#This Row],[Venture Name]],VenturesList[#All],2,FALSE)</f>
        <v>Accelerate Core</v>
      </c>
      <c r="C496" s="93" t="s">
        <v>965</v>
      </c>
      <c r="D496" s="44" t="s">
        <v>2649</v>
      </c>
      <c r="E496" s="44" t="s">
        <v>2523</v>
      </c>
      <c r="F496" s="45" t="s">
        <v>2524</v>
      </c>
      <c r="G496" s="44">
        <v>25</v>
      </c>
      <c r="H496" s="44" t="s">
        <v>2650</v>
      </c>
      <c r="I496" s="44" t="s">
        <v>993</v>
      </c>
      <c r="J496" s="44"/>
      <c r="K496" s="79">
        <v>46041</v>
      </c>
    </row>
    <row r="497" spans="1:11" ht="22.95" hidden="1" customHeight="1" x14ac:dyDescent="0.3">
      <c r="A497" s="138" t="s">
        <v>963</v>
      </c>
      <c r="B497" s="138" t="str">
        <f>VLOOKUP(Shortlisted[[#This Row],[Venture Name]],VenturesList[#All],2,FALSE)</f>
        <v>Accelerate Core</v>
      </c>
      <c r="C497" s="93" t="s">
        <v>965</v>
      </c>
      <c r="D497" s="44" t="s">
        <v>2649</v>
      </c>
      <c r="E497" s="44" t="s">
        <v>1485</v>
      </c>
      <c r="F497" s="45" t="s">
        <v>1486</v>
      </c>
      <c r="G497" s="44">
        <v>17</v>
      </c>
      <c r="H497" s="44" t="s">
        <v>2651</v>
      </c>
      <c r="I497" s="44" t="s">
        <v>993</v>
      </c>
      <c r="J497" s="44"/>
      <c r="K497" s="79">
        <v>46041</v>
      </c>
    </row>
    <row r="498" spans="1:11" ht="22.95" hidden="1" customHeight="1" x14ac:dyDescent="0.3">
      <c r="A498" s="138" t="s">
        <v>963</v>
      </c>
      <c r="B498" s="138" t="str">
        <f>VLOOKUP(Shortlisted[[#This Row],[Venture Name]],VenturesList[#All],2,FALSE)</f>
        <v>Accelerate Core</v>
      </c>
      <c r="C498" s="93" t="s">
        <v>965</v>
      </c>
      <c r="D498" s="44" t="s">
        <v>2649</v>
      </c>
      <c r="E498" s="44" t="s">
        <v>1482</v>
      </c>
      <c r="F498" s="45" t="s">
        <v>1483</v>
      </c>
      <c r="G498" s="44">
        <v>16</v>
      </c>
      <c r="H498" s="44" t="s">
        <v>2652</v>
      </c>
      <c r="I498" s="44" t="s">
        <v>993</v>
      </c>
      <c r="J498" s="44"/>
      <c r="K498" s="79">
        <v>46041</v>
      </c>
    </row>
    <row r="499" spans="1:11" ht="22.95" hidden="1" customHeight="1" x14ac:dyDescent="0.3">
      <c r="A499" s="138" t="s">
        <v>963</v>
      </c>
      <c r="B499" s="138" t="str">
        <f>VLOOKUP(Shortlisted[[#This Row],[Venture Name]],VenturesList[#All],2,FALSE)</f>
        <v>Accelerate Core</v>
      </c>
      <c r="C499" s="93" t="s">
        <v>965</v>
      </c>
      <c r="D499" s="44" t="s">
        <v>2653</v>
      </c>
      <c r="E499" s="44" t="s">
        <v>2640</v>
      </c>
      <c r="F499" s="45" t="s">
        <v>2641</v>
      </c>
      <c r="G499" s="44">
        <v>15</v>
      </c>
      <c r="H499" s="44" t="s">
        <v>2654</v>
      </c>
      <c r="I499" s="44" t="s">
        <v>993</v>
      </c>
      <c r="J499" s="44"/>
      <c r="K499" s="79">
        <v>46041</v>
      </c>
    </row>
    <row r="500" spans="1:11" ht="22.95" hidden="1" customHeight="1" x14ac:dyDescent="0.3">
      <c r="A500" s="138" t="s">
        <v>963</v>
      </c>
      <c r="B500" s="138" t="str">
        <f>VLOOKUP(Shortlisted[[#This Row],[Venture Name]],VenturesList[#All],2,FALSE)</f>
        <v>Accelerate Core</v>
      </c>
      <c r="C500" s="93" t="s">
        <v>965</v>
      </c>
      <c r="D500" s="44" t="s">
        <v>2653</v>
      </c>
      <c r="E500" s="44" t="s">
        <v>2643</v>
      </c>
      <c r="F500" s="45" t="s">
        <v>2644</v>
      </c>
      <c r="G500" s="44">
        <v>9</v>
      </c>
      <c r="H500" s="5" t="s">
        <v>2655</v>
      </c>
      <c r="I500" s="44" t="s">
        <v>993</v>
      </c>
      <c r="J500" s="44"/>
      <c r="K500" s="79">
        <v>46041</v>
      </c>
    </row>
    <row r="501" spans="1:11" ht="22.95" hidden="1" customHeight="1" x14ac:dyDescent="0.3">
      <c r="A501" s="44" t="s">
        <v>85</v>
      </c>
      <c r="B501" s="44" t="str">
        <f>VLOOKUP(Shortlisted[[#This Row],[Venture Name]],VenturesList[#All],2,FALSE)</f>
        <v>Accelerate Core</v>
      </c>
      <c r="C501" s="93" t="s">
        <v>912</v>
      </c>
      <c r="D501" s="44" t="s">
        <v>1175</v>
      </c>
      <c r="E501" s="44" t="s">
        <v>167</v>
      </c>
      <c r="F501" s="45" t="s">
        <v>2434</v>
      </c>
      <c r="G501" s="44">
        <v>30</v>
      </c>
      <c r="H501" s="44" t="s">
        <v>1143</v>
      </c>
      <c r="I501" s="44" t="s">
        <v>993</v>
      </c>
      <c r="J501" s="44"/>
      <c r="K501" s="79">
        <v>46042</v>
      </c>
    </row>
    <row r="502" spans="1:11" ht="22.95" hidden="1" customHeight="1" x14ac:dyDescent="0.3">
      <c r="A502" s="44" t="s">
        <v>85</v>
      </c>
      <c r="B502" s="44" t="str">
        <f>VLOOKUP(Shortlisted[[#This Row],[Venture Name]],VenturesList[#All],2,FALSE)</f>
        <v>Accelerate Core</v>
      </c>
      <c r="C502" s="93" t="s">
        <v>912</v>
      </c>
      <c r="D502" s="44" t="s">
        <v>1175</v>
      </c>
      <c r="E502" s="44" t="s">
        <v>2656</v>
      </c>
      <c r="F502" s="45" t="s">
        <v>2657</v>
      </c>
      <c r="G502" s="44" t="s">
        <v>1905</v>
      </c>
      <c r="H502" s="44" t="s">
        <v>2658</v>
      </c>
      <c r="I502" s="44" t="s">
        <v>980</v>
      </c>
      <c r="J502" s="44"/>
      <c r="K502" s="79">
        <v>46042</v>
      </c>
    </row>
    <row r="503" spans="1:11" ht="22.95" hidden="1" customHeight="1" x14ac:dyDescent="0.3">
      <c r="A503" s="44" t="s">
        <v>85</v>
      </c>
      <c r="B503" s="44" t="str">
        <f>VLOOKUP(Shortlisted[[#This Row],[Venture Name]],VenturesList[#All],2,FALSE)</f>
        <v>Accelerate Core</v>
      </c>
      <c r="C503" s="93" t="s">
        <v>912</v>
      </c>
      <c r="D503" s="44" t="s">
        <v>1180</v>
      </c>
      <c r="E503" s="44" t="s">
        <v>2659</v>
      </c>
      <c r="F503" s="45" t="s">
        <v>2660</v>
      </c>
      <c r="G503" s="44">
        <v>25</v>
      </c>
      <c r="H503" s="44" t="s">
        <v>2661</v>
      </c>
      <c r="I503" s="44" t="s">
        <v>993</v>
      </c>
      <c r="J503" s="44"/>
      <c r="K503" s="79">
        <v>46042</v>
      </c>
    </row>
    <row r="504" spans="1:11" ht="22.95" hidden="1" customHeight="1" x14ac:dyDescent="0.3">
      <c r="A504" s="44" t="s">
        <v>85</v>
      </c>
      <c r="B504" s="44" t="str">
        <f>VLOOKUP(Shortlisted[[#This Row],[Venture Name]],VenturesList[#All],2,FALSE)</f>
        <v>Accelerate Core</v>
      </c>
      <c r="C504" s="93" t="s">
        <v>912</v>
      </c>
      <c r="D504" s="44" t="s">
        <v>1180</v>
      </c>
      <c r="E504" s="44" t="s">
        <v>2662</v>
      </c>
      <c r="F504" s="45" t="s">
        <v>1978</v>
      </c>
      <c r="G504" s="44">
        <v>16</v>
      </c>
      <c r="H504" s="44" t="s">
        <v>2663</v>
      </c>
      <c r="I504" s="44" t="s">
        <v>993</v>
      </c>
      <c r="J504" s="44"/>
      <c r="K504" s="79">
        <v>46042</v>
      </c>
    </row>
    <row r="505" spans="1:11" ht="22.95" hidden="1" customHeight="1" x14ac:dyDescent="0.3">
      <c r="A505" s="44" t="s">
        <v>85</v>
      </c>
      <c r="B505" s="44" t="str">
        <f>VLOOKUP(Shortlisted[[#This Row],[Venture Name]],VenturesList[#All],2,FALSE)</f>
        <v>Accelerate Core</v>
      </c>
      <c r="C505" s="93" t="s">
        <v>912</v>
      </c>
      <c r="D505" s="44" t="s">
        <v>2664</v>
      </c>
      <c r="E505" s="44" t="s">
        <v>1963</v>
      </c>
      <c r="F505" s="45" t="s">
        <v>1964</v>
      </c>
      <c r="G505" s="44">
        <v>14</v>
      </c>
      <c r="H505" s="44" t="s">
        <v>2665</v>
      </c>
      <c r="I505" s="44" t="s">
        <v>993</v>
      </c>
      <c r="J505" s="44"/>
      <c r="K505" s="79">
        <v>46042</v>
      </c>
    </row>
    <row r="506" spans="1:11" ht="22.95" hidden="1" customHeight="1" x14ac:dyDescent="0.3">
      <c r="A506" s="44" t="s">
        <v>85</v>
      </c>
      <c r="B506" s="44" t="str">
        <f>VLOOKUP(Shortlisted[[#This Row],[Venture Name]],VenturesList[#All],2,FALSE)</f>
        <v>Accelerate Core</v>
      </c>
      <c r="C506" s="93" t="s">
        <v>912</v>
      </c>
      <c r="D506" s="44" t="s">
        <v>2664</v>
      </c>
      <c r="E506" s="5" t="s">
        <v>1499</v>
      </c>
      <c r="F506" s="42" t="s">
        <v>1500</v>
      </c>
      <c r="G506" s="5">
        <v>12</v>
      </c>
      <c r="H506" s="5" t="s">
        <v>2666</v>
      </c>
      <c r="I506" s="44" t="s">
        <v>993</v>
      </c>
      <c r="J506" s="44"/>
      <c r="K506" s="79">
        <v>46042</v>
      </c>
    </row>
    <row r="507" spans="1:11" ht="22.95" hidden="1" customHeight="1" x14ac:dyDescent="0.3">
      <c r="A507" s="44" t="s">
        <v>85</v>
      </c>
      <c r="B507" s="44" t="str">
        <f>VLOOKUP(Shortlisted[[#This Row],[Venture Name]],VenturesList[#All],2,FALSE)</f>
        <v>Accelerate Core</v>
      </c>
      <c r="C507" s="93" t="s">
        <v>912</v>
      </c>
      <c r="D507" s="44" t="s">
        <v>1183</v>
      </c>
      <c r="E507" s="44" t="s">
        <v>208</v>
      </c>
      <c r="F507" s="45" t="s">
        <v>2667</v>
      </c>
      <c r="G507" s="44">
        <v>27</v>
      </c>
      <c r="H507" s="44" t="s">
        <v>2668</v>
      </c>
      <c r="I507" s="44" t="s">
        <v>993</v>
      </c>
      <c r="J507" s="44"/>
      <c r="K507" s="79">
        <v>46042</v>
      </c>
    </row>
    <row r="508" spans="1:11" ht="22.95" hidden="1" customHeight="1" x14ac:dyDescent="0.3">
      <c r="A508" s="44" t="s">
        <v>85</v>
      </c>
      <c r="B508" s="5" t="str">
        <f>VLOOKUP(Shortlisted[[#This Row],[Venture Name]],VenturesList[#All],2,FALSE)</f>
        <v>Accelerate Core</v>
      </c>
      <c r="C508" s="2" t="s">
        <v>912</v>
      </c>
      <c r="D508" s="5" t="s">
        <v>1183</v>
      </c>
      <c r="E508" s="5" t="s">
        <v>2669</v>
      </c>
      <c r="F508" s="42" t="s">
        <v>2449</v>
      </c>
      <c r="G508" s="5">
        <v>22</v>
      </c>
      <c r="H508" s="5" t="s">
        <v>2670</v>
      </c>
      <c r="I508" s="5" t="s">
        <v>993</v>
      </c>
      <c r="J508" s="5"/>
      <c r="K508" s="115">
        <v>46042</v>
      </c>
    </row>
    <row r="509" spans="1:11" ht="22.95" hidden="1" customHeight="1" x14ac:dyDescent="0.3">
      <c r="A509" s="51" t="s">
        <v>903</v>
      </c>
      <c r="B509" s="51" t="str">
        <f>VLOOKUP(Shortlisted[[#This Row],[Venture Name]],VenturesList[#All],2,FALSE)</f>
        <v>Accelerate Core</v>
      </c>
      <c r="C509" s="105" t="s">
        <v>2671</v>
      </c>
      <c r="D509" s="51" t="s">
        <v>2672</v>
      </c>
      <c r="E509" s="51" t="s">
        <v>2178</v>
      </c>
      <c r="F509" s="48" t="s">
        <v>2179</v>
      </c>
      <c r="G509" s="51">
        <v>15</v>
      </c>
      <c r="H509" s="51" t="s">
        <v>2673</v>
      </c>
      <c r="I509" s="51" t="s">
        <v>993</v>
      </c>
      <c r="J509" s="51"/>
      <c r="K509" s="122">
        <v>46042</v>
      </c>
    </row>
    <row r="510" spans="1:11" ht="22.95" hidden="1" customHeight="1" x14ac:dyDescent="0.3">
      <c r="A510" s="44" t="s">
        <v>903</v>
      </c>
      <c r="B510" s="44" t="str">
        <f>VLOOKUP(Shortlisted[[#This Row],[Venture Name]],VenturesList[#All],2,FALSE)</f>
        <v>Accelerate Core</v>
      </c>
      <c r="C510" s="93" t="s">
        <v>2671</v>
      </c>
      <c r="D510" s="44" t="s">
        <v>2672</v>
      </c>
      <c r="E510" s="44" t="s">
        <v>182</v>
      </c>
      <c r="F510" s="45" t="s">
        <v>1580</v>
      </c>
      <c r="G510" s="44">
        <v>26</v>
      </c>
      <c r="H510" s="44" t="s">
        <v>2674</v>
      </c>
      <c r="I510" s="44" t="s">
        <v>993</v>
      </c>
      <c r="J510" s="44"/>
      <c r="K510" s="79">
        <v>46042</v>
      </c>
    </row>
    <row r="511" spans="1:11" ht="22.95" hidden="1" customHeight="1" x14ac:dyDescent="0.3">
      <c r="A511" s="44" t="s">
        <v>903</v>
      </c>
      <c r="B511" s="44" t="str">
        <f>VLOOKUP(Shortlisted[[#This Row],[Venture Name]],VenturesList[#All],2,FALSE)</f>
        <v>Accelerate Core</v>
      </c>
      <c r="C511" s="93" t="s">
        <v>2671</v>
      </c>
      <c r="D511" s="44" t="s">
        <v>2672</v>
      </c>
      <c r="E511" s="44" t="s">
        <v>1959</v>
      </c>
      <c r="F511" s="45" t="s">
        <v>1960</v>
      </c>
      <c r="G511" s="44">
        <v>33</v>
      </c>
      <c r="H511" s="44" t="s">
        <v>2675</v>
      </c>
      <c r="I511" s="44" t="s">
        <v>993</v>
      </c>
      <c r="J511" s="44"/>
      <c r="K511" s="79">
        <v>46042</v>
      </c>
    </row>
    <row r="512" spans="1:11" ht="22.95" hidden="1" customHeight="1" x14ac:dyDescent="0.3">
      <c r="A512" s="44" t="s">
        <v>903</v>
      </c>
      <c r="B512" s="44" t="str">
        <f>VLOOKUP(Shortlisted[[#This Row],[Venture Name]],VenturesList[#All],2,FALSE)</f>
        <v>Accelerate Core</v>
      </c>
      <c r="C512" s="93" t="s">
        <v>2671</v>
      </c>
      <c r="D512" s="44" t="s">
        <v>2676</v>
      </c>
      <c r="E512" s="44" t="s">
        <v>200</v>
      </c>
      <c r="F512" s="45" t="s">
        <v>1932</v>
      </c>
      <c r="G512" s="44">
        <v>18</v>
      </c>
      <c r="H512" s="44" t="s">
        <v>2677</v>
      </c>
      <c r="I512" s="44" t="s">
        <v>993</v>
      </c>
      <c r="J512" s="44"/>
      <c r="K512" s="79">
        <v>46042</v>
      </c>
    </row>
    <row r="513" spans="1:11" ht="22.95" hidden="1" customHeight="1" x14ac:dyDescent="0.3">
      <c r="A513" s="44" t="s">
        <v>903</v>
      </c>
      <c r="B513" s="44" t="str">
        <f>VLOOKUP(Shortlisted[[#This Row],[Venture Name]],VenturesList[#All],2,FALSE)</f>
        <v>Accelerate Core</v>
      </c>
      <c r="C513" s="93" t="s">
        <v>2671</v>
      </c>
      <c r="D513" s="44" t="s">
        <v>2676</v>
      </c>
      <c r="E513" s="44" t="s">
        <v>2058</v>
      </c>
      <c r="F513" s="45" t="s">
        <v>2059</v>
      </c>
      <c r="G513" s="44">
        <v>10</v>
      </c>
      <c r="H513" s="44" t="s">
        <v>2678</v>
      </c>
      <c r="I513" s="44" t="s">
        <v>993</v>
      </c>
      <c r="J513" s="44"/>
      <c r="K513" s="79">
        <v>46042</v>
      </c>
    </row>
    <row r="514" spans="1:11" ht="22.95" hidden="1" customHeight="1" x14ac:dyDescent="0.3">
      <c r="A514" s="44" t="s">
        <v>903</v>
      </c>
      <c r="B514" s="44" t="str">
        <f>VLOOKUP(Shortlisted[[#This Row],[Venture Name]],VenturesList[#All],2,FALSE)</f>
        <v>Accelerate Core</v>
      </c>
      <c r="C514" s="93" t="s">
        <v>2671</v>
      </c>
      <c r="D514" s="44" t="s">
        <v>2676</v>
      </c>
      <c r="E514" s="44" t="s">
        <v>2679</v>
      </c>
      <c r="F514" s="45" t="s">
        <v>2680</v>
      </c>
      <c r="G514" s="44">
        <v>6</v>
      </c>
      <c r="H514" s="44" t="s">
        <v>2681</v>
      </c>
      <c r="I514" s="44" t="s">
        <v>993</v>
      </c>
      <c r="J514" s="44"/>
      <c r="K514" s="79">
        <v>46042</v>
      </c>
    </row>
    <row r="515" spans="1:11" ht="22.95" hidden="1" customHeight="1" x14ac:dyDescent="0.3">
      <c r="A515" s="44" t="s">
        <v>903</v>
      </c>
      <c r="B515" s="44" t="str">
        <f>VLOOKUP(Shortlisted[[#This Row],[Venture Name]],VenturesList[#All],2,FALSE)</f>
        <v>Accelerate Core</v>
      </c>
      <c r="C515" s="93" t="s">
        <v>2671</v>
      </c>
      <c r="D515" s="44" t="s">
        <v>2682</v>
      </c>
      <c r="E515" s="44" t="s">
        <v>2016</v>
      </c>
      <c r="F515" s="45" t="s">
        <v>2017</v>
      </c>
      <c r="G515" s="44">
        <v>17</v>
      </c>
      <c r="H515" s="44" t="s">
        <v>2683</v>
      </c>
      <c r="I515" s="44" t="s">
        <v>993</v>
      </c>
      <c r="J515" s="44"/>
      <c r="K515" s="79">
        <v>46042</v>
      </c>
    </row>
    <row r="516" spans="1:11" ht="22.95" hidden="1" customHeight="1" x14ac:dyDescent="0.3">
      <c r="A516" s="5" t="s">
        <v>903</v>
      </c>
      <c r="B516" s="5" t="str">
        <f>VLOOKUP(Shortlisted[[#This Row],[Venture Name]],VenturesList[#All],2,FALSE)</f>
        <v>Accelerate Core</v>
      </c>
      <c r="C516" s="2" t="s">
        <v>2671</v>
      </c>
      <c r="D516" s="5" t="s">
        <v>2682</v>
      </c>
      <c r="E516" s="5" t="s">
        <v>164</v>
      </c>
      <c r="F516" s="42" t="s">
        <v>1513</v>
      </c>
      <c r="G516" s="5">
        <v>26</v>
      </c>
      <c r="H516" s="5" t="s">
        <v>2684</v>
      </c>
      <c r="I516" s="5" t="s">
        <v>993</v>
      </c>
      <c r="J516" s="5"/>
      <c r="K516" s="115">
        <v>46042</v>
      </c>
    </row>
    <row r="517" spans="1:11" ht="22.95" hidden="1" customHeight="1" x14ac:dyDescent="0.3">
      <c r="A517" s="5" t="s">
        <v>903</v>
      </c>
      <c r="B517" s="5" t="str">
        <f>VLOOKUP(Shortlisted[[#This Row],[Venture Name]],VenturesList[#All],2,FALSE)</f>
        <v>Accelerate Core</v>
      </c>
      <c r="C517" s="2" t="s">
        <v>2671</v>
      </c>
      <c r="D517" s="5" t="s">
        <v>2685</v>
      </c>
      <c r="E517" s="5" t="s">
        <v>2686</v>
      </c>
      <c r="F517" s="42" t="s">
        <v>2687</v>
      </c>
      <c r="G517" s="5">
        <v>21</v>
      </c>
      <c r="H517" s="5" t="s">
        <v>2688</v>
      </c>
      <c r="I517" s="5" t="s">
        <v>993</v>
      </c>
      <c r="J517" s="5"/>
      <c r="K517" s="115">
        <v>46042</v>
      </c>
    </row>
    <row r="518" spans="1:11" ht="22.95" hidden="1" customHeight="1" x14ac:dyDescent="0.3">
      <c r="A518" s="5" t="s">
        <v>903</v>
      </c>
      <c r="B518" s="5" t="str">
        <f>VLOOKUP(Shortlisted[[#This Row],[Venture Name]],VenturesList[#All],2,FALSE)</f>
        <v>Accelerate Core</v>
      </c>
      <c r="C518" s="2" t="s">
        <v>2671</v>
      </c>
      <c r="D518" s="5" t="s">
        <v>2685</v>
      </c>
      <c r="E518" s="44" t="s">
        <v>2246</v>
      </c>
      <c r="F518" s="45" t="s">
        <v>2247</v>
      </c>
      <c r="G518" s="44" t="s">
        <v>1540</v>
      </c>
      <c r="H518" s="5" t="s">
        <v>2689</v>
      </c>
      <c r="I518" s="5" t="s">
        <v>993</v>
      </c>
      <c r="J518" s="5"/>
      <c r="K518" s="115">
        <v>46042</v>
      </c>
    </row>
    <row r="519" spans="1:11" ht="22.95" hidden="1" customHeight="1" x14ac:dyDescent="0.3">
      <c r="A519" s="5" t="s">
        <v>903</v>
      </c>
      <c r="B519" s="5" t="str">
        <f>VLOOKUP(Shortlisted[[#This Row],[Venture Name]],VenturesList[#All],2,FALSE)</f>
        <v>Accelerate Core</v>
      </c>
      <c r="C519" s="2" t="s">
        <v>2671</v>
      </c>
      <c r="D519" s="5" t="s">
        <v>2685</v>
      </c>
      <c r="E519" s="5" t="s">
        <v>207</v>
      </c>
      <c r="F519" s="42" t="s">
        <v>2102</v>
      </c>
      <c r="G519" s="5">
        <v>12</v>
      </c>
      <c r="H519" s="5" t="s">
        <v>2690</v>
      </c>
      <c r="I519" s="5" t="s">
        <v>993</v>
      </c>
      <c r="J519" s="5"/>
      <c r="K519" s="115">
        <v>46042</v>
      </c>
    </row>
    <row r="520" spans="1:11" ht="22.95" hidden="1" customHeight="1" x14ac:dyDescent="0.3">
      <c r="A520" s="44" t="s">
        <v>903</v>
      </c>
      <c r="B520" s="44" t="str">
        <f>VLOOKUP(Shortlisted[[#This Row],[Venture Name]],VenturesList[#All],2,FALSE)</f>
        <v>Accelerate Core</v>
      </c>
      <c r="C520" s="93" t="s">
        <v>2671</v>
      </c>
      <c r="D520" s="44" t="s">
        <v>2691</v>
      </c>
      <c r="E520" s="5" t="s">
        <v>2686</v>
      </c>
      <c r="F520" s="42" t="s">
        <v>2687</v>
      </c>
      <c r="G520" s="5">
        <v>21</v>
      </c>
      <c r="H520" s="44" t="s">
        <v>2692</v>
      </c>
      <c r="I520" s="5" t="s">
        <v>993</v>
      </c>
      <c r="J520" s="5"/>
      <c r="K520" s="115">
        <v>46042</v>
      </c>
    </row>
    <row r="521" spans="1:11" ht="22.95" hidden="1" customHeight="1" x14ac:dyDescent="0.3">
      <c r="A521" s="44" t="s">
        <v>903</v>
      </c>
      <c r="B521" s="44" t="str">
        <f>VLOOKUP(Shortlisted[[#This Row],[Venture Name]],VenturesList[#All],2,FALSE)</f>
        <v>Accelerate Core</v>
      </c>
      <c r="C521" s="93" t="s">
        <v>2671</v>
      </c>
      <c r="D521" s="44" t="s">
        <v>2691</v>
      </c>
      <c r="E521" s="44" t="s">
        <v>207</v>
      </c>
      <c r="F521" s="45" t="s">
        <v>2102</v>
      </c>
      <c r="G521" s="44">
        <v>12</v>
      </c>
      <c r="H521" s="44" t="s">
        <v>2693</v>
      </c>
      <c r="I521" s="5" t="s">
        <v>993</v>
      </c>
      <c r="J521" s="5"/>
      <c r="K521" s="115">
        <v>46042</v>
      </c>
    </row>
    <row r="522" spans="1:11" ht="22.95" hidden="1" customHeight="1" x14ac:dyDescent="0.3">
      <c r="A522" s="44" t="s">
        <v>116</v>
      </c>
      <c r="B522" s="44" t="str">
        <f>VLOOKUP(Shortlisted[[#This Row],[Venture Name]],VenturesList[#All],2,FALSE)</f>
        <v>Accelerate Core</v>
      </c>
      <c r="C522" s="93" t="s">
        <v>933</v>
      </c>
      <c r="D522" s="44" t="s">
        <v>2694</v>
      </c>
      <c r="E522" s="94" t="s">
        <v>205</v>
      </c>
      <c r="F522" s="45" t="s">
        <v>1464</v>
      </c>
      <c r="G522" s="44">
        <v>31</v>
      </c>
      <c r="H522" s="44" t="s">
        <v>2695</v>
      </c>
      <c r="I522" s="5" t="s">
        <v>993</v>
      </c>
      <c r="J522" s="5" t="s">
        <v>1488</v>
      </c>
      <c r="K522" s="115">
        <v>46043</v>
      </c>
    </row>
    <row r="523" spans="1:11" ht="22.95" hidden="1" customHeight="1" x14ac:dyDescent="0.3">
      <c r="A523" s="44" t="s">
        <v>116</v>
      </c>
      <c r="B523" s="44" t="str">
        <f>VLOOKUP(Shortlisted[[#This Row],[Venture Name]],VenturesList[#All],2,FALSE)</f>
        <v>Accelerate Core</v>
      </c>
      <c r="C523" s="93" t="s">
        <v>933</v>
      </c>
      <c r="D523" s="44" t="s">
        <v>2694</v>
      </c>
      <c r="E523" s="3" t="s">
        <v>21</v>
      </c>
      <c r="F523" s="42" t="s">
        <v>2696</v>
      </c>
      <c r="G523" s="5">
        <v>35</v>
      </c>
      <c r="H523" s="5" t="s">
        <v>2697</v>
      </c>
      <c r="I523" s="5" t="s">
        <v>993</v>
      </c>
      <c r="J523" s="5" t="s">
        <v>1488</v>
      </c>
      <c r="K523" s="115">
        <v>46043</v>
      </c>
    </row>
    <row r="524" spans="1:11" ht="22.95" hidden="1" customHeight="1" x14ac:dyDescent="0.3">
      <c r="A524" s="5" t="s">
        <v>116</v>
      </c>
      <c r="B524" s="44" t="str">
        <f>VLOOKUP(Shortlisted[[#This Row],[Venture Name]],VenturesList[#All],2,FALSE)</f>
        <v>Accelerate Core</v>
      </c>
      <c r="C524" s="93" t="s">
        <v>933</v>
      </c>
      <c r="D524" s="44" t="s">
        <v>2694</v>
      </c>
      <c r="E524" s="94" t="s">
        <v>2385</v>
      </c>
      <c r="F524" s="45" t="s">
        <v>2386</v>
      </c>
      <c r="G524" s="44" t="s">
        <v>2201</v>
      </c>
      <c r="H524" s="44" t="s">
        <v>2698</v>
      </c>
      <c r="I524" s="44" t="s">
        <v>993</v>
      </c>
      <c r="J524" s="44"/>
      <c r="K524" s="79">
        <v>46043</v>
      </c>
    </row>
    <row r="525" spans="1:11" ht="22.95" hidden="1" customHeight="1" x14ac:dyDescent="0.3">
      <c r="A525" s="219" t="s">
        <v>146</v>
      </c>
      <c r="B525" s="104" t="str">
        <f>VLOOKUP(Shortlisted[[#This Row],[Venture Name]],VenturesList[#All],2,FALSE)</f>
        <v>Accelerate Prime</v>
      </c>
      <c r="C525" s="93" t="s">
        <v>379</v>
      </c>
      <c r="D525" s="44" t="s">
        <v>1013</v>
      </c>
      <c r="E525" t="s">
        <v>181</v>
      </c>
      <c r="F525" s="45" t="s">
        <v>2699</v>
      </c>
      <c r="G525" s="12">
        <v>12</v>
      </c>
      <c r="H525" s="44" t="s">
        <v>2700</v>
      </c>
      <c r="I525" s="44" t="s">
        <v>993</v>
      </c>
      <c r="J525" s="44"/>
      <c r="K525" s="79">
        <v>46043</v>
      </c>
    </row>
    <row r="526" spans="1:11" ht="22.95" hidden="1" customHeight="1" x14ac:dyDescent="0.3">
      <c r="A526" s="104" t="s">
        <v>146</v>
      </c>
      <c r="B526" s="104" t="str">
        <f>VLOOKUP(Shortlisted[[#This Row],[Venture Name]],VenturesList[#All],2,FALSE)</f>
        <v>Accelerate Prime</v>
      </c>
      <c r="C526" s="93" t="s">
        <v>379</v>
      </c>
      <c r="D526" s="44" t="s">
        <v>1013</v>
      </c>
      <c r="E526" s="44" t="s">
        <v>2101</v>
      </c>
      <c r="F526" s="45" t="s">
        <v>2102</v>
      </c>
      <c r="G526" s="44">
        <v>12</v>
      </c>
      <c r="H526" s="44" t="s">
        <v>2701</v>
      </c>
      <c r="I526" s="44" t="s">
        <v>993</v>
      </c>
      <c r="J526" s="44"/>
      <c r="K526" s="79">
        <v>46043</v>
      </c>
    </row>
    <row r="527" spans="1:11" ht="22.95" hidden="1" customHeight="1" x14ac:dyDescent="0.3">
      <c r="A527" s="104" t="s">
        <v>146</v>
      </c>
      <c r="B527" s="104" t="str">
        <f>VLOOKUP(Shortlisted[[#This Row],[Venture Name]],VenturesList[#All],2,FALSE)</f>
        <v>Accelerate Prime</v>
      </c>
      <c r="C527" s="93" t="s">
        <v>379</v>
      </c>
      <c r="D527" s="44" t="s">
        <v>1013</v>
      </c>
      <c r="E527" s="44" t="s">
        <v>1544</v>
      </c>
      <c r="F527" s="45" t="s">
        <v>1545</v>
      </c>
      <c r="G527" s="12">
        <v>14</v>
      </c>
      <c r="H527" s="44" t="s">
        <v>2702</v>
      </c>
      <c r="I527" s="44" t="s">
        <v>993</v>
      </c>
      <c r="J527" s="44"/>
      <c r="K527" s="79">
        <v>46043</v>
      </c>
    </row>
    <row r="528" spans="1:11" ht="22.95" hidden="1" customHeight="1" x14ac:dyDescent="0.3">
      <c r="A528" s="104" t="s">
        <v>146</v>
      </c>
      <c r="B528" s="104" t="str">
        <f>VLOOKUP(Shortlisted[[#This Row],[Venture Name]],VenturesList[#All],2,FALSE)</f>
        <v>Accelerate Prime</v>
      </c>
      <c r="C528" s="93" t="s">
        <v>379</v>
      </c>
      <c r="D528" s="44" t="s">
        <v>2703</v>
      </c>
      <c r="E528" s="44" t="s">
        <v>2109</v>
      </c>
      <c r="F528" s="45" t="s">
        <v>2110</v>
      </c>
      <c r="G528" s="44">
        <v>11</v>
      </c>
      <c r="H528" s="44" t="s">
        <v>2704</v>
      </c>
      <c r="I528" s="44" t="s">
        <v>993</v>
      </c>
      <c r="J528" s="44"/>
      <c r="K528" s="79">
        <v>46043</v>
      </c>
    </row>
    <row r="529" spans="1:11" ht="22.95" hidden="1" customHeight="1" x14ac:dyDescent="0.3">
      <c r="A529" s="104" t="s">
        <v>146</v>
      </c>
      <c r="B529" s="104" t="str">
        <f>VLOOKUP(Shortlisted[[#This Row],[Venture Name]],VenturesList[#All],2,FALSE)</f>
        <v>Accelerate Prime</v>
      </c>
      <c r="C529" s="93" t="s">
        <v>379</v>
      </c>
      <c r="D529" s="44" t="s">
        <v>2703</v>
      </c>
      <c r="E529" s="44" t="s">
        <v>192</v>
      </c>
      <c r="F529" s="45" t="s">
        <v>1547</v>
      </c>
      <c r="G529" s="44">
        <v>30</v>
      </c>
      <c r="H529" s="44" t="s">
        <v>2705</v>
      </c>
      <c r="I529" s="44" t="s">
        <v>993</v>
      </c>
      <c r="J529" s="44"/>
      <c r="K529" s="79">
        <v>46043</v>
      </c>
    </row>
    <row r="530" spans="1:11" ht="22.95" hidden="1" customHeight="1" x14ac:dyDescent="0.3">
      <c r="A530" s="104" t="s">
        <v>146</v>
      </c>
      <c r="B530" s="104" t="str">
        <f>VLOOKUP(Shortlisted[[#This Row],[Venture Name]],VenturesList[#All],2,FALSE)</f>
        <v>Accelerate Prime</v>
      </c>
      <c r="C530" s="93" t="s">
        <v>379</v>
      </c>
      <c r="D530" s="44" t="s">
        <v>2703</v>
      </c>
      <c r="E530" s="44" t="s">
        <v>1634</v>
      </c>
      <c r="F530" s="45" t="s">
        <v>1635</v>
      </c>
      <c r="G530" s="44">
        <v>15</v>
      </c>
      <c r="H530" s="44" t="s">
        <v>2706</v>
      </c>
      <c r="I530" s="44" t="s">
        <v>993</v>
      </c>
      <c r="J530" s="44"/>
      <c r="K530" s="79">
        <v>46043</v>
      </c>
    </row>
    <row r="531" spans="1:11" ht="22.95" hidden="1" customHeight="1" x14ac:dyDescent="0.3">
      <c r="A531" s="104" t="s">
        <v>146</v>
      </c>
      <c r="B531" s="104" t="str">
        <f>VLOOKUP(Shortlisted[[#This Row],[Venture Name]],VenturesList[#All],2,FALSE)</f>
        <v>Accelerate Prime</v>
      </c>
      <c r="C531" s="93" t="s">
        <v>379</v>
      </c>
      <c r="D531" s="44" t="s">
        <v>2707</v>
      </c>
      <c r="E531" s="44" t="s">
        <v>164</v>
      </c>
      <c r="F531" s="45" t="s">
        <v>1513</v>
      </c>
      <c r="G531" s="44">
        <v>26</v>
      </c>
      <c r="H531" s="44" t="s">
        <v>2708</v>
      </c>
      <c r="I531" s="44" t="s">
        <v>993</v>
      </c>
      <c r="J531" s="44"/>
      <c r="K531" s="79">
        <v>46043</v>
      </c>
    </row>
    <row r="532" spans="1:11" ht="22.95" hidden="1" customHeight="1" x14ac:dyDescent="0.3">
      <c r="A532" s="104" t="s">
        <v>146</v>
      </c>
      <c r="B532" s="104" t="str">
        <f>VLOOKUP(Shortlisted[[#This Row],[Venture Name]],VenturesList[#All],2,FALSE)</f>
        <v>Accelerate Prime</v>
      </c>
      <c r="C532" s="93" t="s">
        <v>379</v>
      </c>
      <c r="D532" s="44" t="s">
        <v>2707</v>
      </c>
      <c r="E532" s="44" t="s">
        <v>1652</v>
      </c>
      <c r="F532" s="45" t="s">
        <v>1653</v>
      </c>
      <c r="G532" s="44">
        <v>17</v>
      </c>
      <c r="H532" s="44" t="s">
        <v>2709</v>
      </c>
      <c r="I532" s="44" t="s">
        <v>993</v>
      </c>
      <c r="J532" s="44"/>
      <c r="K532" s="79">
        <v>46043</v>
      </c>
    </row>
    <row r="533" spans="1:11" ht="22.95" hidden="1" customHeight="1" x14ac:dyDescent="0.3">
      <c r="A533" s="104" t="s">
        <v>146</v>
      </c>
      <c r="B533" s="104" t="str">
        <f>VLOOKUP(Shortlisted[[#This Row],[Venture Name]],VenturesList[#All],2,FALSE)</f>
        <v>Accelerate Prime</v>
      </c>
      <c r="C533" s="93" t="s">
        <v>379</v>
      </c>
      <c r="D533" s="44" t="s">
        <v>2707</v>
      </c>
      <c r="E533" s="44" t="s">
        <v>1997</v>
      </c>
      <c r="F533" s="45" t="s">
        <v>1998</v>
      </c>
      <c r="G533" s="44">
        <v>23</v>
      </c>
      <c r="H533" s="44" t="s">
        <v>2710</v>
      </c>
      <c r="I533" s="44" t="s">
        <v>993</v>
      </c>
      <c r="J533" s="44"/>
      <c r="K533" s="79">
        <v>46043</v>
      </c>
    </row>
    <row r="534" spans="1:11" ht="22.95" hidden="1" customHeight="1" x14ac:dyDescent="0.3">
      <c r="A534" s="123" t="s">
        <v>140</v>
      </c>
      <c r="B534" s="123" t="str">
        <f>VLOOKUP(Shortlisted[[#This Row],[Venture Name]],VenturesList[#All],2,FALSE)</f>
        <v>Accelerate Prime</v>
      </c>
      <c r="C534" s="93" t="s">
        <v>414</v>
      </c>
      <c r="D534" s="44" t="s">
        <v>2711</v>
      </c>
      <c r="E534" s="44" t="s">
        <v>2712</v>
      </c>
      <c r="F534" s="45" t="s">
        <v>2713</v>
      </c>
      <c r="G534" s="44">
        <v>11</v>
      </c>
      <c r="H534" s="44" t="s">
        <v>2714</v>
      </c>
      <c r="I534" s="44" t="s">
        <v>993</v>
      </c>
      <c r="J534" s="44"/>
      <c r="K534" s="79">
        <v>46043</v>
      </c>
    </row>
    <row r="535" spans="1:11" ht="22.95" hidden="1" customHeight="1" x14ac:dyDescent="0.3">
      <c r="A535" s="123" t="s">
        <v>140</v>
      </c>
      <c r="B535" s="123" t="str">
        <f>VLOOKUP(Shortlisted[[#This Row],[Venture Name]],VenturesList[#All],2,FALSE)</f>
        <v>Accelerate Prime</v>
      </c>
      <c r="C535" s="93" t="s">
        <v>414</v>
      </c>
      <c r="D535" s="44" t="s">
        <v>2715</v>
      </c>
      <c r="E535" s="44" t="s">
        <v>195</v>
      </c>
      <c r="F535" s="45" t="s">
        <v>1601</v>
      </c>
      <c r="G535" s="44">
        <v>18</v>
      </c>
      <c r="H535" s="44" t="s">
        <v>2716</v>
      </c>
      <c r="I535" s="44" t="s">
        <v>993</v>
      </c>
      <c r="J535" s="44"/>
      <c r="K535" s="79">
        <v>46043</v>
      </c>
    </row>
    <row r="536" spans="1:11" ht="22.95" hidden="1" customHeight="1" x14ac:dyDescent="0.3">
      <c r="A536" s="123" t="s">
        <v>140</v>
      </c>
      <c r="B536" s="123" t="str">
        <f>VLOOKUP(Shortlisted[[#This Row],[Venture Name]],VenturesList[#All],2,FALSE)</f>
        <v>Accelerate Prime</v>
      </c>
      <c r="C536" s="93" t="s">
        <v>414</v>
      </c>
      <c r="D536" s="44" t="s">
        <v>2715</v>
      </c>
      <c r="E536" s="44" t="s">
        <v>175</v>
      </c>
      <c r="F536" s="45" t="s">
        <v>2717</v>
      </c>
      <c r="G536" s="44">
        <v>18</v>
      </c>
      <c r="H536" s="44" t="s">
        <v>2718</v>
      </c>
      <c r="I536" s="44" t="s">
        <v>993</v>
      </c>
      <c r="J536" s="44"/>
      <c r="K536" s="79">
        <v>46043</v>
      </c>
    </row>
    <row r="537" spans="1:11" ht="22.95" hidden="1" customHeight="1" x14ac:dyDescent="0.3">
      <c r="A537" s="123" t="s">
        <v>140</v>
      </c>
      <c r="B537" s="123" t="str">
        <f>VLOOKUP(Shortlisted[[#This Row],[Venture Name]],VenturesList[#All],2,FALSE)</f>
        <v>Accelerate Prime</v>
      </c>
      <c r="C537" s="93" t="s">
        <v>414</v>
      </c>
      <c r="D537" s="44" t="s">
        <v>2719</v>
      </c>
      <c r="E537" s="44" t="s">
        <v>2530</v>
      </c>
      <c r="F537" s="45" t="s">
        <v>2531</v>
      </c>
      <c r="G537" s="44">
        <v>23</v>
      </c>
      <c r="H537" s="44" t="s">
        <v>2720</v>
      </c>
      <c r="I537" s="44" t="s">
        <v>993</v>
      </c>
      <c r="J537" s="44"/>
      <c r="K537" s="79">
        <v>46043</v>
      </c>
    </row>
    <row r="538" spans="1:11" ht="22.95" hidden="1" customHeight="1" x14ac:dyDescent="0.3">
      <c r="A538" s="123" t="s">
        <v>140</v>
      </c>
      <c r="B538" s="123" t="str">
        <f>VLOOKUP(Shortlisted[[#This Row],[Venture Name]],VenturesList[#All],2,FALSE)</f>
        <v>Accelerate Prime</v>
      </c>
      <c r="C538" s="93" t="s">
        <v>414</v>
      </c>
      <c r="D538" s="44" t="s">
        <v>2719</v>
      </c>
      <c r="E538" s="44" t="s">
        <v>2075</v>
      </c>
      <c r="F538" s="45" t="s">
        <v>2076</v>
      </c>
      <c r="G538" s="44">
        <v>25</v>
      </c>
      <c r="H538" s="44" t="s">
        <v>2721</v>
      </c>
      <c r="I538" s="44" t="s">
        <v>993</v>
      </c>
      <c r="J538" s="44"/>
      <c r="K538" s="79">
        <v>46043</v>
      </c>
    </row>
    <row r="539" spans="1:11" ht="22.95" hidden="1" customHeight="1" x14ac:dyDescent="0.3">
      <c r="A539" s="123" t="s">
        <v>140</v>
      </c>
      <c r="B539" s="123" t="str">
        <f>VLOOKUP(Shortlisted[[#This Row],[Venture Name]],VenturesList[#All],2,FALSE)</f>
        <v>Accelerate Prime</v>
      </c>
      <c r="C539" s="93" t="s">
        <v>414</v>
      </c>
      <c r="D539" s="44" t="s">
        <v>2719</v>
      </c>
      <c r="E539" s="44" t="s">
        <v>2095</v>
      </c>
      <c r="F539" s="45" t="s">
        <v>2096</v>
      </c>
      <c r="G539" s="44">
        <v>26</v>
      </c>
      <c r="H539" s="44" t="s">
        <v>2722</v>
      </c>
      <c r="I539" s="44" t="s">
        <v>993</v>
      </c>
      <c r="J539" s="44"/>
      <c r="K539" s="79">
        <v>46043</v>
      </c>
    </row>
    <row r="540" spans="1:11" ht="22.95" hidden="1" customHeight="1" x14ac:dyDescent="0.3">
      <c r="A540" s="123" t="s">
        <v>140</v>
      </c>
      <c r="B540" s="123" t="str">
        <f>VLOOKUP(Shortlisted[[#This Row],[Venture Name]],VenturesList[#All],2,FALSE)</f>
        <v>Accelerate Prime</v>
      </c>
      <c r="C540" s="93" t="s">
        <v>414</v>
      </c>
      <c r="D540" s="44" t="s">
        <v>2723</v>
      </c>
      <c r="E540" s="44" t="s">
        <v>2046</v>
      </c>
      <c r="F540" s="45" t="s">
        <v>2047</v>
      </c>
      <c r="G540" s="44">
        <v>25</v>
      </c>
      <c r="H540" s="44" t="s">
        <v>2724</v>
      </c>
      <c r="I540" s="44" t="s">
        <v>993</v>
      </c>
      <c r="J540" s="44"/>
      <c r="K540" s="79">
        <v>46043</v>
      </c>
    </row>
    <row r="541" spans="1:11" ht="22.95" hidden="1" customHeight="1" x14ac:dyDescent="0.3">
      <c r="A541" s="123" t="s">
        <v>140</v>
      </c>
      <c r="B541" s="123" t="str">
        <f>VLOOKUP(Shortlisted[[#This Row],[Venture Name]],VenturesList[#All],2,FALSE)</f>
        <v>Accelerate Prime</v>
      </c>
      <c r="C541" s="93" t="s">
        <v>414</v>
      </c>
      <c r="D541" s="44" t="s">
        <v>2723</v>
      </c>
      <c r="E541" s="44" t="s">
        <v>2725</v>
      </c>
      <c r="F541" s="44" t="s">
        <v>2726</v>
      </c>
      <c r="G541" s="44">
        <v>11</v>
      </c>
      <c r="H541" s="44" t="s">
        <v>2727</v>
      </c>
      <c r="I541" s="44" t="s">
        <v>993</v>
      </c>
      <c r="J541" s="44"/>
      <c r="K541" s="79">
        <v>46043</v>
      </c>
    </row>
    <row r="542" spans="1:11" ht="22.95" hidden="1" customHeight="1" x14ac:dyDescent="0.3">
      <c r="A542" s="123" t="s">
        <v>140</v>
      </c>
      <c r="B542" s="123" t="str">
        <f>VLOOKUP(Shortlisted[[#This Row],[Venture Name]],VenturesList[#All],2,FALSE)</f>
        <v>Accelerate Prime</v>
      </c>
      <c r="C542" s="93" t="s">
        <v>414</v>
      </c>
      <c r="D542" s="44" t="s">
        <v>2728</v>
      </c>
      <c r="E542" s="44" t="s">
        <v>1803</v>
      </c>
      <c r="F542" s="45" t="s">
        <v>1804</v>
      </c>
      <c r="G542" s="44">
        <v>41</v>
      </c>
      <c r="H542" s="44" t="s">
        <v>2729</v>
      </c>
      <c r="I542" s="44" t="s">
        <v>993</v>
      </c>
      <c r="J542" s="44"/>
      <c r="K542" s="79">
        <v>46043</v>
      </c>
    </row>
    <row r="543" spans="1:11" ht="22.95" hidden="1" customHeight="1" x14ac:dyDescent="0.3">
      <c r="A543" s="123" t="s">
        <v>140</v>
      </c>
      <c r="B543" s="123" t="str">
        <f>VLOOKUP(Shortlisted[[#This Row],[Venture Name]],VenturesList[#All],2,FALSE)</f>
        <v>Accelerate Prime</v>
      </c>
      <c r="C543" s="93" t="s">
        <v>414</v>
      </c>
      <c r="D543" s="44" t="s">
        <v>2728</v>
      </c>
      <c r="E543" s="44" t="s">
        <v>2730</v>
      </c>
      <c r="F543" s="45" t="s">
        <v>2731</v>
      </c>
      <c r="G543" s="44">
        <v>11</v>
      </c>
      <c r="H543" s="44" t="s">
        <v>2732</v>
      </c>
      <c r="I543" s="44" t="s">
        <v>993</v>
      </c>
      <c r="J543" s="44"/>
      <c r="K543" s="79">
        <v>46043</v>
      </c>
    </row>
    <row r="544" spans="1:11" ht="22.95" hidden="1" customHeight="1" x14ac:dyDescent="0.3">
      <c r="A544" s="150" t="s">
        <v>148</v>
      </c>
      <c r="B544" s="150" t="str">
        <f>VLOOKUP(Shortlisted[[#This Row],[Venture Name]],VenturesList[#All],2,FALSE)</f>
        <v>Accelerate Core</v>
      </c>
      <c r="C544" s="88" t="s">
        <v>676</v>
      </c>
      <c r="D544" s="44" t="s">
        <v>2733</v>
      </c>
      <c r="E544" s="44" t="s">
        <v>1634</v>
      </c>
      <c r="F544" s="45" t="s">
        <v>1635</v>
      </c>
      <c r="G544" s="44">
        <v>15</v>
      </c>
      <c r="H544" s="44" t="s">
        <v>2734</v>
      </c>
      <c r="I544" s="44" t="s">
        <v>993</v>
      </c>
      <c r="J544" s="44"/>
      <c r="K544" s="79">
        <v>46044</v>
      </c>
    </row>
    <row r="545" spans="1:11" ht="22.95" hidden="1" customHeight="1" x14ac:dyDescent="0.3">
      <c r="A545" s="150" t="s">
        <v>148</v>
      </c>
      <c r="B545" s="150" t="str">
        <f>VLOOKUP(Shortlisted[[#This Row],[Venture Name]],VenturesList[#All],2,FALSE)</f>
        <v>Accelerate Core</v>
      </c>
      <c r="C545" s="88" t="s">
        <v>2735</v>
      </c>
      <c r="D545" s="44" t="s">
        <v>2733</v>
      </c>
      <c r="E545" s="44" t="s">
        <v>1509</v>
      </c>
      <c r="F545" s="45" t="s">
        <v>1510</v>
      </c>
      <c r="G545" s="44">
        <v>25</v>
      </c>
      <c r="H545" s="44" t="s">
        <v>2736</v>
      </c>
      <c r="I545" s="44" t="s">
        <v>993</v>
      </c>
      <c r="J545" s="44"/>
      <c r="K545" s="79">
        <v>46044</v>
      </c>
    </row>
    <row r="546" spans="1:11" ht="22.95" hidden="1" customHeight="1" x14ac:dyDescent="0.3">
      <c r="A546" s="150" t="s">
        <v>148</v>
      </c>
      <c r="B546" s="150" t="str">
        <f>VLOOKUP(Shortlisted[[#This Row],[Venture Name]],VenturesList[#All],2,FALSE)</f>
        <v>Accelerate Core</v>
      </c>
      <c r="C546" s="88" t="s">
        <v>2735</v>
      </c>
      <c r="D546" s="44" t="s">
        <v>2733</v>
      </c>
      <c r="E546" s="5" t="s">
        <v>2008</v>
      </c>
      <c r="F546" s="42" t="s">
        <v>2009</v>
      </c>
      <c r="G546" s="5">
        <v>6</v>
      </c>
      <c r="H546" s="5" t="s">
        <v>2737</v>
      </c>
      <c r="I546" s="5" t="s">
        <v>993</v>
      </c>
      <c r="J546" s="5"/>
      <c r="K546" s="115">
        <v>46098</v>
      </c>
    </row>
    <row r="547" spans="1:11" ht="22.95" hidden="1" customHeight="1" x14ac:dyDescent="0.3">
      <c r="A547" s="150" t="s">
        <v>148</v>
      </c>
      <c r="B547" s="150" t="str">
        <f>VLOOKUP(Shortlisted[[#This Row],[Venture Name]],VenturesList[#All],2,FALSE)</f>
        <v>Accelerate Core</v>
      </c>
      <c r="C547" s="88" t="s">
        <v>2735</v>
      </c>
      <c r="D547" s="44" t="s">
        <v>2733</v>
      </c>
      <c r="E547" s="5" t="s">
        <v>1655</v>
      </c>
      <c r="F547" s="42" t="s">
        <v>1656</v>
      </c>
      <c r="G547" s="5">
        <v>30</v>
      </c>
      <c r="H547" s="5" t="s">
        <v>2738</v>
      </c>
      <c r="I547" s="5" t="s">
        <v>993</v>
      </c>
      <c r="J547" s="5"/>
      <c r="K547" s="115">
        <v>46098</v>
      </c>
    </row>
    <row r="548" spans="1:11" ht="22.95" hidden="1" customHeight="1" x14ac:dyDescent="0.3">
      <c r="A548" s="138" t="s">
        <v>148</v>
      </c>
      <c r="B548" s="138" t="str">
        <f>VLOOKUP(Shortlisted[[#This Row],[Venture Name]],VenturesList[#All],2,FALSE)</f>
        <v>Accelerate Core</v>
      </c>
      <c r="C548" s="151" t="s">
        <v>676</v>
      </c>
      <c r="D548" s="44" t="s">
        <v>1185</v>
      </c>
      <c r="E548" s="44" t="s">
        <v>213</v>
      </c>
      <c r="F548" s="45" t="s">
        <v>1854</v>
      </c>
      <c r="G548" s="44">
        <v>19</v>
      </c>
      <c r="H548" s="44" t="s">
        <v>2739</v>
      </c>
      <c r="I548" s="44" t="s">
        <v>993</v>
      </c>
      <c r="J548" s="44"/>
      <c r="K548" s="79">
        <v>46044</v>
      </c>
    </row>
    <row r="549" spans="1:11" ht="22.95" hidden="1" customHeight="1" x14ac:dyDescent="0.3">
      <c r="A549" s="138" t="s">
        <v>148</v>
      </c>
      <c r="B549" s="138" t="str">
        <f>VLOOKUP(Shortlisted[[#This Row],[Venture Name]],VenturesList[#All],2,FALSE)</f>
        <v>Accelerate Core</v>
      </c>
      <c r="C549" s="151" t="s">
        <v>676</v>
      </c>
      <c r="D549" s="44" t="s">
        <v>1185</v>
      </c>
      <c r="E549" s="44" t="s">
        <v>1012</v>
      </c>
      <c r="F549" s="45" t="s">
        <v>1588</v>
      </c>
      <c r="G549" s="44">
        <v>17</v>
      </c>
      <c r="H549" s="44" t="s">
        <v>2740</v>
      </c>
      <c r="I549" s="44" t="s">
        <v>993</v>
      </c>
      <c r="J549" s="44"/>
      <c r="K549" s="79">
        <v>46044</v>
      </c>
    </row>
    <row r="550" spans="1:11" ht="22.95" hidden="1" customHeight="1" x14ac:dyDescent="0.3">
      <c r="A550" s="138" t="s">
        <v>148</v>
      </c>
      <c r="B550" s="138" t="str">
        <f>VLOOKUP(Shortlisted[[#This Row],[Venture Name]],VenturesList[#All],2,FALSE)</f>
        <v>Accelerate Core</v>
      </c>
      <c r="C550" s="151" t="s">
        <v>676</v>
      </c>
      <c r="D550" s="44" t="s">
        <v>2741</v>
      </c>
      <c r="E550" s="5" t="s">
        <v>1655</v>
      </c>
      <c r="F550" s="42" t="s">
        <v>1656</v>
      </c>
      <c r="G550" s="5">
        <v>30</v>
      </c>
      <c r="H550" s="5" t="s">
        <v>2742</v>
      </c>
      <c r="I550" s="5" t="s">
        <v>993</v>
      </c>
      <c r="J550" s="5"/>
      <c r="K550" s="115">
        <v>46098</v>
      </c>
    </row>
    <row r="551" spans="1:11" ht="22.95" hidden="1" customHeight="1" x14ac:dyDescent="0.3">
      <c r="A551" s="138" t="s">
        <v>148</v>
      </c>
      <c r="B551" s="138" t="str">
        <f>VLOOKUP(Shortlisted[[#This Row],[Venture Name]],VenturesList[#All],2,FALSE)</f>
        <v>Accelerate Core</v>
      </c>
      <c r="C551" s="151" t="s">
        <v>676</v>
      </c>
      <c r="D551" s="44" t="s">
        <v>2741</v>
      </c>
      <c r="E551" s="5" t="s">
        <v>2743</v>
      </c>
      <c r="F551" s="42" t="s">
        <v>2744</v>
      </c>
      <c r="G551" s="5">
        <v>44</v>
      </c>
      <c r="H551" s="5" t="s">
        <v>2745</v>
      </c>
      <c r="I551" s="5" t="s">
        <v>993</v>
      </c>
      <c r="J551" s="5"/>
      <c r="K551" s="115">
        <v>46098</v>
      </c>
    </row>
    <row r="552" spans="1:11" ht="22.95" hidden="1" customHeight="1" x14ac:dyDescent="0.3">
      <c r="A552" s="138" t="s">
        <v>148</v>
      </c>
      <c r="B552" s="138" t="str">
        <f>VLOOKUP(Shortlisted[[#This Row],[Venture Name]],VenturesList[#All],2,FALSE)</f>
        <v>Accelerate Core</v>
      </c>
      <c r="C552" s="151" t="s">
        <v>676</v>
      </c>
      <c r="D552" s="44" t="s">
        <v>2741</v>
      </c>
      <c r="E552" s="5" t="s">
        <v>1557</v>
      </c>
      <c r="F552" s="42" t="s">
        <v>1558</v>
      </c>
      <c r="G552" s="5">
        <v>22</v>
      </c>
      <c r="H552" s="5" t="s">
        <v>2746</v>
      </c>
      <c r="I552" s="5" t="s">
        <v>993</v>
      </c>
      <c r="J552" s="5"/>
      <c r="K552" s="115">
        <v>46098</v>
      </c>
    </row>
    <row r="553" spans="1:11" ht="22.95" hidden="1" customHeight="1" x14ac:dyDescent="0.3">
      <c r="A553" s="138" t="s">
        <v>148</v>
      </c>
      <c r="B553" s="138" t="str">
        <f>VLOOKUP(Shortlisted[[#This Row],[Venture Name]],VenturesList[#All],2,FALSE)</f>
        <v>Accelerate Core</v>
      </c>
      <c r="C553" s="151" t="s">
        <v>676</v>
      </c>
      <c r="D553" s="44" t="s">
        <v>2741</v>
      </c>
      <c r="E553" s="44" t="s">
        <v>1509</v>
      </c>
      <c r="F553" s="45" t="s">
        <v>1510</v>
      </c>
      <c r="G553" s="44">
        <v>25</v>
      </c>
      <c r="H553" s="44" t="s">
        <v>2747</v>
      </c>
      <c r="I553" s="44" t="s">
        <v>993</v>
      </c>
      <c r="J553" s="44"/>
      <c r="K553" s="79">
        <v>46044</v>
      </c>
    </row>
    <row r="554" spans="1:11" ht="22.95" hidden="1" customHeight="1" x14ac:dyDescent="0.3">
      <c r="A554" s="138" t="s">
        <v>148</v>
      </c>
      <c r="B554" s="138" t="str">
        <f>VLOOKUP(Shortlisted[[#This Row],[Venture Name]],VenturesList[#All],2,FALSE)</f>
        <v>Accelerate Core</v>
      </c>
      <c r="C554" s="151" t="s">
        <v>676</v>
      </c>
      <c r="D554" s="44" t="s">
        <v>2741</v>
      </c>
      <c r="E554" s="44" t="s">
        <v>1634</v>
      </c>
      <c r="F554" s="45" t="s">
        <v>1635</v>
      </c>
      <c r="G554" s="44">
        <v>15</v>
      </c>
      <c r="H554" s="44" t="s">
        <v>2748</v>
      </c>
      <c r="I554" s="44" t="s">
        <v>993</v>
      </c>
      <c r="J554" s="44"/>
      <c r="K554" s="79">
        <v>46044</v>
      </c>
    </row>
    <row r="555" spans="1:11" ht="22.95" hidden="1" customHeight="1" x14ac:dyDescent="0.3">
      <c r="A555" s="138" t="s">
        <v>148</v>
      </c>
      <c r="B555" s="138" t="str">
        <f>VLOOKUP(Shortlisted[[#This Row],[Venture Name]],VenturesList[#All],2,FALSE)</f>
        <v>Accelerate Core</v>
      </c>
      <c r="C555" s="151" t="s">
        <v>676</v>
      </c>
      <c r="D555" s="44" t="s">
        <v>2749</v>
      </c>
      <c r="E555" s="44" t="s">
        <v>1509</v>
      </c>
      <c r="F555" s="45" t="s">
        <v>1510</v>
      </c>
      <c r="G555" s="44">
        <v>25</v>
      </c>
      <c r="H555" s="44" t="s">
        <v>2750</v>
      </c>
      <c r="I555" s="44" t="s">
        <v>993</v>
      </c>
      <c r="J555" s="44"/>
      <c r="K555" s="79">
        <v>46044</v>
      </c>
    </row>
    <row r="556" spans="1:11" ht="22.95" hidden="1" customHeight="1" x14ac:dyDescent="0.3">
      <c r="A556" s="138" t="s">
        <v>148</v>
      </c>
      <c r="B556" s="138" t="str">
        <f>VLOOKUP(Shortlisted[[#This Row],[Venture Name]],VenturesList[#All],2,FALSE)</f>
        <v>Accelerate Core</v>
      </c>
      <c r="C556" s="151" t="s">
        <v>676</v>
      </c>
      <c r="D556" s="44" t="s">
        <v>2749</v>
      </c>
      <c r="E556" s="44" t="s">
        <v>1634</v>
      </c>
      <c r="F556" s="45" t="s">
        <v>1635</v>
      </c>
      <c r="G556" s="44">
        <v>15</v>
      </c>
      <c r="H556" s="5" t="s">
        <v>2751</v>
      </c>
      <c r="I556" s="44" t="s">
        <v>993</v>
      </c>
      <c r="J556" s="44"/>
      <c r="K556" s="79">
        <v>46044</v>
      </c>
    </row>
    <row r="557" spans="1:11" ht="22.95" hidden="1" customHeight="1" x14ac:dyDescent="0.3">
      <c r="A557" s="145" t="s">
        <v>96</v>
      </c>
      <c r="B557" s="138" t="str">
        <f>VLOOKUP(Shortlisted[[#This Row],[Venture Name]],VenturesList[#All],2,FALSE)</f>
        <v>Accelerate Core</v>
      </c>
      <c r="C557" s="151" t="s">
        <v>659</v>
      </c>
      <c r="D557" s="203" t="s">
        <v>1204</v>
      </c>
      <c r="E557" s="94" t="s">
        <v>2752</v>
      </c>
      <c r="F557" s="45" t="s">
        <v>2753</v>
      </c>
      <c r="G557" s="44">
        <v>20</v>
      </c>
      <c r="H557" s="44" t="s">
        <v>2754</v>
      </c>
      <c r="I557" s="44" t="s">
        <v>993</v>
      </c>
      <c r="J557" s="44"/>
      <c r="K557" s="79">
        <v>46044</v>
      </c>
    </row>
    <row r="558" spans="1:11" ht="22.95" hidden="1" customHeight="1" x14ac:dyDescent="0.3">
      <c r="A558" s="138" t="s">
        <v>96</v>
      </c>
      <c r="B558" s="138" t="str">
        <f>VLOOKUP(Shortlisted[[#This Row],[Venture Name]],VenturesList[#All],2,FALSE)</f>
        <v>Accelerate Core</v>
      </c>
      <c r="C558" s="151" t="s">
        <v>659</v>
      </c>
      <c r="D558" s="126" t="s">
        <v>1204</v>
      </c>
      <c r="E558" s="94" t="s">
        <v>1205</v>
      </c>
      <c r="F558" s="45" t="s">
        <v>2755</v>
      </c>
      <c r="G558" s="44">
        <v>14</v>
      </c>
      <c r="H558" s="44" t="s">
        <v>2756</v>
      </c>
      <c r="I558" s="44" t="s">
        <v>993</v>
      </c>
      <c r="J558" s="44"/>
      <c r="K558" s="79">
        <v>46044</v>
      </c>
    </row>
    <row r="559" spans="1:11" ht="22.95" hidden="1" customHeight="1" x14ac:dyDescent="0.3">
      <c r="A559" s="138" t="s">
        <v>96</v>
      </c>
      <c r="B559" s="138" t="str">
        <f>VLOOKUP(Shortlisted[[#This Row],[Venture Name]],VenturesList[#All],2,FALSE)</f>
        <v>Accelerate Core</v>
      </c>
      <c r="C559" s="151" t="s">
        <v>659</v>
      </c>
      <c r="D559" s="126" t="s">
        <v>2757</v>
      </c>
      <c r="E559" s="94" t="s">
        <v>1509</v>
      </c>
      <c r="F559" s="45" t="s">
        <v>1510</v>
      </c>
      <c r="G559" s="44">
        <v>25</v>
      </c>
      <c r="H559" s="5" t="s">
        <v>2758</v>
      </c>
      <c r="I559" s="44" t="s">
        <v>993</v>
      </c>
      <c r="J559" s="44"/>
      <c r="K559" s="79">
        <v>46044</v>
      </c>
    </row>
    <row r="560" spans="1:11" ht="22.95" hidden="1" customHeight="1" x14ac:dyDescent="0.3">
      <c r="A560" s="138" t="s">
        <v>96</v>
      </c>
      <c r="B560" s="215" t="str">
        <f>VLOOKUP(Shortlisted[[#This Row],[Venture Name]],VenturesList[#All],2,FALSE)</f>
        <v>Accelerate Core</v>
      </c>
      <c r="C560" s="152" t="s">
        <v>659</v>
      </c>
      <c r="D560" s="204" t="s">
        <v>2757</v>
      </c>
      <c r="E560" s="3" t="s">
        <v>1634</v>
      </c>
      <c r="F560" s="124" t="s">
        <v>1635</v>
      </c>
      <c r="G560" s="41">
        <v>15</v>
      </c>
      <c r="H560" s="44" t="s">
        <v>2759</v>
      </c>
      <c r="I560" s="44" t="s">
        <v>993</v>
      </c>
      <c r="J560" s="44"/>
      <c r="K560" s="79">
        <v>46044</v>
      </c>
    </row>
    <row r="561" spans="1:11" ht="22.95" hidden="1" customHeight="1" x14ac:dyDescent="0.3">
      <c r="A561" s="138" t="s">
        <v>96</v>
      </c>
      <c r="B561" s="138" t="str">
        <f>VLOOKUP(Shortlisted[[#This Row],[Venture Name]],VenturesList[#All],2,FALSE)</f>
        <v>Accelerate Core</v>
      </c>
      <c r="C561" s="151" t="s">
        <v>659</v>
      </c>
      <c r="D561" s="205" t="s">
        <v>2757</v>
      </c>
      <c r="E561" s="144" t="s">
        <v>2008</v>
      </c>
      <c r="F561" s="45" t="s">
        <v>2009</v>
      </c>
      <c r="G561" s="44">
        <v>6</v>
      </c>
      <c r="H561" s="95" t="s">
        <v>2760</v>
      </c>
      <c r="I561" s="44" t="s">
        <v>993</v>
      </c>
      <c r="J561" s="44"/>
      <c r="K561" s="79">
        <v>46100</v>
      </c>
    </row>
    <row r="562" spans="1:11" ht="22.95" hidden="1" customHeight="1" x14ac:dyDescent="0.3">
      <c r="A562" s="138" t="s">
        <v>96</v>
      </c>
      <c r="B562" s="138" t="str">
        <f>VLOOKUP(Shortlisted[[#This Row],[Venture Name]],VenturesList[#All],2,FALSE)</f>
        <v>Accelerate Core</v>
      </c>
      <c r="C562" s="151" t="s">
        <v>659</v>
      </c>
      <c r="D562" s="205" t="s">
        <v>2757</v>
      </c>
      <c r="E562" s="94" t="s">
        <v>2608</v>
      </c>
      <c r="F562" s="45" t="s">
        <v>2609</v>
      </c>
      <c r="G562" s="44">
        <v>18</v>
      </c>
      <c r="H562" s="95" t="s">
        <v>2761</v>
      </c>
      <c r="I562" s="44" t="s">
        <v>993</v>
      </c>
      <c r="J562" s="44"/>
      <c r="K562" s="79">
        <v>46100</v>
      </c>
    </row>
    <row r="563" spans="1:11" ht="22.95" hidden="1" customHeight="1" x14ac:dyDescent="0.3">
      <c r="A563" s="138" t="s">
        <v>96</v>
      </c>
      <c r="B563" s="138" t="str">
        <f>VLOOKUP(Shortlisted[[#This Row],[Venture Name]],VenturesList[#All],2,FALSE)</f>
        <v>Accelerate Core</v>
      </c>
      <c r="C563" s="151" t="s">
        <v>659</v>
      </c>
      <c r="D563" s="203" t="s">
        <v>2757</v>
      </c>
      <c r="E563" s="94" t="s">
        <v>2004</v>
      </c>
      <c r="F563" s="45" t="s">
        <v>2005</v>
      </c>
      <c r="G563" s="44">
        <v>11</v>
      </c>
      <c r="H563" s="95" t="s">
        <v>2762</v>
      </c>
      <c r="I563" s="44" t="s">
        <v>993</v>
      </c>
      <c r="J563" s="44"/>
      <c r="K563" s="79">
        <v>46100</v>
      </c>
    </row>
    <row r="564" spans="1:11" ht="22.95" hidden="1" customHeight="1" x14ac:dyDescent="0.3">
      <c r="A564" s="138" t="s">
        <v>96</v>
      </c>
      <c r="B564" s="138" t="str">
        <f>VLOOKUP(Shortlisted[[#This Row],[Venture Name]],VenturesList[#All],2,FALSE)</f>
        <v>Accelerate Core</v>
      </c>
      <c r="C564" s="151" t="s">
        <v>659</v>
      </c>
      <c r="D564" s="200" t="s">
        <v>2763</v>
      </c>
      <c r="E564" s="94" t="s">
        <v>2764</v>
      </c>
      <c r="F564" s="45" t="s">
        <v>2765</v>
      </c>
      <c r="G564" s="44">
        <v>22</v>
      </c>
      <c r="H564" s="5" t="s">
        <v>2766</v>
      </c>
      <c r="I564" s="5" t="s">
        <v>993</v>
      </c>
      <c r="J564" s="5"/>
      <c r="K564" s="79">
        <v>46044</v>
      </c>
    </row>
    <row r="565" spans="1:11" ht="22.95" hidden="1" customHeight="1" x14ac:dyDescent="0.3">
      <c r="A565" s="44" t="s">
        <v>106</v>
      </c>
      <c r="B565" s="44" t="str">
        <f>VLOOKUP(Shortlisted[[#This Row],[Venture Name]],VenturesList[#All],2,FALSE)</f>
        <v>Accelerate Core</v>
      </c>
      <c r="C565" s="93" t="s">
        <v>725</v>
      </c>
      <c r="D565" s="44" t="s">
        <v>1170</v>
      </c>
      <c r="E565" s="44" t="s">
        <v>1866</v>
      </c>
      <c r="F565" s="45" t="s">
        <v>1867</v>
      </c>
      <c r="G565" s="44">
        <v>19</v>
      </c>
      <c r="H565" s="44" t="s">
        <v>2767</v>
      </c>
      <c r="I565" s="5" t="s">
        <v>993</v>
      </c>
      <c r="J565" s="5"/>
      <c r="K565" s="79">
        <v>46044</v>
      </c>
    </row>
    <row r="566" spans="1:11" ht="22.95" hidden="1" customHeight="1" x14ac:dyDescent="0.3">
      <c r="A566" s="44" t="s">
        <v>106</v>
      </c>
      <c r="B566" s="44" t="str">
        <f>VLOOKUP(Shortlisted[[#This Row],[Venture Name]],VenturesList[#All],2,FALSE)</f>
        <v>Accelerate Core</v>
      </c>
      <c r="C566" s="93" t="s">
        <v>725</v>
      </c>
      <c r="D566" s="44" t="s">
        <v>1170</v>
      </c>
      <c r="E566" s="44" t="s">
        <v>212</v>
      </c>
      <c r="F566" s="45" t="s">
        <v>1941</v>
      </c>
      <c r="G566" s="44">
        <v>12</v>
      </c>
      <c r="H566" s="44" t="s">
        <v>2768</v>
      </c>
      <c r="I566" s="5" t="s">
        <v>993</v>
      </c>
      <c r="J566" s="5"/>
      <c r="K566" s="79">
        <v>46044</v>
      </c>
    </row>
    <row r="567" spans="1:11" ht="22.95" hidden="1" customHeight="1" x14ac:dyDescent="0.3">
      <c r="A567" s="44" t="s">
        <v>106</v>
      </c>
      <c r="B567" s="44" t="str">
        <f>VLOOKUP(Shortlisted[[#This Row],[Venture Name]],VenturesList[#All],2,FALSE)</f>
        <v>Accelerate Core</v>
      </c>
      <c r="C567" s="93" t="s">
        <v>725</v>
      </c>
      <c r="D567" s="153" t="s">
        <v>2769</v>
      </c>
      <c r="E567" s="44" t="s">
        <v>2142</v>
      </c>
      <c r="F567" s="45" t="s">
        <v>2143</v>
      </c>
      <c r="G567" s="44">
        <v>30</v>
      </c>
      <c r="H567" s="44" t="s">
        <v>2770</v>
      </c>
      <c r="I567" s="44" t="s">
        <v>993</v>
      </c>
      <c r="J567" s="44"/>
      <c r="K567" s="79">
        <v>46044</v>
      </c>
    </row>
    <row r="568" spans="1:11" ht="22.95" hidden="1" customHeight="1" x14ac:dyDescent="0.3">
      <c r="A568" s="44" t="s">
        <v>106</v>
      </c>
      <c r="B568" s="44" t="str">
        <f>VLOOKUP(Shortlisted[[#This Row],[Venture Name]],VenturesList[#All],2,FALSE)</f>
        <v>Accelerate Core</v>
      </c>
      <c r="C568" s="93" t="s">
        <v>725</v>
      </c>
      <c r="D568" s="47" t="s">
        <v>2769</v>
      </c>
      <c r="E568" s="44" t="s">
        <v>162</v>
      </c>
      <c r="F568" s="45" t="s">
        <v>1578</v>
      </c>
      <c r="G568" s="44">
        <v>31</v>
      </c>
      <c r="H568" s="44" t="s">
        <v>2771</v>
      </c>
      <c r="I568" s="44" t="s">
        <v>993</v>
      </c>
      <c r="J568" s="44"/>
      <c r="K568" s="79">
        <v>46044</v>
      </c>
    </row>
    <row r="569" spans="1:11" ht="22.95" hidden="1" customHeight="1" x14ac:dyDescent="0.3">
      <c r="A569" s="44" t="s">
        <v>106</v>
      </c>
      <c r="B569" s="44" t="str">
        <f>VLOOKUP(Shortlisted[[#This Row],[Venture Name]],VenturesList[#All],2,FALSE)</f>
        <v>Accelerate Core</v>
      </c>
      <c r="C569" s="93" t="s">
        <v>725</v>
      </c>
      <c r="D569" s="47" t="s">
        <v>2769</v>
      </c>
      <c r="E569" s="44" t="s">
        <v>182</v>
      </c>
      <c r="F569" s="45" t="s">
        <v>1580</v>
      </c>
      <c r="G569" s="44">
        <v>26</v>
      </c>
      <c r="H569" s="44" t="s">
        <v>2772</v>
      </c>
      <c r="I569" s="44" t="s">
        <v>993</v>
      </c>
      <c r="J569" s="44"/>
      <c r="K569" s="79">
        <v>46044</v>
      </c>
    </row>
    <row r="570" spans="1:11" ht="22.95" hidden="1" customHeight="1" x14ac:dyDescent="0.3">
      <c r="A570" s="44" t="s">
        <v>106</v>
      </c>
      <c r="B570" s="44" t="str">
        <f>VLOOKUP(Shortlisted[[#This Row],[Venture Name]],VenturesList[#All],2,FALSE)</f>
        <v>Accelerate Core</v>
      </c>
      <c r="C570" s="93" t="s">
        <v>725</v>
      </c>
      <c r="D570" s="44" t="s">
        <v>2773</v>
      </c>
      <c r="E570" s="44" t="s">
        <v>192</v>
      </c>
      <c r="F570" s="45" t="s">
        <v>1547</v>
      </c>
      <c r="G570" s="44">
        <v>30</v>
      </c>
      <c r="H570" s="44" t="s">
        <v>2774</v>
      </c>
      <c r="I570" s="44" t="s">
        <v>993</v>
      </c>
      <c r="J570" s="44"/>
      <c r="K570" s="79">
        <v>46044</v>
      </c>
    </row>
    <row r="571" spans="1:11" ht="22.95" hidden="1" customHeight="1" x14ac:dyDescent="0.3">
      <c r="A571" s="44" t="s">
        <v>106</v>
      </c>
      <c r="B571" s="44" t="str">
        <f>VLOOKUP(Shortlisted[[#This Row],[Venture Name]],VenturesList[#All],2,FALSE)</f>
        <v>Accelerate Core</v>
      </c>
      <c r="C571" s="93" t="s">
        <v>725</v>
      </c>
      <c r="D571" s="44" t="s">
        <v>2775</v>
      </c>
      <c r="E571" s="44" t="s">
        <v>1538</v>
      </c>
      <c r="F571" s="45" t="s">
        <v>1539</v>
      </c>
      <c r="G571" s="44"/>
      <c r="H571" s="44" t="s">
        <v>2776</v>
      </c>
      <c r="I571" s="44" t="s">
        <v>993</v>
      </c>
      <c r="J571" s="44"/>
      <c r="K571" s="79">
        <v>46044</v>
      </c>
    </row>
    <row r="572" spans="1:11" ht="22.95" hidden="1" customHeight="1" x14ac:dyDescent="0.3">
      <c r="A572" s="24" t="s">
        <v>132</v>
      </c>
      <c r="B572" s="121" t="str">
        <f>VLOOKUP(Shortlisted[[#This Row],[Venture Name]],VenturesList[#All],2,FALSE)</f>
        <v>Accelerate Prime</v>
      </c>
      <c r="C572" s="93" t="s">
        <v>395</v>
      </c>
      <c r="D572" s="44" t="s">
        <v>2777</v>
      </c>
      <c r="E572" s="44" t="s">
        <v>2778</v>
      </c>
      <c r="F572" s="45" t="s">
        <v>2779</v>
      </c>
      <c r="G572" s="44">
        <v>37</v>
      </c>
      <c r="H572" s="44" t="s">
        <v>2780</v>
      </c>
      <c r="I572" s="44" t="s">
        <v>993</v>
      </c>
      <c r="J572" s="44"/>
      <c r="K572" s="79">
        <v>46049</v>
      </c>
    </row>
    <row r="573" spans="1:11" ht="22.95" hidden="1" customHeight="1" x14ac:dyDescent="0.3">
      <c r="A573" s="121" t="s">
        <v>132</v>
      </c>
      <c r="B573" s="121" t="str">
        <f>VLOOKUP(Shortlisted[[#This Row],[Venture Name]],VenturesList[#All],2,FALSE)</f>
        <v>Accelerate Prime</v>
      </c>
      <c r="C573" s="93" t="s">
        <v>395</v>
      </c>
      <c r="D573" s="44" t="s">
        <v>2781</v>
      </c>
      <c r="E573" s="44" t="s">
        <v>1528</v>
      </c>
      <c r="F573" s="45" t="s">
        <v>1529</v>
      </c>
      <c r="G573" s="44">
        <v>22</v>
      </c>
      <c r="H573" s="44" t="s">
        <v>2782</v>
      </c>
      <c r="I573" s="44" t="s">
        <v>993</v>
      </c>
      <c r="J573" s="44"/>
      <c r="K573" s="79">
        <v>46049</v>
      </c>
    </row>
    <row r="574" spans="1:11" ht="22.95" hidden="1" customHeight="1" x14ac:dyDescent="0.3">
      <c r="A574" s="121" t="s">
        <v>132</v>
      </c>
      <c r="B574" s="121" t="str">
        <f>VLOOKUP(Shortlisted[[#This Row],[Venture Name]],VenturesList[#All],2,FALSE)</f>
        <v>Accelerate Prime</v>
      </c>
      <c r="C574" s="93" t="s">
        <v>395</v>
      </c>
      <c r="D574" s="44" t="s">
        <v>2781</v>
      </c>
      <c r="E574" s="44" t="s">
        <v>2783</v>
      </c>
      <c r="F574" s="45" t="s">
        <v>2784</v>
      </c>
      <c r="G574" s="44">
        <v>15</v>
      </c>
      <c r="H574" s="44" t="s">
        <v>2785</v>
      </c>
      <c r="I574" s="44" t="s">
        <v>993</v>
      </c>
      <c r="J574" s="44"/>
      <c r="K574" s="79">
        <v>46049</v>
      </c>
    </row>
    <row r="575" spans="1:11" ht="22.95" hidden="1" customHeight="1" x14ac:dyDescent="0.3">
      <c r="A575" s="121" t="s">
        <v>132</v>
      </c>
      <c r="B575" s="121" t="str">
        <f>VLOOKUP(Shortlisted[[#This Row],[Venture Name]],VenturesList[#All],2,FALSE)</f>
        <v>Accelerate Prime</v>
      </c>
      <c r="C575" s="93" t="s">
        <v>395</v>
      </c>
      <c r="D575" s="44" t="s">
        <v>2781</v>
      </c>
      <c r="E575" s="44" t="s">
        <v>2786</v>
      </c>
      <c r="F575" s="44"/>
      <c r="G575" s="44"/>
      <c r="H575" s="44"/>
      <c r="I575" s="44" t="s">
        <v>993</v>
      </c>
      <c r="J575" s="44"/>
      <c r="K575" s="79">
        <v>46049</v>
      </c>
    </row>
    <row r="576" spans="1:11" ht="22.95" hidden="1" customHeight="1" x14ac:dyDescent="0.3">
      <c r="A576" s="24" t="s">
        <v>132</v>
      </c>
      <c r="B576" s="24" t="str">
        <f>VLOOKUP(Shortlisted[[#This Row],[Venture Name]],VenturesList[#All],2,FALSE)</f>
        <v>Accelerate Prime</v>
      </c>
      <c r="C576" s="2" t="s">
        <v>395</v>
      </c>
      <c r="D576" s="5" t="s">
        <v>2787</v>
      </c>
      <c r="E576" s="5" t="s">
        <v>1634</v>
      </c>
      <c r="F576" s="42" t="s">
        <v>1635</v>
      </c>
      <c r="G576" s="5">
        <v>15</v>
      </c>
      <c r="H576" s="5" t="s">
        <v>2788</v>
      </c>
      <c r="I576" s="44" t="s">
        <v>993</v>
      </c>
      <c r="J576" s="44"/>
      <c r="K576" s="79">
        <v>46049</v>
      </c>
    </row>
    <row r="577" spans="1:11" ht="22.95" hidden="1" customHeight="1" x14ac:dyDescent="0.3">
      <c r="A577" s="24" t="s">
        <v>132</v>
      </c>
      <c r="B577" s="24" t="str">
        <f>VLOOKUP(Shortlisted[[#This Row],[Venture Name]],VenturesList[#All],2,FALSE)</f>
        <v>Accelerate Prime</v>
      </c>
      <c r="C577" s="2" t="s">
        <v>395</v>
      </c>
      <c r="D577" s="5" t="s">
        <v>2787</v>
      </c>
      <c r="E577" s="44" t="s">
        <v>1997</v>
      </c>
      <c r="F577" s="45" t="s">
        <v>1998</v>
      </c>
      <c r="G577" s="44">
        <v>23</v>
      </c>
      <c r="H577" s="44" t="s">
        <v>2789</v>
      </c>
      <c r="I577" s="44" t="s">
        <v>993</v>
      </c>
      <c r="J577" s="44"/>
      <c r="K577" s="79">
        <v>46049</v>
      </c>
    </row>
    <row r="578" spans="1:11" ht="22.95" hidden="1" customHeight="1" x14ac:dyDescent="0.3">
      <c r="A578" s="121" t="s">
        <v>112</v>
      </c>
      <c r="B578" s="121" t="str">
        <f>VLOOKUP(Shortlisted[[#This Row],[Venture Name]],VenturesList[#All],2,FALSE)</f>
        <v>Accelerate Prime</v>
      </c>
      <c r="C578" s="93" t="s">
        <v>392</v>
      </c>
      <c r="D578" s="44" t="s">
        <v>1240</v>
      </c>
      <c r="E578" s="44" t="s">
        <v>181</v>
      </c>
      <c r="F578" s="125" t="s">
        <v>1542</v>
      </c>
      <c r="G578" s="44">
        <v>15</v>
      </c>
      <c r="H578" s="44" t="s">
        <v>2790</v>
      </c>
      <c r="I578" s="44" t="s">
        <v>993</v>
      </c>
      <c r="J578" s="44"/>
      <c r="K578" s="79">
        <v>46052</v>
      </c>
    </row>
    <row r="579" spans="1:11" ht="22.95" hidden="1" customHeight="1" x14ac:dyDescent="0.3">
      <c r="A579" s="121" t="s">
        <v>112</v>
      </c>
      <c r="B579" s="121" t="str">
        <f>VLOOKUP(Shortlisted[[#This Row],[Venture Name]],VenturesList[#All],2,FALSE)</f>
        <v>Accelerate Prime</v>
      </c>
      <c r="C579" s="93" t="s">
        <v>392</v>
      </c>
      <c r="D579" s="44" t="s">
        <v>1240</v>
      </c>
      <c r="E579" s="44" t="s">
        <v>1544</v>
      </c>
      <c r="F579" s="45" t="s">
        <v>1545</v>
      </c>
      <c r="G579" s="44">
        <v>16</v>
      </c>
      <c r="H579" s="44" t="s">
        <v>2791</v>
      </c>
      <c r="I579" s="44" t="s">
        <v>993</v>
      </c>
      <c r="J579" s="44"/>
      <c r="K579" s="79">
        <v>46052</v>
      </c>
    </row>
    <row r="580" spans="1:11" ht="22.95" hidden="1" customHeight="1" x14ac:dyDescent="0.3">
      <c r="A580" s="138" t="s">
        <v>764</v>
      </c>
      <c r="B580" s="138" t="str">
        <f>VLOOKUP(Shortlisted[[#This Row],[Venture Name]],VenturesList[#All],2,FALSE)</f>
        <v>Accelerate Core</v>
      </c>
      <c r="C580" s="93" t="s">
        <v>766</v>
      </c>
      <c r="D580" s="44" t="s">
        <v>2792</v>
      </c>
      <c r="E580" s="44" t="s">
        <v>2793</v>
      </c>
      <c r="F580" s="45" t="s">
        <v>2794</v>
      </c>
      <c r="G580" s="44">
        <v>9</v>
      </c>
      <c r="H580" s="44" t="s">
        <v>2795</v>
      </c>
      <c r="I580" s="44" t="s">
        <v>993</v>
      </c>
      <c r="J580" s="44"/>
      <c r="K580" s="79">
        <v>46055</v>
      </c>
    </row>
    <row r="581" spans="1:11" ht="22.95" hidden="1" customHeight="1" x14ac:dyDescent="0.3">
      <c r="A581" s="138" t="s">
        <v>764</v>
      </c>
      <c r="B581" s="138" t="str">
        <f>VLOOKUP(Shortlisted[[#This Row],[Venture Name]],VenturesList[#All],2,FALSE)</f>
        <v>Accelerate Core</v>
      </c>
      <c r="C581" s="93" t="s">
        <v>766</v>
      </c>
      <c r="D581" s="44" t="s">
        <v>2796</v>
      </c>
      <c r="E581" s="44" t="s">
        <v>1138</v>
      </c>
      <c r="F581" s="45" t="s">
        <v>2212</v>
      </c>
      <c r="G581" s="44">
        <v>25</v>
      </c>
      <c r="H581" s="44" t="s">
        <v>2797</v>
      </c>
      <c r="I581" s="44" t="s">
        <v>993</v>
      </c>
      <c r="J581" s="44"/>
      <c r="K581" s="79">
        <v>46055</v>
      </c>
    </row>
    <row r="582" spans="1:11" ht="22.95" hidden="1" customHeight="1" x14ac:dyDescent="0.3">
      <c r="A582" s="138" t="s">
        <v>764</v>
      </c>
      <c r="B582" s="138" t="str">
        <f>VLOOKUP(Shortlisted[[#This Row],[Venture Name]],VenturesList[#All],2,FALSE)</f>
        <v>Accelerate Core</v>
      </c>
      <c r="C582" s="93" t="s">
        <v>766</v>
      </c>
      <c r="D582" s="44" t="s">
        <v>2798</v>
      </c>
      <c r="E582" s="44" t="s">
        <v>2799</v>
      </c>
      <c r="F582" s="45" t="s">
        <v>1641</v>
      </c>
      <c r="G582" s="44">
        <v>26</v>
      </c>
      <c r="H582" s="44" t="s">
        <v>2800</v>
      </c>
      <c r="I582" s="44" t="s">
        <v>993</v>
      </c>
      <c r="J582" s="44"/>
      <c r="K582" s="79">
        <v>46055</v>
      </c>
    </row>
    <row r="583" spans="1:11" ht="22.95" hidden="1" customHeight="1" x14ac:dyDescent="0.3">
      <c r="A583" s="138" t="s">
        <v>764</v>
      </c>
      <c r="B583" s="138" t="str">
        <f>VLOOKUP(Shortlisted[[#This Row],[Venture Name]],VenturesList[#All],2,FALSE)</f>
        <v>Accelerate Core</v>
      </c>
      <c r="C583" s="93" t="s">
        <v>766</v>
      </c>
      <c r="D583" s="44" t="s">
        <v>2801</v>
      </c>
      <c r="E583" s="44" t="s">
        <v>174</v>
      </c>
      <c r="F583" s="45" t="s">
        <v>1596</v>
      </c>
      <c r="G583" s="44">
        <v>25</v>
      </c>
      <c r="H583" s="44" t="s">
        <v>2802</v>
      </c>
      <c r="I583" s="44" t="s">
        <v>993</v>
      </c>
      <c r="J583" s="44"/>
      <c r="K583" s="79">
        <v>46055</v>
      </c>
    </row>
    <row r="584" spans="1:11" ht="22.95" hidden="1" customHeight="1" x14ac:dyDescent="0.3">
      <c r="A584" s="138" t="s">
        <v>764</v>
      </c>
      <c r="B584" s="138" t="str">
        <f>VLOOKUP(Shortlisted[[#This Row],[Venture Name]],VenturesList[#All],2,FALSE)</f>
        <v>Accelerate Core</v>
      </c>
      <c r="C584" s="93" t="s">
        <v>766</v>
      </c>
      <c r="D584" s="44" t="s">
        <v>2801</v>
      </c>
      <c r="E584" s="44" t="s">
        <v>1598</v>
      </c>
      <c r="F584" s="45" t="s">
        <v>1599</v>
      </c>
      <c r="G584" s="44">
        <v>28</v>
      </c>
      <c r="H584" s="44" t="s">
        <v>2803</v>
      </c>
      <c r="I584" s="44" t="s">
        <v>993</v>
      </c>
      <c r="J584" s="44"/>
      <c r="K584" s="79">
        <v>46055</v>
      </c>
    </row>
    <row r="585" spans="1:11" ht="22.95" hidden="1" customHeight="1" x14ac:dyDescent="0.3">
      <c r="A585" s="138" t="s">
        <v>764</v>
      </c>
      <c r="B585" s="138" t="str">
        <f>VLOOKUP(Shortlisted[[#This Row],[Venture Name]],VenturesList[#All],2,FALSE)</f>
        <v>Accelerate Core</v>
      </c>
      <c r="C585" s="93" t="s">
        <v>766</v>
      </c>
      <c r="D585" s="44" t="s">
        <v>2804</v>
      </c>
      <c r="E585" s="44" t="s">
        <v>172</v>
      </c>
      <c r="F585" s="45" t="s">
        <v>2805</v>
      </c>
      <c r="G585" s="44">
        <v>24</v>
      </c>
      <c r="H585" s="44" t="s">
        <v>2806</v>
      </c>
      <c r="I585" s="44" t="s">
        <v>993</v>
      </c>
      <c r="J585" s="44"/>
      <c r="K585" s="79">
        <v>46055</v>
      </c>
    </row>
    <row r="586" spans="1:11" ht="22.95" hidden="1" customHeight="1" x14ac:dyDescent="0.3">
      <c r="A586" s="138" t="s">
        <v>764</v>
      </c>
      <c r="B586" s="138" t="str">
        <f>VLOOKUP(Shortlisted[[#This Row],[Venture Name]],VenturesList[#All],2,FALSE)</f>
        <v>Accelerate Core</v>
      </c>
      <c r="C586" s="93" t="s">
        <v>766</v>
      </c>
      <c r="D586" s="44" t="s">
        <v>2804</v>
      </c>
      <c r="E586" s="44" t="s">
        <v>2807</v>
      </c>
      <c r="F586" s="45" t="s">
        <v>2808</v>
      </c>
      <c r="G586" s="44" t="s">
        <v>2237</v>
      </c>
      <c r="H586" s="44" t="s">
        <v>2809</v>
      </c>
      <c r="I586" s="44" t="s">
        <v>980</v>
      </c>
      <c r="J586" s="44"/>
      <c r="K586" s="79">
        <v>46055</v>
      </c>
    </row>
    <row r="587" spans="1:11" ht="22.95" hidden="1" customHeight="1" x14ac:dyDescent="0.3">
      <c r="A587" t="s">
        <v>764</v>
      </c>
      <c r="B587" t="str">
        <f>VLOOKUP(Shortlisted[[#This Row],[Venture Name]],VenturesList[#All],2,FALSE)</f>
        <v>Accelerate Core</v>
      </c>
      <c r="C587" s="93" t="s">
        <v>766</v>
      </c>
      <c r="D587" s="44" t="s">
        <v>2804</v>
      </c>
      <c r="E587" s="44" t="s">
        <v>2810</v>
      </c>
      <c r="F587" s="45" t="s">
        <v>2811</v>
      </c>
      <c r="G587" s="44">
        <v>17</v>
      </c>
      <c r="H587" s="44" t="s">
        <v>2812</v>
      </c>
      <c r="I587" s="44" t="s">
        <v>980</v>
      </c>
      <c r="J587" s="44"/>
      <c r="K587" s="79">
        <v>46055</v>
      </c>
    </row>
    <row r="588" spans="1:11" ht="22.95" hidden="1" customHeight="1" x14ac:dyDescent="0.3">
      <c r="A588" s="138" t="s">
        <v>764</v>
      </c>
      <c r="B588" s="138" t="str">
        <f>VLOOKUP(Shortlisted[[#This Row],[Venture Name]],VenturesList[#All],2,FALSE)</f>
        <v>Accelerate Core</v>
      </c>
      <c r="C588" s="93" t="s">
        <v>766</v>
      </c>
      <c r="D588" s="44" t="s">
        <v>2813</v>
      </c>
      <c r="E588" s="44" t="s">
        <v>1477</v>
      </c>
      <c r="F588" s="45" t="s">
        <v>1871</v>
      </c>
      <c r="G588" s="44">
        <v>11</v>
      </c>
      <c r="H588" s="44" t="s">
        <v>2814</v>
      </c>
      <c r="I588" s="44" t="s">
        <v>993</v>
      </c>
      <c r="J588" s="44"/>
      <c r="K588" s="79">
        <v>46055</v>
      </c>
    </row>
    <row r="589" spans="1:11" ht="22.95" hidden="1" customHeight="1" x14ac:dyDescent="0.3">
      <c r="A589" s="138" t="s">
        <v>764</v>
      </c>
      <c r="B589" s="138" t="str">
        <f>VLOOKUP(Shortlisted[[#This Row],[Venture Name]],VenturesList[#All],2,FALSE)</f>
        <v>Accelerate Core</v>
      </c>
      <c r="C589" s="93" t="s">
        <v>766</v>
      </c>
      <c r="D589" s="44" t="s">
        <v>2813</v>
      </c>
      <c r="E589" s="44" t="s">
        <v>2815</v>
      </c>
      <c r="F589" s="45" t="s">
        <v>2816</v>
      </c>
      <c r="G589" s="44">
        <v>28</v>
      </c>
      <c r="H589" s="44" t="s">
        <v>2817</v>
      </c>
      <c r="I589" s="44" t="s">
        <v>993</v>
      </c>
      <c r="J589" s="44"/>
      <c r="K589" s="79">
        <v>46055</v>
      </c>
    </row>
    <row r="590" spans="1:11" ht="22.95" hidden="1" customHeight="1" x14ac:dyDescent="0.3">
      <c r="A590" s="138" t="s">
        <v>764</v>
      </c>
      <c r="B590" s="138" t="str">
        <f>VLOOKUP(Shortlisted[[#This Row],[Venture Name]],VenturesList[#All],2,FALSE)</f>
        <v>Accelerate Core</v>
      </c>
      <c r="C590" s="93" t="s">
        <v>766</v>
      </c>
      <c r="D590" s="44" t="s">
        <v>2813</v>
      </c>
      <c r="E590" s="44" t="s">
        <v>1466</v>
      </c>
      <c r="F590" s="45" t="s">
        <v>1467</v>
      </c>
      <c r="G590" s="44">
        <v>27</v>
      </c>
      <c r="H590" s="44" t="s">
        <v>2818</v>
      </c>
      <c r="I590" s="44" t="s">
        <v>993</v>
      </c>
      <c r="J590" s="44"/>
      <c r="K590" s="79">
        <v>46055</v>
      </c>
    </row>
    <row r="591" spans="1:11" ht="22.95" hidden="1" customHeight="1" x14ac:dyDescent="0.3">
      <c r="A591" s="138" t="s">
        <v>764</v>
      </c>
      <c r="B591" s="138" t="str">
        <f>VLOOKUP(Shortlisted[[#This Row],[Venture Name]],VenturesList[#All],2,FALSE)</f>
        <v>Accelerate Core</v>
      </c>
      <c r="C591" s="93" t="s">
        <v>766</v>
      </c>
      <c r="D591" s="44" t="s">
        <v>2813</v>
      </c>
      <c r="E591" s="44" t="s">
        <v>2819</v>
      </c>
      <c r="F591" s="45" t="s">
        <v>1483</v>
      </c>
      <c r="G591" s="44">
        <v>18</v>
      </c>
      <c r="H591" s="44" t="s">
        <v>2820</v>
      </c>
      <c r="I591" s="44" t="s">
        <v>993</v>
      </c>
      <c r="J591" s="44"/>
      <c r="K591" s="79">
        <v>46055</v>
      </c>
    </row>
    <row r="592" spans="1:11" ht="22.95" hidden="1" customHeight="1" x14ac:dyDescent="0.3">
      <c r="A592" s="138" t="s">
        <v>307</v>
      </c>
      <c r="B592" s="138" t="str">
        <f>VLOOKUP(Shortlisted[[#This Row],[Venture Name]],VenturesList[#All],2,FALSE)</f>
        <v>Accelerate Prime</v>
      </c>
      <c r="C592" s="40" t="s">
        <v>309</v>
      </c>
      <c r="D592" s="40" t="s">
        <v>2821</v>
      </c>
      <c r="E592" s="44" t="s">
        <v>174</v>
      </c>
      <c r="F592" s="45" t="s">
        <v>1596</v>
      </c>
      <c r="G592" s="44">
        <v>25</v>
      </c>
      <c r="H592" s="44" t="s">
        <v>2822</v>
      </c>
      <c r="I592" s="44" t="s">
        <v>993</v>
      </c>
      <c r="J592" s="44"/>
      <c r="K592" s="79">
        <v>46055</v>
      </c>
    </row>
    <row r="593" spans="1:11" ht="22.95" hidden="1" customHeight="1" x14ac:dyDescent="0.3">
      <c r="A593" s="138" t="s">
        <v>307</v>
      </c>
      <c r="B593" s="138" t="str">
        <f>VLOOKUP(Shortlisted[[#This Row],[Venture Name]],VenturesList[#All],2,FALSE)</f>
        <v>Accelerate Prime</v>
      </c>
      <c r="C593" s="40" t="s">
        <v>309</v>
      </c>
      <c r="D593" s="40" t="s">
        <v>2821</v>
      </c>
      <c r="E593" s="44" t="s">
        <v>1598</v>
      </c>
      <c r="F593" s="45" t="s">
        <v>1599</v>
      </c>
      <c r="G593" s="44">
        <v>28</v>
      </c>
      <c r="H593" s="44" t="s">
        <v>2823</v>
      </c>
      <c r="I593" s="44" t="s">
        <v>993</v>
      </c>
      <c r="J593" s="44"/>
      <c r="K593" s="79">
        <v>46055</v>
      </c>
    </row>
    <row r="594" spans="1:11" ht="22.95" hidden="1" customHeight="1" x14ac:dyDescent="0.3">
      <c r="A594" s="138" t="s">
        <v>307</v>
      </c>
      <c r="B594" s="138" t="str">
        <f>VLOOKUP(Shortlisted[[#This Row],[Venture Name]],VenturesList[#All],2,FALSE)</f>
        <v>Accelerate Prime</v>
      </c>
      <c r="C594" s="40" t="s">
        <v>309</v>
      </c>
      <c r="D594" s="40" t="s">
        <v>2821</v>
      </c>
      <c r="E594" s="44" t="s">
        <v>2824</v>
      </c>
      <c r="F594" s="45" t="s">
        <v>2825</v>
      </c>
      <c r="G594" s="44">
        <v>17</v>
      </c>
      <c r="H594" s="44" t="s">
        <v>2826</v>
      </c>
      <c r="I594" s="44" t="s">
        <v>993</v>
      </c>
      <c r="J594" s="44"/>
      <c r="K594" s="79">
        <v>46055</v>
      </c>
    </row>
    <row r="595" spans="1:11" ht="22.95" hidden="1" customHeight="1" x14ac:dyDescent="0.3">
      <c r="A595" s="138" t="s">
        <v>307</v>
      </c>
      <c r="B595" s="138" t="str">
        <f>VLOOKUP(Shortlisted[[#This Row],[Venture Name]],VenturesList[#All],2,FALSE)</f>
        <v>Accelerate Prime</v>
      </c>
      <c r="C595" s="40" t="s">
        <v>309</v>
      </c>
      <c r="D595" s="40" t="s">
        <v>2827</v>
      </c>
      <c r="E595" s="44" t="s">
        <v>1809</v>
      </c>
      <c r="F595" s="154" t="s">
        <v>1810</v>
      </c>
      <c r="G595" s="44">
        <v>23</v>
      </c>
      <c r="H595" s="44" t="s">
        <v>2828</v>
      </c>
      <c r="I595" s="44" t="s">
        <v>993</v>
      </c>
      <c r="J595" s="44"/>
      <c r="K595" s="79">
        <v>46055</v>
      </c>
    </row>
    <row r="596" spans="1:11" ht="22.95" hidden="1" customHeight="1" x14ac:dyDescent="0.3">
      <c r="A596" s="138" t="s">
        <v>307</v>
      </c>
      <c r="B596" s="138" t="str">
        <f>VLOOKUP(Shortlisted[[#This Row],[Venture Name]],VenturesList[#All],2,FALSE)</f>
        <v>Accelerate Prime</v>
      </c>
      <c r="C596" s="40" t="s">
        <v>309</v>
      </c>
      <c r="D596" s="40" t="s">
        <v>2827</v>
      </c>
      <c r="E596" s="44" t="s">
        <v>2829</v>
      </c>
      <c r="F596" s="45" t="s">
        <v>2830</v>
      </c>
      <c r="G596" s="44">
        <v>30</v>
      </c>
      <c r="H596" s="44" t="s">
        <v>2831</v>
      </c>
      <c r="I596" s="44" t="s">
        <v>993</v>
      </c>
      <c r="J596" s="44"/>
      <c r="K596" s="79">
        <v>46055</v>
      </c>
    </row>
    <row r="597" spans="1:11" ht="22.95" hidden="1" customHeight="1" x14ac:dyDescent="0.3">
      <c r="A597" s="138" t="s">
        <v>307</v>
      </c>
      <c r="B597" s="138" t="str">
        <f>VLOOKUP(Shortlisted[[#This Row],[Venture Name]],VenturesList[#All],2,FALSE)</f>
        <v>Accelerate Prime</v>
      </c>
      <c r="C597" s="40" t="s">
        <v>309</v>
      </c>
      <c r="D597" s="40" t="s">
        <v>2827</v>
      </c>
      <c r="E597" s="44" t="s">
        <v>1099</v>
      </c>
      <c r="F597" s="45" t="s">
        <v>2832</v>
      </c>
      <c r="G597" s="44">
        <v>15</v>
      </c>
      <c r="H597" s="44" t="s">
        <v>2833</v>
      </c>
      <c r="I597" s="44" t="s">
        <v>993</v>
      </c>
      <c r="J597" s="44"/>
      <c r="K597" s="79">
        <v>46055</v>
      </c>
    </row>
    <row r="598" spans="1:11" ht="22.95" hidden="1" customHeight="1" x14ac:dyDescent="0.3">
      <c r="A598" s="138" t="s">
        <v>307</v>
      </c>
      <c r="B598" s="138" t="str">
        <f>VLOOKUP(Shortlisted[[#This Row],[Venture Name]],VenturesList[#All],2,FALSE)</f>
        <v>Accelerate Prime</v>
      </c>
      <c r="C598" s="40" t="s">
        <v>309</v>
      </c>
      <c r="D598" s="40" t="s">
        <v>2834</v>
      </c>
      <c r="E598" s="44" t="s">
        <v>1477</v>
      </c>
      <c r="F598" s="45" t="s">
        <v>1871</v>
      </c>
      <c r="G598" s="44">
        <v>11</v>
      </c>
      <c r="H598" s="44" t="s">
        <v>2835</v>
      </c>
      <c r="I598" s="44" t="s">
        <v>993</v>
      </c>
      <c r="J598" s="44"/>
      <c r="K598" s="79">
        <v>46055</v>
      </c>
    </row>
    <row r="599" spans="1:11" ht="22.95" hidden="1" customHeight="1" x14ac:dyDescent="0.3">
      <c r="A599" s="138" t="s">
        <v>307</v>
      </c>
      <c r="B599" s="138" t="str">
        <f>VLOOKUP(Shortlisted[[#This Row],[Venture Name]],VenturesList[#All],2,FALSE)</f>
        <v>Accelerate Prime</v>
      </c>
      <c r="C599" s="40" t="s">
        <v>309</v>
      </c>
      <c r="D599" s="40" t="s">
        <v>2834</v>
      </c>
      <c r="E599" s="44" t="s">
        <v>1210</v>
      </c>
      <c r="F599" s="45" t="s">
        <v>1489</v>
      </c>
      <c r="G599" s="44">
        <v>14</v>
      </c>
      <c r="H599" s="44" t="s">
        <v>2836</v>
      </c>
      <c r="I599" s="44" t="s">
        <v>993</v>
      </c>
      <c r="J599" s="44"/>
      <c r="K599" s="79">
        <v>46055</v>
      </c>
    </row>
    <row r="600" spans="1:11" ht="22.95" hidden="1" customHeight="1" x14ac:dyDescent="0.3">
      <c r="A600" s="138" t="s">
        <v>307</v>
      </c>
      <c r="B600" s="138" t="str">
        <f>VLOOKUP(Shortlisted[[#This Row],[Venture Name]],VenturesList[#All],2,FALSE)</f>
        <v>Accelerate Prime</v>
      </c>
      <c r="C600" s="40" t="s">
        <v>309</v>
      </c>
      <c r="D600" s="40" t="s">
        <v>2834</v>
      </c>
      <c r="E600" s="44" t="s">
        <v>1613</v>
      </c>
      <c r="F600" s="45" t="s">
        <v>1614</v>
      </c>
      <c r="G600" s="44">
        <v>13</v>
      </c>
      <c r="H600" s="44" t="s">
        <v>2837</v>
      </c>
      <c r="I600" s="44" t="s">
        <v>993</v>
      </c>
      <c r="J600" s="44"/>
      <c r="K600" s="79">
        <v>46055</v>
      </c>
    </row>
    <row r="601" spans="1:11" ht="22.95" hidden="1" customHeight="1" x14ac:dyDescent="0.3">
      <c r="A601" s="138" t="s">
        <v>307</v>
      </c>
      <c r="B601" s="138" t="str">
        <f>VLOOKUP(Shortlisted[[#This Row],[Venture Name]],VenturesList[#All],2,FALSE)</f>
        <v>Accelerate Prime</v>
      </c>
      <c r="C601" s="40" t="s">
        <v>309</v>
      </c>
      <c r="D601" s="40" t="s">
        <v>2838</v>
      </c>
      <c r="E601" s="44" t="s">
        <v>172</v>
      </c>
      <c r="F601" s="45" t="s">
        <v>2805</v>
      </c>
      <c r="G601" s="44">
        <v>24</v>
      </c>
      <c r="H601" s="44" t="s">
        <v>2839</v>
      </c>
      <c r="I601" s="44" t="s">
        <v>993</v>
      </c>
      <c r="J601" s="44"/>
      <c r="K601" s="79">
        <v>46055</v>
      </c>
    </row>
    <row r="602" spans="1:11" ht="22.95" hidden="1" customHeight="1" x14ac:dyDescent="0.3">
      <c r="A602" s="138" t="s">
        <v>307</v>
      </c>
      <c r="B602" s="138" t="str">
        <f>VLOOKUP(Shortlisted[[#This Row],[Venture Name]],VenturesList[#All],2,FALSE)</f>
        <v>Accelerate Prime</v>
      </c>
      <c r="C602" s="40" t="s">
        <v>309</v>
      </c>
      <c r="D602" s="40" t="s">
        <v>2838</v>
      </c>
      <c r="E602" s="44" t="s">
        <v>2807</v>
      </c>
      <c r="F602" s="45" t="s">
        <v>2808</v>
      </c>
      <c r="G602" s="44" t="s">
        <v>2237</v>
      </c>
      <c r="H602" s="5" t="s">
        <v>2840</v>
      </c>
      <c r="I602" s="44" t="s">
        <v>980</v>
      </c>
      <c r="J602" s="44"/>
      <c r="K602" s="79">
        <v>46055</v>
      </c>
    </row>
    <row r="603" spans="1:11" ht="22.95" hidden="1" customHeight="1" x14ac:dyDescent="0.3">
      <c r="A603" s="138" t="s">
        <v>307</v>
      </c>
      <c r="B603" s="138" t="str">
        <f>VLOOKUP(Shortlisted[[#This Row],[Venture Name]],VenturesList[#All],2,FALSE)</f>
        <v>Accelerate Prime</v>
      </c>
      <c r="C603" s="40" t="s">
        <v>309</v>
      </c>
      <c r="D603" s="40" t="s">
        <v>2838</v>
      </c>
      <c r="E603" s="44" t="s">
        <v>2810</v>
      </c>
      <c r="F603" s="45" t="s">
        <v>2811</v>
      </c>
      <c r="G603" s="44">
        <v>17</v>
      </c>
      <c r="H603" s="5" t="s">
        <v>2841</v>
      </c>
      <c r="I603" s="44" t="s">
        <v>980</v>
      </c>
      <c r="J603" s="44"/>
      <c r="K603" s="79">
        <v>46055</v>
      </c>
    </row>
    <row r="604" spans="1:11" ht="22.95" hidden="1" customHeight="1" x14ac:dyDescent="0.3">
      <c r="A604" s="138" t="s">
        <v>375</v>
      </c>
      <c r="B604" s="138" t="str">
        <f>VLOOKUP(Shortlisted[[#This Row],[Venture Name]],VenturesList[#All],2,FALSE)</f>
        <v>Accelerate Prime</v>
      </c>
      <c r="C604" s="93" t="s">
        <v>377</v>
      </c>
      <c r="D604" s="44" t="s">
        <v>2842</v>
      </c>
      <c r="E604" s="44" t="s">
        <v>2843</v>
      </c>
      <c r="F604" s="45" t="s">
        <v>2844</v>
      </c>
      <c r="G604" s="44">
        <v>13</v>
      </c>
      <c r="H604" s="44" t="s">
        <v>2845</v>
      </c>
      <c r="I604" s="44" t="s">
        <v>993</v>
      </c>
      <c r="J604" s="44"/>
      <c r="K604" s="79">
        <v>46056</v>
      </c>
    </row>
    <row r="605" spans="1:11" ht="22.95" hidden="1" customHeight="1" x14ac:dyDescent="0.3">
      <c r="A605" s="138" t="s">
        <v>375</v>
      </c>
      <c r="B605" s="138" t="str">
        <f>VLOOKUP(Shortlisted[[#This Row],[Venture Name]],VenturesList[#All],2,FALSE)</f>
        <v>Accelerate Prime</v>
      </c>
      <c r="C605" s="93" t="s">
        <v>377</v>
      </c>
      <c r="D605" s="44" t="s">
        <v>2842</v>
      </c>
      <c r="E605" s="44" t="s">
        <v>2846</v>
      </c>
      <c r="F605" s="45" t="s">
        <v>2847</v>
      </c>
      <c r="G605" s="44">
        <v>11</v>
      </c>
      <c r="H605" s="44" t="s">
        <v>2848</v>
      </c>
      <c r="I605" s="44" t="s">
        <v>993</v>
      </c>
      <c r="J605" s="44"/>
      <c r="K605" s="79">
        <v>46056</v>
      </c>
    </row>
    <row r="606" spans="1:11" ht="22.95" hidden="1" customHeight="1" x14ac:dyDescent="0.3">
      <c r="A606" s="138" t="s">
        <v>375</v>
      </c>
      <c r="B606" s="138" t="str">
        <f>VLOOKUP(Shortlisted[[#This Row],[Venture Name]],VenturesList[#All],2,FALSE)</f>
        <v>Accelerate Prime</v>
      </c>
      <c r="C606" s="93" t="s">
        <v>377</v>
      </c>
      <c r="D606" s="44" t="s">
        <v>2849</v>
      </c>
      <c r="E606" s="44" t="s">
        <v>2385</v>
      </c>
      <c r="F606" s="45" t="s">
        <v>2386</v>
      </c>
      <c r="G606" s="44">
        <v>9</v>
      </c>
      <c r="H606" s="44" t="s">
        <v>2850</v>
      </c>
      <c r="I606" s="44" t="s">
        <v>993</v>
      </c>
      <c r="J606" s="44"/>
      <c r="K606" s="79">
        <v>46056</v>
      </c>
    </row>
    <row r="607" spans="1:11" ht="22.95" hidden="1" customHeight="1" x14ac:dyDescent="0.3">
      <c r="A607" s="138" t="s">
        <v>375</v>
      </c>
      <c r="B607" s="138" t="str">
        <f>VLOOKUP(Shortlisted[[#This Row],[Venture Name]],VenturesList[#All],2,FALSE)</f>
        <v>Accelerate Prime</v>
      </c>
      <c r="C607" s="93" t="s">
        <v>377</v>
      </c>
      <c r="D607" s="44" t="s">
        <v>2849</v>
      </c>
      <c r="E607" s="44" t="s">
        <v>2843</v>
      </c>
      <c r="F607" s="45" t="s">
        <v>2844</v>
      </c>
      <c r="G607" s="44">
        <v>13</v>
      </c>
      <c r="H607" s="44" t="s">
        <v>2851</v>
      </c>
      <c r="I607" s="44" t="s">
        <v>993</v>
      </c>
      <c r="J607" s="44"/>
      <c r="K607" s="79">
        <v>46056</v>
      </c>
    </row>
    <row r="608" spans="1:11" ht="22.95" hidden="1" customHeight="1" x14ac:dyDescent="0.3">
      <c r="A608" s="138" t="s">
        <v>375</v>
      </c>
      <c r="B608" s="138" t="str">
        <f>VLOOKUP(Shortlisted[[#This Row],[Venture Name]],VenturesList[#All],2,FALSE)</f>
        <v>Accelerate Prime</v>
      </c>
      <c r="C608" s="93" t="s">
        <v>377</v>
      </c>
      <c r="D608" s="44" t="s">
        <v>2849</v>
      </c>
      <c r="E608" s="44" t="s">
        <v>2846</v>
      </c>
      <c r="F608" s="45" t="s">
        <v>2847</v>
      </c>
      <c r="G608" s="44">
        <v>11</v>
      </c>
      <c r="H608" s="5" t="s">
        <v>2852</v>
      </c>
      <c r="I608" s="44" t="s">
        <v>993</v>
      </c>
      <c r="J608" s="44"/>
      <c r="K608" s="79">
        <v>46056</v>
      </c>
    </row>
    <row r="609" spans="1:11" ht="22.95" hidden="1" customHeight="1" x14ac:dyDescent="0.3">
      <c r="A609" s="128" t="s">
        <v>116</v>
      </c>
      <c r="B609" s="128" t="str">
        <f>VLOOKUP(Shortlisted[[#This Row],[Venture Name]],VenturesList[#All],2,FALSE)</f>
        <v>Accelerate Core</v>
      </c>
      <c r="C609" s="127" t="s">
        <v>933</v>
      </c>
      <c r="D609" s="44" t="s">
        <v>2694</v>
      </c>
      <c r="E609" s="155" t="s">
        <v>1690</v>
      </c>
      <c r="F609" s="45" t="s">
        <v>1691</v>
      </c>
      <c r="G609" s="44">
        <v>29</v>
      </c>
      <c r="H609" s="44" t="s">
        <v>2853</v>
      </c>
      <c r="I609" s="44" t="s">
        <v>993</v>
      </c>
      <c r="J609" s="44"/>
      <c r="K609" s="79">
        <v>46059</v>
      </c>
    </row>
    <row r="610" spans="1:11" ht="22.95" hidden="1" customHeight="1" x14ac:dyDescent="0.3">
      <c r="A610" s="44" t="s">
        <v>117</v>
      </c>
      <c r="B610" s="44" t="str">
        <f>VLOOKUP(Shortlisted[[#This Row],[Venture Name]],VenturesList[#All],2,FALSE)</f>
        <v>Accelerate Prime</v>
      </c>
      <c r="C610" s="93" t="s">
        <v>503</v>
      </c>
      <c r="D610" s="44" t="s">
        <v>2854</v>
      </c>
      <c r="E610" s="44" t="s">
        <v>162</v>
      </c>
      <c r="F610" s="45" t="s">
        <v>1578</v>
      </c>
      <c r="G610" s="44">
        <v>33</v>
      </c>
      <c r="H610" s="44" t="s">
        <v>2855</v>
      </c>
      <c r="I610" s="44" t="s">
        <v>993</v>
      </c>
      <c r="J610" s="44"/>
      <c r="K610" s="79">
        <v>46059</v>
      </c>
    </row>
    <row r="611" spans="1:11" ht="22.95" hidden="1" customHeight="1" x14ac:dyDescent="0.3">
      <c r="A611" s="44" t="s">
        <v>117</v>
      </c>
      <c r="B611" s="44" t="str">
        <f>VLOOKUP(Shortlisted[[#This Row],[Venture Name]],VenturesList[#All],2,FALSE)</f>
        <v>Accelerate Prime</v>
      </c>
      <c r="C611" s="93" t="s">
        <v>503</v>
      </c>
      <c r="D611" s="44" t="s">
        <v>2854</v>
      </c>
      <c r="E611" s="44" t="s">
        <v>2142</v>
      </c>
      <c r="F611" s="45" t="s">
        <v>2143</v>
      </c>
      <c r="G611" s="44">
        <v>33</v>
      </c>
      <c r="H611" s="44" t="s">
        <v>2856</v>
      </c>
      <c r="I611" s="44" t="s">
        <v>993</v>
      </c>
      <c r="J611" s="44"/>
      <c r="K611" s="79">
        <v>46059</v>
      </c>
    </row>
    <row r="612" spans="1:11" ht="22.95" hidden="1" customHeight="1" x14ac:dyDescent="0.3">
      <c r="A612" s="5" t="s">
        <v>117</v>
      </c>
      <c r="B612" s="44" t="str">
        <f>VLOOKUP(Shortlisted[[#This Row],[Venture Name]],VenturesList[#All],2,FALSE)</f>
        <v>Accelerate Prime</v>
      </c>
      <c r="C612" s="93" t="s">
        <v>503</v>
      </c>
      <c r="D612" s="44" t="s">
        <v>2854</v>
      </c>
      <c r="E612" s="44" t="s">
        <v>1959</v>
      </c>
      <c r="F612" s="45" t="s">
        <v>1960</v>
      </c>
      <c r="G612" s="44">
        <v>34</v>
      </c>
      <c r="H612" s="44" t="s">
        <v>2857</v>
      </c>
      <c r="I612" s="44" t="s">
        <v>993</v>
      </c>
      <c r="J612" s="44"/>
      <c r="K612" s="79">
        <v>46059</v>
      </c>
    </row>
    <row r="613" spans="1:11" ht="22.95" hidden="1" customHeight="1" x14ac:dyDescent="0.3">
      <c r="A613" s="5" t="s">
        <v>104</v>
      </c>
      <c r="B613" s="44" t="str">
        <f>VLOOKUP(Shortlisted[[#This Row],[Venture Name]],VenturesList[#All],2,FALSE)</f>
        <v>Accelerate Prime</v>
      </c>
      <c r="C613" s="93" t="s">
        <v>341</v>
      </c>
      <c r="D613" s="95" t="s">
        <v>2858</v>
      </c>
      <c r="E613" s="44" t="s">
        <v>1111</v>
      </c>
      <c r="F613" s="45" t="s">
        <v>1813</v>
      </c>
      <c r="G613" s="44">
        <v>14</v>
      </c>
      <c r="H613" s="44" t="s">
        <v>2859</v>
      </c>
      <c r="I613" s="44" t="s">
        <v>993</v>
      </c>
      <c r="J613" s="44" t="s">
        <v>1488</v>
      </c>
      <c r="K613" s="79">
        <v>46059</v>
      </c>
    </row>
    <row r="614" spans="1:11" ht="22.95" hidden="1" customHeight="1" x14ac:dyDescent="0.3">
      <c r="A614" s="5" t="s">
        <v>104</v>
      </c>
      <c r="B614" s="44" t="str">
        <f>VLOOKUP(Shortlisted[[#This Row],[Venture Name]],VenturesList[#All],2,FALSE)</f>
        <v>Accelerate Prime</v>
      </c>
      <c r="C614" s="93" t="s">
        <v>341</v>
      </c>
      <c r="D614" s="95" t="s">
        <v>2860</v>
      </c>
      <c r="E614" s="44" t="s">
        <v>2861</v>
      </c>
      <c r="F614" s="45" t="s">
        <v>2862</v>
      </c>
      <c r="G614" s="44">
        <v>10</v>
      </c>
      <c r="H614" s="44" t="s">
        <v>2863</v>
      </c>
      <c r="I614" s="44" t="s">
        <v>993</v>
      </c>
      <c r="J614" s="44"/>
      <c r="K614" s="79">
        <v>46059</v>
      </c>
    </row>
    <row r="615" spans="1:11" ht="22.95" hidden="1" customHeight="1" x14ac:dyDescent="0.3">
      <c r="A615" s="5" t="s">
        <v>104</v>
      </c>
      <c r="B615" s="44" t="str">
        <f>VLOOKUP(Shortlisted[[#This Row],[Venture Name]],VenturesList[#All],2,FALSE)</f>
        <v>Accelerate Prime</v>
      </c>
      <c r="C615" s="93" t="s">
        <v>341</v>
      </c>
      <c r="D615" s="95" t="s">
        <v>2860</v>
      </c>
      <c r="E615" s="44" t="s">
        <v>2864</v>
      </c>
      <c r="F615" s="45" t="s">
        <v>2865</v>
      </c>
      <c r="G615" s="44">
        <v>27</v>
      </c>
      <c r="H615" s="44" t="s">
        <v>2866</v>
      </c>
      <c r="I615" s="44" t="s">
        <v>993</v>
      </c>
      <c r="J615" s="44" t="s">
        <v>1488</v>
      </c>
      <c r="K615" s="79">
        <v>46059</v>
      </c>
    </row>
    <row r="616" spans="1:11" ht="22.95" hidden="1" customHeight="1" x14ac:dyDescent="0.3">
      <c r="A616" s="5" t="s">
        <v>104</v>
      </c>
      <c r="B616" s="44" t="str">
        <f>VLOOKUP(Shortlisted[[#This Row],[Venture Name]],VenturesList[#All],2,FALSE)</f>
        <v>Accelerate Prime</v>
      </c>
      <c r="C616" s="93" t="s">
        <v>341</v>
      </c>
      <c r="D616" s="95" t="s">
        <v>2860</v>
      </c>
      <c r="E616" s="44" t="s">
        <v>166</v>
      </c>
      <c r="F616" s="45" t="s">
        <v>2867</v>
      </c>
      <c r="G616" s="44">
        <v>15</v>
      </c>
      <c r="H616" s="44" t="s">
        <v>2868</v>
      </c>
      <c r="I616" s="44" t="s">
        <v>993</v>
      </c>
      <c r="J616" s="44"/>
      <c r="K616" s="79">
        <v>46059</v>
      </c>
    </row>
    <row r="617" spans="1:11" ht="22.95" hidden="1" customHeight="1" x14ac:dyDescent="0.3">
      <c r="A617" s="44" t="s">
        <v>369</v>
      </c>
      <c r="B617" s="44" t="str">
        <f>VLOOKUP(Shortlisted[[#This Row],[Venture Name]],VenturesList[#All],2,FALSE)</f>
        <v>Accelerate Prime</v>
      </c>
      <c r="C617" s="93" t="s">
        <v>371</v>
      </c>
      <c r="D617" s="44" t="s">
        <v>2869</v>
      </c>
      <c r="E617" s="129" t="s">
        <v>1968</v>
      </c>
      <c r="F617" s="125" t="s">
        <v>1969</v>
      </c>
      <c r="G617" s="134">
        <v>9</v>
      </c>
      <c r="H617" s="44" t="s">
        <v>2870</v>
      </c>
      <c r="I617" s="44" t="s">
        <v>993</v>
      </c>
      <c r="J617" s="44"/>
      <c r="K617" s="79">
        <v>46063</v>
      </c>
    </row>
    <row r="618" spans="1:11" ht="22.95" hidden="1" customHeight="1" x14ac:dyDescent="0.3">
      <c r="A618" s="44" t="s">
        <v>369</v>
      </c>
      <c r="B618" s="44" t="str">
        <f>VLOOKUP(Shortlisted[[#This Row],[Venture Name]],VenturesList[#All],2,FALSE)</f>
        <v>Accelerate Prime</v>
      </c>
      <c r="C618" s="93" t="s">
        <v>371</v>
      </c>
      <c r="D618" s="44" t="s">
        <v>2869</v>
      </c>
      <c r="E618" s="52" t="s">
        <v>1087</v>
      </c>
      <c r="F618" s="132" t="s">
        <v>2871</v>
      </c>
      <c r="G618" s="134">
        <v>30</v>
      </c>
      <c r="H618" s="44" t="s">
        <v>2870</v>
      </c>
      <c r="I618" s="44" t="s">
        <v>993</v>
      </c>
      <c r="J618" s="44"/>
      <c r="K618" s="79">
        <v>46063</v>
      </c>
    </row>
    <row r="619" spans="1:11" ht="22.95" hidden="1" customHeight="1" x14ac:dyDescent="0.3">
      <c r="A619" s="44" t="s">
        <v>369</v>
      </c>
      <c r="B619" s="44" t="str">
        <f>VLOOKUP(Shortlisted[[#This Row],[Venture Name]],VenturesList[#All],2,FALSE)</f>
        <v>Accelerate Prime</v>
      </c>
      <c r="C619" s="93" t="s">
        <v>371</v>
      </c>
      <c r="D619" s="44" t="s">
        <v>2869</v>
      </c>
      <c r="E619" s="52" t="s">
        <v>1080</v>
      </c>
      <c r="F619" s="125" t="s">
        <v>2872</v>
      </c>
      <c r="G619" s="134">
        <v>22</v>
      </c>
      <c r="H619" s="44" t="s">
        <v>2870</v>
      </c>
      <c r="I619" s="44" t="s">
        <v>993</v>
      </c>
      <c r="J619" s="44"/>
      <c r="K619" s="79">
        <v>46063</v>
      </c>
    </row>
    <row r="620" spans="1:11" ht="22.95" hidden="1" customHeight="1" x14ac:dyDescent="0.3">
      <c r="A620" s="44" t="s">
        <v>369</v>
      </c>
      <c r="B620" s="44" t="str">
        <f>VLOOKUP(Shortlisted[[#This Row],[Venture Name]],VenturesList[#All],2,FALSE)</f>
        <v>Accelerate Prime</v>
      </c>
      <c r="C620" s="93" t="s">
        <v>371</v>
      </c>
      <c r="D620" s="44" t="s">
        <v>2869</v>
      </c>
      <c r="E620" s="130" t="s">
        <v>2873</v>
      </c>
      <c r="F620" s="125" t="s">
        <v>2874</v>
      </c>
      <c r="G620" s="134">
        <v>19</v>
      </c>
      <c r="H620" s="44" t="s">
        <v>2870</v>
      </c>
      <c r="I620" s="44" t="s">
        <v>993</v>
      </c>
      <c r="J620" s="44"/>
      <c r="K620" s="79">
        <v>46063</v>
      </c>
    </row>
    <row r="621" spans="1:11" ht="22.95" hidden="1" customHeight="1" x14ac:dyDescent="0.3">
      <c r="A621" s="44" t="s">
        <v>369</v>
      </c>
      <c r="B621" s="44" t="str">
        <f>VLOOKUP(Shortlisted[[#This Row],[Venture Name]],VenturesList[#All],2,FALSE)</f>
        <v>Accelerate Prime</v>
      </c>
      <c r="C621" s="93" t="s">
        <v>371</v>
      </c>
      <c r="D621" s="44" t="s">
        <v>2869</v>
      </c>
      <c r="E621" s="131" t="s">
        <v>2875</v>
      </c>
      <c r="F621" s="133" t="s">
        <v>2876</v>
      </c>
      <c r="G621" s="135">
        <v>33</v>
      </c>
      <c r="H621" s="44" t="s">
        <v>2870</v>
      </c>
      <c r="I621" s="44" t="s">
        <v>993</v>
      </c>
      <c r="J621" s="44"/>
      <c r="K621" s="79">
        <v>46063</v>
      </c>
    </row>
    <row r="622" spans="1:11" ht="22.95" hidden="1" customHeight="1" x14ac:dyDescent="0.3">
      <c r="A622" s="98" t="s">
        <v>892</v>
      </c>
      <c r="B622" s="98" t="str">
        <f>VLOOKUP(Shortlisted[[#This Row],[Venture Name]],VenturesList[#All],2,FALSE)</f>
        <v>Accelerate Core</v>
      </c>
      <c r="C622" s="88" t="s">
        <v>894</v>
      </c>
      <c r="D622" s="153" t="s">
        <v>2877</v>
      </c>
      <c r="E622" s="136" t="s">
        <v>1604</v>
      </c>
      <c r="F622" s="45" t="s">
        <v>1605</v>
      </c>
      <c r="G622" s="44">
        <v>12</v>
      </c>
      <c r="H622" s="44" t="s">
        <v>2878</v>
      </c>
      <c r="I622" s="44" t="s">
        <v>993</v>
      </c>
      <c r="J622" s="44"/>
      <c r="K622" s="79">
        <v>46065</v>
      </c>
    </row>
    <row r="623" spans="1:11" ht="22.95" hidden="1" customHeight="1" x14ac:dyDescent="0.3">
      <c r="A623" s="98" t="s">
        <v>892</v>
      </c>
      <c r="B623" s="98" t="str">
        <f>VLOOKUP(Shortlisted[[#This Row],[Venture Name]],VenturesList[#All],2,FALSE)</f>
        <v>Accelerate Core</v>
      </c>
      <c r="C623" s="88" t="s">
        <v>894</v>
      </c>
      <c r="D623" s="153" t="s">
        <v>2877</v>
      </c>
      <c r="E623" s="44" t="s">
        <v>2095</v>
      </c>
      <c r="F623" s="156" t="s">
        <v>2096</v>
      </c>
      <c r="G623" s="44">
        <v>28</v>
      </c>
      <c r="H623" s="102" t="s">
        <v>2879</v>
      </c>
      <c r="I623" s="44" t="s">
        <v>993</v>
      </c>
      <c r="J623" s="44"/>
      <c r="K623" s="79">
        <v>46065</v>
      </c>
    </row>
    <row r="624" spans="1:11" ht="22.95" hidden="1" customHeight="1" x14ac:dyDescent="0.3">
      <c r="A624" s="98" t="s">
        <v>892</v>
      </c>
      <c r="B624" s="98" t="str">
        <f>VLOOKUP(Shortlisted[[#This Row],[Venture Name]],VenturesList[#All],2,FALSE)</f>
        <v>Accelerate Core</v>
      </c>
      <c r="C624" s="151" t="s">
        <v>894</v>
      </c>
      <c r="D624" s="44" t="s">
        <v>2880</v>
      </c>
      <c r="E624" s="44" t="s">
        <v>2095</v>
      </c>
      <c r="F624" s="156" t="s">
        <v>2096</v>
      </c>
      <c r="G624" s="44">
        <v>28</v>
      </c>
      <c r="H624" s="44" t="s">
        <v>2881</v>
      </c>
      <c r="I624" s="44" t="s">
        <v>993</v>
      </c>
      <c r="J624" s="44"/>
      <c r="K624" s="79">
        <v>46065</v>
      </c>
    </row>
    <row r="625" spans="1:11" ht="22.95" hidden="1" customHeight="1" x14ac:dyDescent="0.3">
      <c r="A625" s="98" t="s">
        <v>892</v>
      </c>
      <c r="B625" s="98" t="str">
        <f>VLOOKUP(Shortlisted[[#This Row],[Venture Name]],VenturesList[#All],2,FALSE)</f>
        <v>Accelerate Core</v>
      </c>
      <c r="C625" s="151" t="s">
        <v>894</v>
      </c>
      <c r="D625" s="44" t="s">
        <v>2880</v>
      </c>
      <c r="E625" s="137" t="s">
        <v>1137</v>
      </c>
      <c r="F625" s="45" t="s">
        <v>1648</v>
      </c>
      <c r="G625" s="44">
        <v>26</v>
      </c>
      <c r="H625" s="44" t="s">
        <v>2882</v>
      </c>
      <c r="I625" s="44" t="s">
        <v>993</v>
      </c>
      <c r="J625" s="44"/>
      <c r="K625" s="79">
        <v>46065</v>
      </c>
    </row>
    <row r="626" spans="1:11" ht="22.95" hidden="1" customHeight="1" x14ac:dyDescent="0.3">
      <c r="A626" s="98" t="s">
        <v>892</v>
      </c>
      <c r="B626" s="98" t="str">
        <f>VLOOKUP(Shortlisted[[#This Row],[Venture Name]],VenturesList[#All],2,FALSE)</f>
        <v>Accelerate Core</v>
      </c>
      <c r="C626" s="151" t="s">
        <v>894</v>
      </c>
      <c r="D626" s="44" t="s">
        <v>2883</v>
      </c>
      <c r="E626" s="44" t="s">
        <v>2095</v>
      </c>
      <c r="F626" s="156" t="s">
        <v>2096</v>
      </c>
      <c r="G626" s="44">
        <v>28</v>
      </c>
      <c r="H626" s="44" t="s">
        <v>2884</v>
      </c>
      <c r="I626" s="44" t="s">
        <v>993</v>
      </c>
      <c r="J626" s="44"/>
      <c r="K626" s="79">
        <v>46065</v>
      </c>
    </row>
    <row r="627" spans="1:11" ht="22.95" hidden="1" customHeight="1" x14ac:dyDescent="0.3">
      <c r="A627" s="98" t="s">
        <v>892</v>
      </c>
      <c r="B627" s="98" t="str">
        <f>VLOOKUP(Shortlisted[[#This Row],[Venture Name]],VenturesList[#All],2,FALSE)</f>
        <v>Accelerate Core</v>
      </c>
      <c r="C627" s="151" t="s">
        <v>894</v>
      </c>
      <c r="D627" s="44" t="s">
        <v>2883</v>
      </c>
      <c r="E627" s="137" t="s">
        <v>1137</v>
      </c>
      <c r="F627" s="45" t="s">
        <v>1648</v>
      </c>
      <c r="G627" s="44">
        <v>26</v>
      </c>
      <c r="H627" s="5" t="s">
        <v>2885</v>
      </c>
      <c r="I627" s="44" t="s">
        <v>993</v>
      </c>
      <c r="J627" s="44"/>
      <c r="K627" s="79">
        <v>46065</v>
      </c>
    </row>
    <row r="628" spans="1:11" ht="22.95" hidden="1" customHeight="1" x14ac:dyDescent="0.3">
      <c r="A628" s="98" t="s">
        <v>892</v>
      </c>
      <c r="B628" s="98" t="str">
        <f>VLOOKUP(Shortlisted[[#This Row],[Venture Name]],VenturesList[#All],2,FALSE)</f>
        <v>Accelerate Core</v>
      </c>
      <c r="C628" s="151" t="s">
        <v>894</v>
      </c>
      <c r="D628" s="44" t="s">
        <v>2883</v>
      </c>
      <c r="E628" s="44" t="s">
        <v>2886</v>
      </c>
      <c r="F628" s="45" t="s">
        <v>2887</v>
      </c>
      <c r="G628" s="44">
        <v>11</v>
      </c>
      <c r="H628" s="44" t="s">
        <v>2888</v>
      </c>
      <c r="I628" s="44" t="s">
        <v>993</v>
      </c>
      <c r="J628" s="44"/>
      <c r="K628" s="79">
        <v>46065</v>
      </c>
    </row>
    <row r="629" spans="1:11" ht="22.95" hidden="1" customHeight="1" x14ac:dyDescent="0.3">
      <c r="A629" s="98" t="s">
        <v>892</v>
      </c>
      <c r="B629" s="98" t="str">
        <f>VLOOKUP(Shortlisted[[#This Row],[Venture Name]],VenturesList[#All],2,FALSE)</f>
        <v>Accelerate Core</v>
      </c>
      <c r="C629" s="151" t="s">
        <v>894</v>
      </c>
      <c r="D629" s="44" t="s">
        <v>2889</v>
      </c>
      <c r="E629" s="137" t="s">
        <v>1137</v>
      </c>
      <c r="F629" s="45" t="s">
        <v>1648</v>
      </c>
      <c r="G629" s="44">
        <v>26</v>
      </c>
      <c r="H629" s="44" t="s">
        <v>2890</v>
      </c>
      <c r="I629" s="44" t="s">
        <v>993</v>
      </c>
      <c r="J629" s="44"/>
      <c r="K629" s="79">
        <v>46065</v>
      </c>
    </row>
    <row r="630" spans="1:11" ht="22.95" hidden="1" customHeight="1" x14ac:dyDescent="0.3">
      <c r="A630" s="98" t="s">
        <v>892</v>
      </c>
      <c r="B630" s="98" t="str">
        <f>VLOOKUP(Shortlisted[[#This Row],[Venture Name]],VenturesList[#All],2,FALSE)</f>
        <v>Accelerate Core</v>
      </c>
      <c r="C630" s="151" t="s">
        <v>894</v>
      </c>
      <c r="D630" s="47" t="s">
        <v>2889</v>
      </c>
      <c r="E630" s="157" t="s">
        <v>179</v>
      </c>
      <c r="F630" s="45" t="s">
        <v>1494</v>
      </c>
      <c r="G630" s="44">
        <v>16</v>
      </c>
      <c r="H630" s="44" t="s">
        <v>2891</v>
      </c>
      <c r="I630" s="44" t="s">
        <v>993</v>
      </c>
      <c r="J630" s="44"/>
      <c r="K630" s="79">
        <v>46065</v>
      </c>
    </row>
    <row r="631" spans="1:11" ht="22.95" hidden="1" customHeight="1" x14ac:dyDescent="0.3">
      <c r="A631" s="138" t="s">
        <v>314</v>
      </c>
      <c r="B631" s="138" t="str">
        <f>VLOOKUP(Shortlisted[[#This Row],[Venture Name]],VenturesList[#All],2,FALSE)</f>
        <v>Accelerate Prime</v>
      </c>
      <c r="C631" s="44" t="s">
        <v>316</v>
      </c>
      <c r="D631" s="44" t="s">
        <v>2892</v>
      </c>
      <c r="E631" s="111" t="s">
        <v>1134</v>
      </c>
      <c r="F631" s="45" t="s">
        <v>1981</v>
      </c>
      <c r="G631" s="44">
        <v>12</v>
      </c>
      <c r="H631" s="44" t="s">
        <v>2893</v>
      </c>
      <c r="I631" s="44" t="s">
        <v>993</v>
      </c>
      <c r="J631" s="44"/>
      <c r="K631" s="79">
        <v>46069</v>
      </c>
    </row>
    <row r="632" spans="1:11" ht="22.95" hidden="1" customHeight="1" x14ac:dyDescent="0.3">
      <c r="A632" s="138" t="s">
        <v>314</v>
      </c>
      <c r="B632" s="138" t="str">
        <f>VLOOKUP(Shortlisted[[#This Row],[Venture Name]],VenturesList[#All],2,FALSE)</f>
        <v>Accelerate Prime</v>
      </c>
      <c r="C632" s="44" t="s">
        <v>316</v>
      </c>
      <c r="D632" s="44" t="s">
        <v>2892</v>
      </c>
      <c r="E632" s="129" t="s">
        <v>2894</v>
      </c>
      <c r="F632" s="45" t="s">
        <v>2895</v>
      </c>
      <c r="G632" s="44">
        <v>18</v>
      </c>
      <c r="H632" s="44" t="s">
        <v>2896</v>
      </c>
      <c r="I632" s="44" t="s">
        <v>993</v>
      </c>
      <c r="J632" s="44"/>
      <c r="K632" s="79">
        <v>46069</v>
      </c>
    </row>
    <row r="633" spans="1:11" ht="22.95" hidden="1" customHeight="1" x14ac:dyDescent="0.3">
      <c r="A633" s="138" t="s">
        <v>314</v>
      </c>
      <c r="B633" s="138" t="str">
        <f>VLOOKUP(Shortlisted[[#This Row],[Venture Name]],VenturesList[#All],2,FALSE)</f>
        <v>Accelerate Prime</v>
      </c>
      <c r="C633" s="93" t="s">
        <v>316</v>
      </c>
      <c r="D633" s="44" t="s">
        <v>2892</v>
      </c>
      <c r="E633" s="44" t="s">
        <v>14</v>
      </c>
      <c r="F633" s="45" t="s">
        <v>2055</v>
      </c>
      <c r="G633" s="44">
        <v>27</v>
      </c>
      <c r="H633" s="44" t="s">
        <v>2897</v>
      </c>
      <c r="I633" s="44" t="s">
        <v>993</v>
      </c>
      <c r="J633" s="44"/>
      <c r="K633" s="79">
        <v>46069</v>
      </c>
    </row>
    <row r="634" spans="1:11" ht="22.95" hidden="1" customHeight="1" x14ac:dyDescent="0.3">
      <c r="A634" s="138" t="s">
        <v>314</v>
      </c>
      <c r="B634" s="138" t="str">
        <f>VLOOKUP(Shortlisted[[#This Row],[Venture Name]],VenturesList[#All],2,FALSE)</f>
        <v>Accelerate Prime</v>
      </c>
      <c r="C634" s="93" t="s">
        <v>316</v>
      </c>
      <c r="D634" s="44" t="s">
        <v>2898</v>
      </c>
      <c r="E634" s="44" t="s">
        <v>2899</v>
      </c>
      <c r="F634" s="45" t="s">
        <v>2900</v>
      </c>
      <c r="G634" s="44">
        <v>25</v>
      </c>
      <c r="H634" s="44" t="s">
        <v>2901</v>
      </c>
      <c r="I634" s="44" t="s">
        <v>993</v>
      </c>
      <c r="J634" s="44"/>
      <c r="K634" s="79">
        <v>46069</v>
      </c>
    </row>
    <row r="635" spans="1:11" ht="22.95" hidden="1" customHeight="1" x14ac:dyDescent="0.3">
      <c r="A635" s="138" t="s">
        <v>314</v>
      </c>
      <c r="B635" s="138" t="str">
        <f>VLOOKUP(Shortlisted[[#This Row],[Venture Name]],VenturesList[#All],2,FALSE)</f>
        <v>Accelerate Prime</v>
      </c>
      <c r="C635" s="93" t="s">
        <v>316</v>
      </c>
      <c r="D635" s="44" t="s">
        <v>2898</v>
      </c>
      <c r="E635" s="44" t="s">
        <v>2902</v>
      </c>
      <c r="F635" s="45" t="s">
        <v>2903</v>
      </c>
      <c r="G635" s="44">
        <v>15</v>
      </c>
      <c r="H635" s="44" t="s">
        <v>2904</v>
      </c>
      <c r="I635" s="44" t="s">
        <v>993</v>
      </c>
      <c r="J635" s="44"/>
      <c r="K635" s="79">
        <v>46069</v>
      </c>
    </row>
    <row r="636" spans="1:11" ht="22.95" hidden="1" customHeight="1" x14ac:dyDescent="0.3">
      <c r="A636" s="138" t="s">
        <v>314</v>
      </c>
      <c r="B636" s="138" t="str">
        <f>VLOOKUP(Shortlisted[[#This Row],[Venture Name]],VenturesList[#All],2,FALSE)</f>
        <v>Accelerate Prime</v>
      </c>
      <c r="C636" s="93" t="s">
        <v>316</v>
      </c>
      <c r="D636" s="44" t="s">
        <v>2898</v>
      </c>
      <c r="E636" s="139" t="s">
        <v>2905</v>
      </c>
      <c r="F636" s="45" t="s">
        <v>2906</v>
      </c>
      <c r="G636" s="140">
        <v>25</v>
      </c>
      <c r="H636" s="44" t="s">
        <v>2907</v>
      </c>
      <c r="I636" s="44" t="s">
        <v>993</v>
      </c>
      <c r="J636" s="44"/>
      <c r="K636" s="79">
        <v>46069</v>
      </c>
    </row>
    <row r="637" spans="1:11" ht="22.95" hidden="1" customHeight="1" x14ac:dyDescent="0.3">
      <c r="A637" s="138" t="s">
        <v>314</v>
      </c>
      <c r="B637" s="138" t="str">
        <f>VLOOKUP(Shortlisted[[#This Row],[Venture Name]],VenturesList[#All],2,FALSE)</f>
        <v>Accelerate Prime</v>
      </c>
      <c r="C637" s="93" t="s">
        <v>316</v>
      </c>
      <c r="D637" s="44" t="s">
        <v>2908</v>
      </c>
      <c r="E637" s="44" t="s">
        <v>176</v>
      </c>
      <c r="F637" s="45" t="s">
        <v>2073</v>
      </c>
      <c r="G637" s="44">
        <v>14</v>
      </c>
      <c r="H637" s="44" t="s">
        <v>2909</v>
      </c>
      <c r="I637" s="44" t="s">
        <v>993</v>
      </c>
      <c r="J637" s="44"/>
      <c r="K637" s="79">
        <v>46069</v>
      </c>
    </row>
    <row r="638" spans="1:11" ht="22.95" hidden="1" customHeight="1" x14ac:dyDescent="0.3">
      <c r="A638" s="138" t="s">
        <v>314</v>
      </c>
      <c r="B638" s="138" t="str">
        <f>VLOOKUP(Shortlisted[[#This Row],[Venture Name]],VenturesList[#All],2,FALSE)</f>
        <v>Accelerate Prime</v>
      </c>
      <c r="C638" s="93" t="s">
        <v>316</v>
      </c>
      <c r="D638" s="44" t="s">
        <v>2908</v>
      </c>
      <c r="E638" s="5" t="s">
        <v>2608</v>
      </c>
      <c r="F638" s="42" t="s">
        <v>2609</v>
      </c>
      <c r="G638" s="5">
        <v>18</v>
      </c>
      <c r="H638" s="5" t="s">
        <v>2910</v>
      </c>
      <c r="I638" s="44" t="s">
        <v>993</v>
      </c>
      <c r="J638" s="44"/>
      <c r="K638" s="79">
        <v>46069</v>
      </c>
    </row>
    <row r="639" spans="1:11" ht="22.95" hidden="1" customHeight="1" x14ac:dyDescent="0.3">
      <c r="A639" s="138" t="s">
        <v>314</v>
      </c>
      <c r="B639" s="138" t="str">
        <f>VLOOKUP(Shortlisted[[#This Row],[Venture Name]],VenturesList[#All],2,FALSE)</f>
        <v>Accelerate Prime</v>
      </c>
      <c r="C639" s="93" t="s">
        <v>316</v>
      </c>
      <c r="D639" s="47" t="s">
        <v>2911</v>
      </c>
      <c r="E639" s="129" t="s">
        <v>201</v>
      </c>
      <c r="F639" s="45" t="s">
        <v>1497</v>
      </c>
      <c r="G639" s="44">
        <v>40</v>
      </c>
      <c r="H639" s="44" t="s">
        <v>2912</v>
      </c>
      <c r="I639" s="44" t="s">
        <v>993</v>
      </c>
      <c r="J639" s="44"/>
      <c r="K639" s="79">
        <v>46069</v>
      </c>
    </row>
    <row r="640" spans="1:11" ht="22.95" hidden="1" customHeight="1" x14ac:dyDescent="0.3">
      <c r="A640" s="138" t="s">
        <v>314</v>
      </c>
      <c r="B640" s="138" t="str">
        <f>VLOOKUP(Shortlisted[[#This Row],[Venture Name]],VenturesList[#All],2,FALSE)</f>
        <v>Accelerate Prime</v>
      </c>
      <c r="C640" s="93" t="s">
        <v>316</v>
      </c>
      <c r="D640" s="47" t="s">
        <v>2911</v>
      </c>
      <c r="E640" s="44" t="s">
        <v>1730</v>
      </c>
      <c r="F640" s="45" t="s">
        <v>1749</v>
      </c>
      <c r="G640" s="44">
        <v>47</v>
      </c>
      <c r="H640" s="44" t="s">
        <v>2913</v>
      </c>
      <c r="I640" s="44" t="s">
        <v>993</v>
      </c>
      <c r="J640" s="44"/>
      <c r="K640" s="79">
        <v>46069</v>
      </c>
    </row>
    <row r="641" spans="1:11" s="37" customFormat="1" ht="22.95" hidden="1" customHeight="1" x14ac:dyDescent="0.3">
      <c r="A641" s="145" t="s">
        <v>314</v>
      </c>
      <c r="B641" s="145" t="str">
        <f>VLOOKUP(Shortlisted[[#This Row],[Venture Name]],VenturesList[#All],2,FALSE)</f>
        <v>Accelerate Prime</v>
      </c>
      <c r="C641" s="2" t="s">
        <v>316</v>
      </c>
      <c r="D641" s="52" t="s">
        <v>2911</v>
      </c>
      <c r="E641" s="5" t="s">
        <v>1963</v>
      </c>
      <c r="F641" s="42" t="s">
        <v>1964</v>
      </c>
      <c r="G641" s="5">
        <v>15</v>
      </c>
      <c r="H641" s="5" t="s">
        <v>2914</v>
      </c>
      <c r="I641" s="5" t="s">
        <v>993</v>
      </c>
      <c r="J641" s="5"/>
      <c r="K641" s="115">
        <v>46069</v>
      </c>
    </row>
    <row r="642" spans="1:11" ht="22.95" hidden="1" customHeight="1" x14ac:dyDescent="0.3">
      <c r="A642" s="51" t="s">
        <v>385</v>
      </c>
      <c r="B642" s="51" t="str">
        <f>VLOOKUP(Shortlisted[[#This Row],[Venture Name]],VenturesList[#All],2,FALSE)</f>
        <v>Accelerate Prime</v>
      </c>
      <c r="C642" s="105" t="s">
        <v>387</v>
      </c>
      <c r="D642" s="51" t="s">
        <v>2915</v>
      </c>
      <c r="E642" s="51" t="s">
        <v>34</v>
      </c>
      <c r="F642" s="48" t="s">
        <v>1554</v>
      </c>
      <c r="G642" s="51">
        <v>27</v>
      </c>
      <c r="H642" s="51" t="s">
        <v>2916</v>
      </c>
      <c r="I642" s="51" t="s">
        <v>993</v>
      </c>
      <c r="J642" s="51"/>
      <c r="K642" s="122">
        <v>46069</v>
      </c>
    </row>
    <row r="643" spans="1:11" ht="22.95" hidden="1" customHeight="1" x14ac:dyDescent="0.3">
      <c r="A643" s="44" t="s">
        <v>385</v>
      </c>
      <c r="B643" s="44" t="str">
        <f>VLOOKUP(Shortlisted[[#This Row],[Venture Name]],VenturesList[#All],2,FALSE)</f>
        <v>Accelerate Prime</v>
      </c>
      <c r="C643" s="93" t="s">
        <v>387</v>
      </c>
      <c r="D643" s="44" t="s">
        <v>2915</v>
      </c>
      <c r="E643" s="129" t="s">
        <v>164</v>
      </c>
      <c r="F643" s="45" t="s">
        <v>1513</v>
      </c>
      <c r="G643" s="44">
        <v>28</v>
      </c>
      <c r="H643" s="44" t="s">
        <v>2917</v>
      </c>
      <c r="I643" s="44" t="s">
        <v>993</v>
      </c>
      <c r="J643" s="44"/>
      <c r="K643" s="79">
        <v>46069</v>
      </c>
    </row>
    <row r="644" spans="1:11" ht="22.95" hidden="1" customHeight="1" x14ac:dyDescent="0.3">
      <c r="A644" s="44" t="s">
        <v>385</v>
      </c>
      <c r="B644" s="44" t="str">
        <f>VLOOKUP(Shortlisted[[#This Row],[Venture Name]],VenturesList[#All],2,FALSE)</f>
        <v>Accelerate Prime</v>
      </c>
      <c r="C644" s="93" t="s">
        <v>387</v>
      </c>
      <c r="D644" s="44" t="s">
        <v>2915</v>
      </c>
      <c r="E644" s="44" t="s">
        <v>1652</v>
      </c>
      <c r="F644" s="45" t="s">
        <v>2918</v>
      </c>
      <c r="G644" s="44">
        <v>19</v>
      </c>
      <c r="H644" s="44" t="s">
        <v>2919</v>
      </c>
      <c r="I644" s="44" t="s">
        <v>993</v>
      </c>
      <c r="J644" s="44"/>
      <c r="K644" s="79">
        <v>46069</v>
      </c>
    </row>
    <row r="645" spans="1:11" ht="22.95" hidden="1" customHeight="1" x14ac:dyDescent="0.3">
      <c r="A645" s="44" t="s">
        <v>385</v>
      </c>
      <c r="B645" s="44" t="str">
        <f>VLOOKUP(Shortlisted[[#This Row],[Venture Name]],VenturesList[#All],2,FALSE)</f>
        <v>Accelerate Prime</v>
      </c>
      <c r="C645" s="93" t="s">
        <v>387</v>
      </c>
      <c r="D645" s="44" t="s">
        <v>2915</v>
      </c>
      <c r="E645" s="44" t="s">
        <v>2920</v>
      </c>
      <c r="F645" s="45" t="s">
        <v>2921</v>
      </c>
      <c r="G645" s="44">
        <v>17</v>
      </c>
      <c r="H645" s="44" t="s">
        <v>2922</v>
      </c>
      <c r="I645" s="44" t="s">
        <v>993</v>
      </c>
      <c r="J645" s="44"/>
      <c r="K645" s="79">
        <v>46069</v>
      </c>
    </row>
    <row r="646" spans="1:11" ht="22.95" hidden="1" customHeight="1" x14ac:dyDescent="0.3">
      <c r="A646" s="44" t="s">
        <v>385</v>
      </c>
      <c r="B646" s="44" t="str">
        <f>VLOOKUP(Shortlisted[[#This Row],[Venture Name]],VenturesList[#All],2,FALSE)</f>
        <v>Accelerate Prime</v>
      </c>
      <c r="C646" s="93" t="s">
        <v>387</v>
      </c>
      <c r="D646" s="44" t="s">
        <v>2923</v>
      </c>
      <c r="E646" s="44" t="s">
        <v>1095</v>
      </c>
      <c r="F646" s="45" t="s">
        <v>2044</v>
      </c>
      <c r="G646" s="44">
        <v>15</v>
      </c>
      <c r="H646" s="44" t="s">
        <v>2924</v>
      </c>
      <c r="I646" s="44" t="s">
        <v>993</v>
      </c>
      <c r="J646" s="44"/>
      <c r="K646" s="79">
        <v>46069</v>
      </c>
    </row>
    <row r="647" spans="1:11" ht="22.95" hidden="1" customHeight="1" x14ac:dyDescent="0.3">
      <c r="A647" s="44" t="s">
        <v>385</v>
      </c>
      <c r="B647" s="44" t="str">
        <f>VLOOKUP(Shortlisted[[#This Row],[Venture Name]],VenturesList[#All],2,FALSE)</f>
        <v>Accelerate Prime</v>
      </c>
      <c r="C647" s="93" t="s">
        <v>387</v>
      </c>
      <c r="D647" s="44" t="s">
        <v>2925</v>
      </c>
      <c r="E647" s="44" t="s">
        <v>2603</v>
      </c>
      <c r="F647" s="45" t="s">
        <v>2604</v>
      </c>
      <c r="G647" s="44">
        <v>20</v>
      </c>
      <c r="H647" s="44" t="s">
        <v>2926</v>
      </c>
      <c r="I647" s="44" t="s">
        <v>993</v>
      </c>
      <c r="J647" s="44"/>
      <c r="K647" s="79">
        <v>46069</v>
      </c>
    </row>
    <row r="648" spans="1:11" ht="22.95" hidden="1" customHeight="1" x14ac:dyDescent="0.3">
      <c r="A648" s="44" t="s">
        <v>385</v>
      </c>
      <c r="B648" s="44" t="str">
        <f>VLOOKUP(Shortlisted[[#This Row],[Venture Name]],VenturesList[#All],2,FALSE)</f>
        <v>Accelerate Prime</v>
      </c>
      <c r="C648" s="93" t="s">
        <v>387</v>
      </c>
      <c r="D648" s="44" t="s">
        <v>2925</v>
      </c>
      <c r="E648" s="44" t="s">
        <v>2927</v>
      </c>
      <c r="F648" s="45" t="s">
        <v>2928</v>
      </c>
      <c r="G648" s="44">
        <v>18</v>
      </c>
      <c r="H648" s="44" t="s">
        <v>2929</v>
      </c>
      <c r="I648" s="44" t="s">
        <v>993</v>
      </c>
      <c r="J648" s="44"/>
      <c r="K648" s="79">
        <v>46069</v>
      </c>
    </row>
    <row r="649" spans="1:11" ht="22.95" hidden="1" customHeight="1" x14ac:dyDescent="0.3">
      <c r="A649" s="44" t="s">
        <v>385</v>
      </c>
      <c r="B649" s="44" t="str">
        <f>VLOOKUP(Shortlisted[[#This Row],[Venture Name]],VenturesList[#All],2,FALSE)</f>
        <v>Accelerate Prime</v>
      </c>
      <c r="C649" s="93" t="s">
        <v>387</v>
      </c>
      <c r="D649" s="44" t="s">
        <v>2925</v>
      </c>
      <c r="E649" s="44" t="s">
        <v>2930</v>
      </c>
      <c r="F649" s="45" t="s">
        <v>2865</v>
      </c>
      <c r="G649" s="44">
        <v>27</v>
      </c>
      <c r="H649" s="44" t="s">
        <v>2931</v>
      </c>
      <c r="I649" s="44" t="s">
        <v>993</v>
      </c>
      <c r="J649" s="44"/>
      <c r="K649" s="79">
        <v>46069</v>
      </c>
    </row>
    <row r="650" spans="1:11" ht="22.95" hidden="1" customHeight="1" x14ac:dyDescent="0.3">
      <c r="A650" s="44" t="s">
        <v>94</v>
      </c>
      <c r="B650" s="44" t="str">
        <f>VLOOKUP(Shortlisted[[#This Row],[Venture Name]],VenturesList[#All],2,FALSE)</f>
        <v>Accelerate Prime</v>
      </c>
      <c r="C650" s="93" t="s">
        <v>474</v>
      </c>
      <c r="D650" s="44" t="s">
        <v>2932</v>
      </c>
      <c r="E650" s="5" t="s">
        <v>2170</v>
      </c>
      <c r="F650" s="42" t="s">
        <v>2171</v>
      </c>
      <c r="G650" s="5">
        <v>27</v>
      </c>
      <c r="H650" s="44" t="s">
        <v>2933</v>
      </c>
      <c r="I650" s="44" t="s">
        <v>993</v>
      </c>
      <c r="J650" s="44"/>
      <c r="K650" s="79">
        <v>46071</v>
      </c>
    </row>
    <row r="651" spans="1:11" ht="22.95" hidden="1" customHeight="1" x14ac:dyDescent="0.3">
      <c r="A651" s="44" t="s">
        <v>94</v>
      </c>
      <c r="B651" s="44" t="str">
        <f>VLOOKUP(Shortlisted[[#This Row],[Venture Name]],VenturesList[#All],2,FALSE)</f>
        <v>Accelerate Prime</v>
      </c>
      <c r="C651" s="93" t="s">
        <v>474</v>
      </c>
      <c r="D651" s="44" t="s">
        <v>2932</v>
      </c>
      <c r="E651" s="44" t="s">
        <v>1531</v>
      </c>
      <c r="F651" s="45" t="s">
        <v>1532</v>
      </c>
      <c r="G651" s="44">
        <v>26</v>
      </c>
      <c r="H651" s="5" t="s">
        <v>2934</v>
      </c>
      <c r="I651" s="44" t="s">
        <v>993</v>
      </c>
      <c r="J651" s="44"/>
      <c r="K651" s="79">
        <v>46071</v>
      </c>
    </row>
    <row r="652" spans="1:11" ht="22.95" hidden="1" customHeight="1" x14ac:dyDescent="0.3">
      <c r="A652" s="44" t="s">
        <v>94</v>
      </c>
      <c r="B652" s="44" t="str">
        <f>VLOOKUP(Shortlisted[[#This Row],[Venture Name]],VenturesList[#All],2,FALSE)</f>
        <v>Accelerate Prime</v>
      </c>
      <c r="C652" s="93" t="s">
        <v>474</v>
      </c>
      <c r="D652" s="44"/>
      <c r="E652" s="44"/>
      <c r="F652" s="44"/>
      <c r="G652" s="44"/>
      <c r="H652" s="44"/>
      <c r="I652" s="44"/>
      <c r="J652" s="44"/>
      <c r="K652" s="44"/>
    </row>
    <row r="653" spans="1:11" ht="22.95" hidden="1" customHeight="1" x14ac:dyDescent="0.3">
      <c r="A653" s="97" t="s">
        <v>746</v>
      </c>
      <c r="B653" s="97" t="str">
        <f>VLOOKUP(Shortlisted[[#This Row],[Venture Name]],VenturesList[#All],2,FALSE)</f>
        <v>Accelerate Core</v>
      </c>
      <c r="C653" s="93" t="s">
        <v>748</v>
      </c>
      <c r="D653" s="44" t="s">
        <v>2935</v>
      </c>
      <c r="E653" s="44" t="s">
        <v>1100</v>
      </c>
      <c r="F653" s="45" t="s">
        <v>2601</v>
      </c>
      <c r="G653" s="44">
        <v>40</v>
      </c>
      <c r="H653" s="44" t="s">
        <v>2936</v>
      </c>
      <c r="I653" s="44" t="s">
        <v>993</v>
      </c>
      <c r="J653" s="44"/>
      <c r="K653" s="79">
        <v>46076</v>
      </c>
    </row>
    <row r="654" spans="1:11" ht="22.95" hidden="1" customHeight="1" x14ac:dyDescent="0.3">
      <c r="A654" s="97" t="s">
        <v>746</v>
      </c>
      <c r="B654" s="97" t="str">
        <f>VLOOKUP(Shortlisted[[#This Row],[Venture Name]],VenturesList[#All],2,FALSE)</f>
        <v>Accelerate Core</v>
      </c>
      <c r="C654" s="93" t="s">
        <v>748</v>
      </c>
      <c r="D654" s="44" t="s">
        <v>2937</v>
      </c>
      <c r="E654" s="44" t="s">
        <v>1809</v>
      </c>
      <c r="F654" s="45" t="s">
        <v>1810</v>
      </c>
      <c r="G654" s="44">
        <v>23</v>
      </c>
      <c r="H654" s="44" t="s">
        <v>2938</v>
      </c>
      <c r="I654" s="44" t="s">
        <v>993</v>
      </c>
      <c r="J654" s="44"/>
      <c r="K654" s="79">
        <v>46076</v>
      </c>
    </row>
    <row r="655" spans="1:11" ht="22.95" hidden="1" customHeight="1" x14ac:dyDescent="0.3">
      <c r="A655" s="97" t="s">
        <v>746</v>
      </c>
      <c r="B655" s="97" t="str">
        <f>VLOOKUP(Shortlisted[[#This Row],[Venture Name]],VenturesList[#All],2,FALSE)</f>
        <v>Accelerate Core</v>
      </c>
      <c r="C655" s="93" t="s">
        <v>748</v>
      </c>
      <c r="D655" s="44" t="s">
        <v>2937</v>
      </c>
      <c r="E655" s="44" t="s">
        <v>2783</v>
      </c>
      <c r="F655" s="45" t="s">
        <v>2784</v>
      </c>
      <c r="G655" s="44">
        <v>17</v>
      </c>
      <c r="H655" s="44" t="s">
        <v>2939</v>
      </c>
      <c r="I655" s="44" t="s">
        <v>993</v>
      </c>
      <c r="J655" s="44"/>
      <c r="K655" s="79">
        <v>46076</v>
      </c>
    </row>
    <row r="656" spans="1:11" ht="22.95" hidden="1" customHeight="1" x14ac:dyDescent="0.3">
      <c r="A656" s="97" t="s">
        <v>746</v>
      </c>
      <c r="B656" s="97" t="str">
        <f>VLOOKUP(Shortlisted[[#This Row],[Venture Name]],VenturesList[#All],2,FALSE)</f>
        <v>Accelerate Core</v>
      </c>
      <c r="C656" s="93" t="s">
        <v>748</v>
      </c>
      <c r="D656" s="44" t="s">
        <v>2937</v>
      </c>
      <c r="E656" s="44" t="s">
        <v>1099</v>
      </c>
      <c r="F656" s="45" t="s">
        <v>2832</v>
      </c>
      <c r="G656" s="44">
        <v>15</v>
      </c>
      <c r="H656" s="44" t="s">
        <v>2940</v>
      </c>
      <c r="I656" s="44" t="s">
        <v>993</v>
      </c>
      <c r="J656" s="44"/>
      <c r="K656" s="79">
        <v>46076</v>
      </c>
    </row>
    <row r="657" spans="1:11" ht="22.95" hidden="1" customHeight="1" x14ac:dyDescent="0.3">
      <c r="A657" s="97" t="s">
        <v>746</v>
      </c>
      <c r="B657" s="97" t="str">
        <f>VLOOKUP(Shortlisted[[#This Row],[Venture Name]],VenturesList[#All],2,FALSE)</f>
        <v>Accelerate Core</v>
      </c>
      <c r="C657" s="93" t="s">
        <v>748</v>
      </c>
      <c r="D657" s="44" t="s">
        <v>2941</v>
      </c>
      <c r="E657" s="44" t="s">
        <v>164</v>
      </c>
      <c r="F657" s="45" t="s">
        <v>1513</v>
      </c>
      <c r="G657" s="44">
        <v>28</v>
      </c>
      <c r="H657" s="44" t="s">
        <v>2942</v>
      </c>
      <c r="I657" s="44" t="s">
        <v>993</v>
      </c>
      <c r="J657" s="44"/>
      <c r="K657" s="79">
        <v>46076</v>
      </c>
    </row>
    <row r="658" spans="1:11" ht="22.95" hidden="1" customHeight="1" x14ac:dyDescent="0.3">
      <c r="A658" s="97" t="s">
        <v>746</v>
      </c>
      <c r="B658" s="97" t="str">
        <f>VLOOKUP(Shortlisted[[#This Row],[Venture Name]],VenturesList[#All],2,FALSE)</f>
        <v>Accelerate Core</v>
      </c>
      <c r="C658" s="93" t="s">
        <v>748</v>
      </c>
      <c r="D658" s="44" t="s">
        <v>2941</v>
      </c>
      <c r="E658" s="44" t="s">
        <v>2943</v>
      </c>
      <c r="F658" s="45" t="s">
        <v>2944</v>
      </c>
      <c r="G658" s="44">
        <v>10</v>
      </c>
      <c r="H658" s="44" t="s">
        <v>2945</v>
      </c>
      <c r="I658" s="44" t="s">
        <v>993</v>
      </c>
      <c r="J658" s="44"/>
      <c r="K658" s="79">
        <v>46076</v>
      </c>
    </row>
    <row r="659" spans="1:11" ht="22.95" hidden="1" customHeight="1" x14ac:dyDescent="0.3">
      <c r="A659" s="97" t="s">
        <v>746</v>
      </c>
      <c r="B659" s="97" t="str">
        <f>VLOOKUP(Shortlisted[[#This Row],[Venture Name]],VenturesList[#All],2,FALSE)</f>
        <v>Accelerate Core</v>
      </c>
      <c r="C659" s="93" t="s">
        <v>748</v>
      </c>
      <c r="D659" s="44" t="s">
        <v>2941</v>
      </c>
      <c r="E659" s="44" t="s">
        <v>1652</v>
      </c>
      <c r="F659" s="45" t="s">
        <v>1653</v>
      </c>
      <c r="G659" s="44">
        <v>19</v>
      </c>
      <c r="H659" s="44" t="s">
        <v>2946</v>
      </c>
      <c r="I659" s="44" t="s">
        <v>993</v>
      </c>
      <c r="J659" s="44"/>
      <c r="K659" s="79">
        <v>46076</v>
      </c>
    </row>
    <row r="660" spans="1:11" ht="22.95" hidden="1" customHeight="1" x14ac:dyDescent="0.3">
      <c r="A660" s="97" t="s">
        <v>746</v>
      </c>
      <c r="B660" s="97" t="str">
        <f>VLOOKUP(Shortlisted[[#This Row],[Venture Name]],VenturesList[#All],2,FALSE)</f>
        <v>Accelerate Core</v>
      </c>
      <c r="C660" s="93" t="s">
        <v>748</v>
      </c>
      <c r="D660" s="44" t="s">
        <v>2941</v>
      </c>
      <c r="E660" s="44" t="s">
        <v>1997</v>
      </c>
      <c r="F660" s="45" t="s">
        <v>1998</v>
      </c>
      <c r="G660" s="44">
        <v>19</v>
      </c>
      <c r="H660" s="44" t="s">
        <v>2947</v>
      </c>
      <c r="I660" s="44" t="s">
        <v>993</v>
      </c>
      <c r="J660" s="44"/>
      <c r="K660" s="79">
        <v>46076</v>
      </c>
    </row>
    <row r="661" spans="1:11" ht="22.95" hidden="1" customHeight="1" x14ac:dyDescent="0.3">
      <c r="A661" s="97" t="s">
        <v>746</v>
      </c>
      <c r="B661" s="97" t="str">
        <f>VLOOKUP(Shortlisted[[#This Row],[Venture Name]],VenturesList[#All],2,FALSE)</f>
        <v>Accelerate Core</v>
      </c>
      <c r="C661" s="93" t="s">
        <v>748</v>
      </c>
      <c r="D661" s="44" t="s">
        <v>2948</v>
      </c>
      <c r="E661" s="44" t="s">
        <v>1634</v>
      </c>
      <c r="F661" s="45" t="s">
        <v>1635</v>
      </c>
      <c r="G661" s="44">
        <v>16</v>
      </c>
      <c r="H661" s="44" t="s">
        <v>2949</v>
      </c>
      <c r="I661" s="44" t="s">
        <v>993</v>
      </c>
      <c r="J661" s="44"/>
      <c r="K661" s="79">
        <v>46076</v>
      </c>
    </row>
    <row r="662" spans="1:11" ht="22.95" hidden="1" customHeight="1" x14ac:dyDescent="0.3">
      <c r="A662" s="97" t="s">
        <v>746</v>
      </c>
      <c r="B662" s="97" t="str">
        <f>VLOOKUP(Shortlisted[[#This Row],[Venture Name]],VenturesList[#All],2,FALSE)</f>
        <v>Accelerate Core</v>
      </c>
      <c r="C662" s="93" t="s">
        <v>748</v>
      </c>
      <c r="D662" s="44" t="s">
        <v>2948</v>
      </c>
      <c r="E662" s="44" t="s">
        <v>1655</v>
      </c>
      <c r="F662" s="45" t="s">
        <v>1656</v>
      </c>
      <c r="G662" s="44">
        <v>30</v>
      </c>
      <c r="H662" s="44" t="s">
        <v>2950</v>
      </c>
      <c r="I662" s="44" t="s">
        <v>993</v>
      </c>
      <c r="J662" s="44"/>
      <c r="K662" s="79">
        <v>46076</v>
      </c>
    </row>
    <row r="663" spans="1:11" ht="22.95" hidden="1" customHeight="1" x14ac:dyDescent="0.3">
      <c r="A663" s="44" t="s">
        <v>756</v>
      </c>
      <c r="B663" s="44" t="str">
        <f>VLOOKUP(Shortlisted[[#This Row],[Venture Name]],VenturesList[#All],2,FALSE)</f>
        <v>Accelerate Core</v>
      </c>
      <c r="C663" s="93" t="s">
        <v>757</v>
      </c>
      <c r="D663" s="44" t="s">
        <v>2951</v>
      </c>
      <c r="E663" s="44" t="s">
        <v>2109</v>
      </c>
      <c r="F663" s="45" t="s">
        <v>2110</v>
      </c>
      <c r="G663" s="44">
        <v>17</v>
      </c>
      <c r="H663" s="44" t="s">
        <v>2952</v>
      </c>
      <c r="I663" s="44" t="s">
        <v>993</v>
      </c>
      <c r="J663" s="44"/>
      <c r="K663" s="79">
        <v>46078</v>
      </c>
    </row>
    <row r="664" spans="1:11" ht="22.95" hidden="1" customHeight="1" x14ac:dyDescent="0.3">
      <c r="A664" s="44" t="s">
        <v>756</v>
      </c>
      <c r="B664" s="44" t="str">
        <f>VLOOKUP(Shortlisted[[#This Row],[Venture Name]],VenturesList[#All],2,FALSE)</f>
        <v>Accelerate Core</v>
      </c>
      <c r="C664" s="93" t="s">
        <v>757</v>
      </c>
      <c r="D664" s="44" t="s">
        <v>2951</v>
      </c>
      <c r="E664" s="44" t="s">
        <v>2087</v>
      </c>
      <c r="F664" s="45" t="s">
        <v>2953</v>
      </c>
      <c r="G664" s="44">
        <v>33</v>
      </c>
      <c r="H664" s="44" t="s">
        <v>2954</v>
      </c>
      <c r="I664" s="44" t="s">
        <v>993</v>
      </c>
      <c r="J664" s="44"/>
      <c r="K664" s="79">
        <v>46078</v>
      </c>
    </row>
    <row r="665" spans="1:11" ht="22.95" hidden="1" customHeight="1" x14ac:dyDescent="0.3">
      <c r="A665" s="44" t="s">
        <v>756</v>
      </c>
      <c r="B665" s="44" t="str">
        <f>VLOOKUP(Shortlisted[[#This Row],[Venture Name]],VenturesList[#All],2,FALSE)</f>
        <v>Accelerate Core</v>
      </c>
      <c r="C665" s="93" t="s">
        <v>757</v>
      </c>
      <c r="D665" s="44" t="s">
        <v>2955</v>
      </c>
      <c r="E665" s="44" t="s">
        <v>2109</v>
      </c>
      <c r="F665" s="45" t="s">
        <v>2110</v>
      </c>
      <c r="G665" s="44">
        <v>17</v>
      </c>
      <c r="H665" s="44" t="s">
        <v>2956</v>
      </c>
      <c r="I665" s="44" t="s">
        <v>993</v>
      </c>
      <c r="J665" s="44"/>
      <c r="K665" s="79">
        <v>46078</v>
      </c>
    </row>
    <row r="666" spans="1:11" ht="22.95" hidden="1" customHeight="1" x14ac:dyDescent="0.3">
      <c r="A666" s="44" t="s">
        <v>756</v>
      </c>
      <c r="B666" s="44" t="str">
        <f>VLOOKUP(Shortlisted[[#This Row],[Venture Name]],VenturesList[#All],2,FALSE)</f>
        <v>Accelerate Core</v>
      </c>
      <c r="C666" s="93" t="s">
        <v>757</v>
      </c>
      <c r="D666" s="44" t="s">
        <v>2955</v>
      </c>
      <c r="E666" s="44" t="s">
        <v>2087</v>
      </c>
      <c r="F666" s="45" t="s">
        <v>2953</v>
      </c>
      <c r="G666" s="44">
        <v>33</v>
      </c>
      <c r="H666" s="5" t="s">
        <v>2957</v>
      </c>
      <c r="I666" s="44" t="s">
        <v>993</v>
      </c>
      <c r="J666" s="44"/>
      <c r="K666" s="79">
        <v>46078</v>
      </c>
    </row>
    <row r="667" spans="1:11" ht="22.95" hidden="1" customHeight="1" x14ac:dyDescent="0.3">
      <c r="A667" s="44" t="s">
        <v>756</v>
      </c>
      <c r="B667" s="44" t="str">
        <f>VLOOKUP(Shortlisted[[#This Row],[Venture Name]],VenturesList[#All],2,FALSE)</f>
        <v>Accelerate Core</v>
      </c>
      <c r="C667" s="93" t="s">
        <v>757</v>
      </c>
      <c r="D667" s="44" t="s">
        <v>2958</v>
      </c>
      <c r="E667" s="44" t="s">
        <v>2476</v>
      </c>
      <c r="F667" s="45" t="s">
        <v>2477</v>
      </c>
      <c r="G667" s="44">
        <v>30</v>
      </c>
      <c r="H667" s="44" t="s">
        <v>2959</v>
      </c>
      <c r="I667" s="44" t="s">
        <v>993</v>
      </c>
      <c r="J667" s="44"/>
      <c r="K667" s="79">
        <v>46078</v>
      </c>
    </row>
    <row r="668" spans="1:11" ht="22.95" hidden="1" customHeight="1" x14ac:dyDescent="0.3">
      <c r="A668" s="44" t="s">
        <v>756</v>
      </c>
      <c r="B668" s="44" t="str">
        <f>VLOOKUP(Shortlisted[[#This Row],[Venture Name]],VenturesList[#All],2,FALSE)</f>
        <v>Accelerate Core</v>
      </c>
      <c r="C668" s="93" t="s">
        <v>757</v>
      </c>
      <c r="D668" s="44" t="s">
        <v>2958</v>
      </c>
      <c r="E668" s="44" t="s">
        <v>2479</v>
      </c>
      <c r="F668" s="45" t="s">
        <v>2960</v>
      </c>
      <c r="G668" s="44">
        <v>38</v>
      </c>
      <c r="H668" s="5" t="s">
        <v>2961</v>
      </c>
      <c r="I668" s="44" t="s">
        <v>993</v>
      </c>
      <c r="J668" s="44"/>
      <c r="K668" s="79">
        <v>46078</v>
      </c>
    </row>
    <row r="669" spans="1:11" ht="22.95" hidden="1" customHeight="1" x14ac:dyDescent="0.3">
      <c r="A669" s="44" t="s">
        <v>756</v>
      </c>
      <c r="B669" s="44" t="str">
        <f>VLOOKUP(Shortlisted[[#This Row],[Venture Name]],VenturesList[#All],2,FALSE)</f>
        <v>Accelerate Core</v>
      </c>
      <c r="C669" s="93" t="s">
        <v>757</v>
      </c>
      <c r="D669" s="44" t="s">
        <v>2962</v>
      </c>
      <c r="E669" s="44" t="s">
        <v>1557</v>
      </c>
      <c r="F669" s="45" t="s">
        <v>1558</v>
      </c>
      <c r="G669" s="44">
        <v>22</v>
      </c>
      <c r="H669" s="44" t="s">
        <v>2963</v>
      </c>
      <c r="I669" s="44" t="s">
        <v>993</v>
      </c>
      <c r="J669" s="44"/>
      <c r="K669" s="79">
        <v>46078</v>
      </c>
    </row>
    <row r="670" spans="1:11" ht="22.95" hidden="1" customHeight="1" x14ac:dyDescent="0.3">
      <c r="A670" s="44" t="s">
        <v>756</v>
      </c>
      <c r="B670" s="44" t="str">
        <f>VLOOKUP(Shortlisted[[#This Row],[Venture Name]],VenturesList[#All],2,FALSE)</f>
        <v>Accelerate Core</v>
      </c>
      <c r="C670" s="93" t="s">
        <v>757</v>
      </c>
      <c r="D670" s="44" t="s">
        <v>2962</v>
      </c>
      <c r="E670" s="44" t="s">
        <v>2964</v>
      </c>
      <c r="F670" s="45" t="s">
        <v>2965</v>
      </c>
      <c r="G670" s="44">
        <v>13</v>
      </c>
      <c r="H670" s="44" t="s">
        <v>2966</v>
      </c>
      <c r="I670" s="44" t="s">
        <v>993</v>
      </c>
      <c r="J670" s="44"/>
      <c r="K670" s="79">
        <v>46078</v>
      </c>
    </row>
    <row r="671" spans="1:11" ht="22.95" hidden="1" customHeight="1" x14ac:dyDescent="0.3">
      <c r="A671" s="44" t="s">
        <v>756</v>
      </c>
      <c r="B671" s="44" t="str">
        <f>VLOOKUP(Shortlisted[[#This Row],[Venture Name]],VenturesList[#All],2,FALSE)</f>
        <v>Accelerate Core</v>
      </c>
      <c r="C671" s="93" t="s">
        <v>757</v>
      </c>
      <c r="D671" s="44" t="s">
        <v>2962</v>
      </c>
      <c r="E671" s="44" t="s">
        <v>2479</v>
      </c>
      <c r="F671" s="45" t="s">
        <v>2960</v>
      </c>
      <c r="G671" s="44">
        <v>38</v>
      </c>
      <c r="H671" s="44" t="s">
        <v>2967</v>
      </c>
      <c r="I671" s="44" t="s">
        <v>993</v>
      </c>
      <c r="J671" s="44"/>
      <c r="K671" s="79">
        <v>46078</v>
      </c>
    </row>
    <row r="672" spans="1:11" ht="22.95" hidden="1" customHeight="1" x14ac:dyDescent="0.3">
      <c r="A672" s="44" t="s">
        <v>884</v>
      </c>
      <c r="B672" s="44" t="str">
        <f>VLOOKUP(Shortlisted[[#This Row],[Venture Name]],VenturesList[#All],2,FALSE)</f>
        <v>Accelerate Core</v>
      </c>
      <c r="C672" s="93" t="s">
        <v>885</v>
      </c>
      <c r="D672" s="44" t="s">
        <v>2968</v>
      </c>
      <c r="E672" s="44" t="s">
        <v>175</v>
      </c>
      <c r="F672" s="45" t="s">
        <v>2717</v>
      </c>
      <c r="G672" s="44">
        <v>39</v>
      </c>
      <c r="H672" s="44" t="s">
        <v>2969</v>
      </c>
      <c r="I672" s="44" t="s">
        <v>993</v>
      </c>
      <c r="J672" s="44"/>
      <c r="K672" s="79">
        <v>46078</v>
      </c>
    </row>
    <row r="673" spans="1:11" ht="22.95" hidden="1" customHeight="1" x14ac:dyDescent="0.3">
      <c r="A673" s="44" t="s">
        <v>884</v>
      </c>
      <c r="B673" s="44" t="str">
        <f>VLOOKUP(Shortlisted[[#This Row],[Venture Name]],VenturesList[#All],2,FALSE)</f>
        <v>Accelerate Core</v>
      </c>
      <c r="C673" s="93" t="s">
        <v>885</v>
      </c>
      <c r="D673" s="44" t="s">
        <v>2968</v>
      </c>
      <c r="E673" s="44" t="s">
        <v>2530</v>
      </c>
      <c r="F673" s="45" t="s">
        <v>2592</v>
      </c>
      <c r="G673" s="44">
        <v>24</v>
      </c>
      <c r="H673" s="44" t="s">
        <v>2970</v>
      </c>
      <c r="I673" s="44" t="s">
        <v>993</v>
      </c>
      <c r="J673" s="44"/>
      <c r="K673" s="79">
        <v>46078</v>
      </c>
    </row>
    <row r="674" spans="1:11" ht="22.95" hidden="1" customHeight="1" x14ac:dyDescent="0.3">
      <c r="A674" s="44" t="s">
        <v>884</v>
      </c>
      <c r="B674" s="44" t="str">
        <f>VLOOKUP(Shortlisted[[#This Row],[Venture Name]],VenturesList[#All],2,FALSE)</f>
        <v>Accelerate Core</v>
      </c>
      <c r="C674" s="93" t="s">
        <v>885</v>
      </c>
      <c r="D674" s="44" t="s">
        <v>2968</v>
      </c>
      <c r="E674" s="44" t="s">
        <v>2537</v>
      </c>
      <c r="F674" s="45" t="s">
        <v>2538</v>
      </c>
      <c r="G674" s="44">
        <v>16</v>
      </c>
      <c r="H674" s="44" t="s">
        <v>2971</v>
      </c>
      <c r="I674" s="44" t="s">
        <v>993</v>
      </c>
      <c r="J674" s="44"/>
      <c r="K674" s="79">
        <v>46078</v>
      </c>
    </row>
    <row r="675" spans="1:11" ht="22.95" hidden="1" customHeight="1" x14ac:dyDescent="0.3">
      <c r="A675" s="44" t="s">
        <v>884</v>
      </c>
      <c r="B675" s="44" t="str">
        <f>VLOOKUP(Shortlisted[[#This Row],[Venture Name]],VenturesList[#All],2,FALSE)</f>
        <v>Accelerate Core</v>
      </c>
      <c r="C675" s="93" t="s">
        <v>885</v>
      </c>
      <c r="D675" s="44" t="s">
        <v>2972</v>
      </c>
      <c r="E675" s="44" t="s">
        <v>2109</v>
      </c>
      <c r="F675" s="45" t="s">
        <v>2110</v>
      </c>
      <c r="G675" s="44">
        <v>17</v>
      </c>
      <c r="H675" s="44" t="s">
        <v>2973</v>
      </c>
      <c r="I675" s="44" t="s">
        <v>993</v>
      </c>
      <c r="J675" s="44"/>
      <c r="K675" s="79">
        <v>46078</v>
      </c>
    </row>
    <row r="676" spans="1:11" ht="22.95" hidden="1" customHeight="1" x14ac:dyDescent="0.3">
      <c r="A676" s="44" t="s">
        <v>884</v>
      </c>
      <c r="B676" s="44" t="str">
        <f>VLOOKUP(Shortlisted[[#This Row],[Venture Name]],VenturesList[#All],2,FALSE)</f>
        <v>Accelerate Core</v>
      </c>
      <c r="C676" s="93" t="s">
        <v>885</v>
      </c>
      <c r="D676" s="44" t="s">
        <v>2972</v>
      </c>
      <c r="E676" s="44" t="s">
        <v>1655</v>
      </c>
      <c r="F676" s="45" t="s">
        <v>1656</v>
      </c>
      <c r="G676" s="44">
        <v>30</v>
      </c>
      <c r="H676" s="44" t="s">
        <v>2974</v>
      </c>
      <c r="I676" s="44" t="s">
        <v>993</v>
      </c>
      <c r="J676" s="44"/>
      <c r="K676" s="79">
        <v>46078</v>
      </c>
    </row>
    <row r="677" spans="1:11" ht="22.95" hidden="1" customHeight="1" x14ac:dyDescent="0.3">
      <c r="A677" s="44" t="s">
        <v>884</v>
      </c>
      <c r="B677" s="44" t="str">
        <f>VLOOKUP(Shortlisted[[#This Row],[Venture Name]],VenturesList[#All],2,FALSE)</f>
        <v>Accelerate Core</v>
      </c>
      <c r="C677" s="93" t="s">
        <v>885</v>
      </c>
      <c r="D677" s="44" t="s">
        <v>2972</v>
      </c>
      <c r="E677" s="44" t="s">
        <v>1509</v>
      </c>
      <c r="F677" s="45" t="s">
        <v>1510</v>
      </c>
      <c r="G677" s="44">
        <v>25</v>
      </c>
      <c r="H677" s="44" t="s">
        <v>2975</v>
      </c>
      <c r="I677" s="44" t="s">
        <v>993</v>
      </c>
      <c r="J677" s="44"/>
      <c r="K677" s="79">
        <v>46078</v>
      </c>
    </row>
    <row r="678" spans="1:11" ht="22.95" hidden="1" customHeight="1" x14ac:dyDescent="0.3">
      <c r="A678" s="44" t="s">
        <v>884</v>
      </c>
      <c r="B678" s="44" t="str">
        <f>VLOOKUP(Shortlisted[[#This Row],[Venture Name]],VenturesList[#All],2,FALSE)</f>
        <v>Accelerate Core</v>
      </c>
      <c r="C678" s="93" t="s">
        <v>885</v>
      </c>
      <c r="D678" s="44" t="s">
        <v>2976</v>
      </c>
      <c r="E678" s="44" t="s">
        <v>1466</v>
      </c>
      <c r="F678" s="45" t="s">
        <v>1467</v>
      </c>
      <c r="G678" s="44">
        <v>27</v>
      </c>
      <c r="H678" s="44" t="s">
        <v>2977</v>
      </c>
      <c r="I678" s="44" t="s">
        <v>993</v>
      </c>
      <c r="J678" s="44"/>
      <c r="K678" s="79">
        <v>46079</v>
      </c>
    </row>
    <row r="679" spans="1:11" ht="22.95" hidden="1" customHeight="1" x14ac:dyDescent="0.3">
      <c r="A679" s="44" t="s">
        <v>884</v>
      </c>
      <c r="B679" s="44" t="str">
        <f>VLOOKUP(Shortlisted[[#This Row],[Venture Name]],VenturesList[#All],2,FALSE)</f>
        <v>Accelerate Core</v>
      </c>
      <c r="C679" s="93" t="s">
        <v>885</v>
      </c>
      <c r="D679" s="44" t="s">
        <v>2976</v>
      </c>
      <c r="E679" s="44" t="s">
        <v>205</v>
      </c>
      <c r="F679" s="45" t="s">
        <v>1464</v>
      </c>
      <c r="G679" s="44">
        <v>32</v>
      </c>
      <c r="H679" s="44" t="s">
        <v>2978</v>
      </c>
      <c r="I679" s="44" t="s">
        <v>993</v>
      </c>
      <c r="J679" s="44"/>
      <c r="K679" s="79">
        <v>46079</v>
      </c>
    </row>
    <row r="680" spans="1:11" ht="22.95" hidden="1" customHeight="1" x14ac:dyDescent="0.3">
      <c r="A680" s="44" t="s">
        <v>884</v>
      </c>
      <c r="B680" s="44" t="str">
        <f>VLOOKUP(Shortlisted[[#This Row],[Venture Name]],VenturesList[#All],2,FALSE)</f>
        <v>Accelerate Core</v>
      </c>
      <c r="C680" s="93" t="s">
        <v>885</v>
      </c>
      <c r="D680" s="44" t="s">
        <v>2976</v>
      </c>
      <c r="E680" s="44" t="s">
        <v>2979</v>
      </c>
      <c r="F680" s="45" t="s">
        <v>2980</v>
      </c>
      <c r="G680" s="44">
        <v>31</v>
      </c>
      <c r="H680" s="44" t="s">
        <v>2981</v>
      </c>
      <c r="I680" s="44" t="s">
        <v>993</v>
      </c>
      <c r="J680" s="44"/>
      <c r="K680" s="79">
        <v>46079</v>
      </c>
    </row>
    <row r="681" spans="1:11" ht="22.95" hidden="1" customHeight="1" x14ac:dyDescent="0.3">
      <c r="A681" s="97" t="s">
        <v>966</v>
      </c>
      <c r="B681" s="97" t="str">
        <f>VLOOKUP(Shortlisted[[#This Row],[Venture Name]],VenturesList[#All],2,FALSE)</f>
        <v>Accelerate Core</v>
      </c>
      <c r="C681" s="93" t="s">
        <v>968</v>
      </c>
      <c r="D681" s="44" t="s">
        <v>2982</v>
      </c>
      <c r="E681" s="44" t="s">
        <v>2523</v>
      </c>
      <c r="F681" s="45" t="s">
        <v>2524</v>
      </c>
      <c r="G681" s="44">
        <v>21</v>
      </c>
      <c r="H681" s="44" t="s">
        <v>2983</v>
      </c>
      <c r="I681" s="44" t="s">
        <v>993</v>
      </c>
      <c r="J681" s="44"/>
      <c r="K681" s="79">
        <v>46079</v>
      </c>
    </row>
    <row r="682" spans="1:11" ht="22.95" hidden="1" customHeight="1" x14ac:dyDescent="0.3">
      <c r="A682" s="97" t="s">
        <v>966</v>
      </c>
      <c r="B682" s="97" t="str">
        <f>VLOOKUP(Shortlisted[[#This Row],[Venture Name]],VenturesList[#All],2,FALSE)</f>
        <v>Accelerate Core</v>
      </c>
      <c r="C682" s="93" t="s">
        <v>968</v>
      </c>
      <c r="D682" s="44" t="s">
        <v>2982</v>
      </c>
      <c r="E682" s="44" t="s">
        <v>1515</v>
      </c>
      <c r="F682" s="45" t="s">
        <v>1516</v>
      </c>
      <c r="G682" s="44">
        <v>26</v>
      </c>
      <c r="H682" s="44" t="s">
        <v>2984</v>
      </c>
      <c r="I682" s="44" t="s">
        <v>993</v>
      </c>
      <c r="J682" s="44"/>
      <c r="K682" s="79">
        <v>46079</v>
      </c>
    </row>
    <row r="683" spans="1:11" ht="22.95" hidden="1" customHeight="1" x14ac:dyDescent="0.3">
      <c r="A683" s="97" t="s">
        <v>966</v>
      </c>
      <c r="B683" s="97" t="str">
        <f>VLOOKUP(Shortlisted[[#This Row],[Venture Name]],VenturesList[#All],2,FALSE)</f>
        <v>Accelerate Core</v>
      </c>
      <c r="C683" s="93" t="s">
        <v>968</v>
      </c>
      <c r="D683" s="44" t="s">
        <v>2985</v>
      </c>
      <c r="E683" s="44" t="s">
        <v>2523</v>
      </c>
      <c r="F683" s="45" t="s">
        <v>2524</v>
      </c>
      <c r="G683" s="44">
        <v>21</v>
      </c>
      <c r="H683" s="44" t="s">
        <v>2986</v>
      </c>
      <c r="I683" s="44" t="s">
        <v>993</v>
      </c>
      <c r="J683" s="44"/>
      <c r="K683" s="79">
        <v>46079</v>
      </c>
    </row>
    <row r="684" spans="1:11" ht="22.95" hidden="1" customHeight="1" x14ac:dyDescent="0.3">
      <c r="A684" s="97" t="s">
        <v>966</v>
      </c>
      <c r="B684" s="97" t="str">
        <f>VLOOKUP(Shortlisted[[#This Row],[Venture Name]],VenturesList[#All],2,FALSE)</f>
        <v>Accelerate Core</v>
      </c>
      <c r="C684" s="93" t="s">
        <v>968</v>
      </c>
      <c r="D684" s="44" t="s">
        <v>2985</v>
      </c>
      <c r="E684" s="44" t="s">
        <v>1128</v>
      </c>
      <c r="F684" s="45" t="s">
        <v>1489</v>
      </c>
      <c r="G684" s="44">
        <v>14</v>
      </c>
      <c r="H684" s="44" t="s">
        <v>2987</v>
      </c>
      <c r="I684" s="44" t="s">
        <v>993</v>
      </c>
      <c r="J684" s="44"/>
      <c r="K684" s="79">
        <v>46079</v>
      </c>
    </row>
    <row r="685" spans="1:11" ht="22.95" hidden="1" customHeight="1" x14ac:dyDescent="0.3">
      <c r="A685" s="97" t="s">
        <v>966</v>
      </c>
      <c r="B685" s="97" t="str">
        <f>VLOOKUP(Shortlisted[[#This Row],[Venture Name]],VenturesList[#All],2,FALSE)</f>
        <v>Accelerate Core</v>
      </c>
      <c r="C685" s="93" t="s">
        <v>968</v>
      </c>
      <c r="D685" s="44" t="s">
        <v>2985</v>
      </c>
      <c r="E685" s="44" t="s">
        <v>2988</v>
      </c>
      <c r="F685" s="45" t="s">
        <v>2989</v>
      </c>
      <c r="G685" s="44">
        <v>19</v>
      </c>
      <c r="H685" s="44" t="s">
        <v>2990</v>
      </c>
      <c r="I685" s="44" t="s">
        <v>993</v>
      </c>
      <c r="J685" s="44"/>
      <c r="K685" s="79">
        <v>46079</v>
      </c>
    </row>
    <row r="686" spans="1:11" ht="22.95" hidden="1" customHeight="1" x14ac:dyDescent="0.3">
      <c r="A686" s="97" t="s">
        <v>966</v>
      </c>
      <c r="B686" s="97" t="str">
        <f>VLOOKUP(Shortlisted[[#This Row],[Venture Name]],VenturesList[#All],2,FALSE)</f>
        <v>Accelerate Core</v>
      </c>
      <c r="C686" s="93" t="s">
        <v>968</v>
      </c>
      <c r="D686" s="44" t="s">
        <v>2991</v>
      </c>
      <c r="E686" s="44" t="s">
        <v>2992</v>
      </c>
      <c r="F686" s="45" t="s">
        <v>2993</v>
      </c>
      <c r="G686" s="44">
        <v>14</v>
      </c>
      <c r="H686" s="44" t="s">
        <v>2994</v>
      </c>
      <c r="I686" s="44" t="s">
        <v>993</v>
      </c>
      <c r="J686" s="44"/>
      <c r="K686" s="79">
        <v>46079</v>
      </c>
    </row>
    <row r="687" spans="1:11" ht="22.95" hidden="1" customHeight="1" x14ac:dyDescent="0.3">
      <c r="A687" s="97" t="s">
        <v>966</v>
      </c>
      <c r="B687" s="97" t="str">
        <f>VLOOKUP(Shortlisted[[#This Row],[Venture Name]],VenturesList[#All],2,FALSE)</f>
        <v>Accelerate Core</v>
      </c>
      <c r="C687" s="93" t="s">
        <v>968</v>
      </c>
      <c r="D687" s="44" t="s">
        <v>2991</v>
      </c>
      <c r="E687" s="44" t="s">
        <v>14</v>
      </c>
      <c r="F687" s="45" t="s">
        <v>2055</v>
      </c>
      <c r="G687" s="44">
        <v>27</v>
      </c>
      <c r="H687" s="44" t="s">
        <v>2995</v>
      </c>
      <c r="I687" s="44" t="s">
        <v>993</v>
      </c>
      <c r="J687" s="44"/>
      <c r="K687" s="79">
        <v>46079</v>
      </c>
    </row>
    <row r="688" spans="1:11" ht="22.95" hidden="1" customHeight="1" x14ac:dyDescent="0.3">
      <c r="A688" s="97" t="s">
        <v>966</v>
      </c>
      <c r="B688" s="97" t="str">
        <f>VLOOKUP(Shortlisted[[#This Row],[Venture Name]],VenturesList[#All],2,FALSE)</f>
        <v>Accelerate Core</v>
      </c>
      <c r="C688" s="93" t="s">
        <v>968</v>
      </c>
      <c r="D688" s="44" t="s">
        <v>2991</v>
      </c>
      <c r="E688" s="44" t="s">
        <v>2894</v>
      </c>
      <c r="F688" s="45" t="s">
        <v>2895</v>
      </c>
      <c r="G688" s="44">
        <v>18</v>
      </c>
      <c r="H688" s="44" t="s">
        <v>2996</v>
      </c>
      <c r="I688" s="44" t="s">
        <v>993</v>
      </c>
      <c r="J688" s="44"/>
      <c r="K688" s="79">
        <v>46079</v>
      </c>
    </row>
    <row r="689" spans="1:11" ht="22.95" hidden="1" customHeight="1" x14ac:dyDescent="0.3">
      <c r="A689" s="97" t="s">
        <v>966</v>
      </c>
      <c r="B689" s="97" t="str">
        <f>VLOOKUP(Shortlisted[[#This Row],[Venture Name]],VenturesList[#All],2,FALSE)</f>
        <v>Accelerate Core</v>
      </c>
      <c r="C689" s="93" t="s">
        <v>968</v>
      </c>
      <c r="D689" s="44" t="s">
        <v>2997</v>
      </c>
      <c r="E689" s="44" t="s">
        <v>1528</v>
      </c>
      <c r="F689" s="45" t="s">
        <v>1529</v>
      </c>
      <c r="G689" s="44">
        <v>24</v>
      </c>
      <c r="H689" s="44" t="s">
        <v>2998</v>
      </c>
      <c r="I689" s="44" t="s">
        <v>993</v>
      </c>
      <c r="J689" s="44"/>
      <c r="K689" s="79">
        <v>46079</v>
      </c>
    </row>
    <row r="690" spans="1:11" ht="22.95" hidden="1" customHeight="1" x14ac:dyDescent="0.3">
      <c r="A690" s="97" t="s">
        <v>966</v>
      </c>
      <c r="B690" s="97" t="str">
        <f>VLOOKUP(Shortlisted[[#This Row],[Venture Name]],VenturesList[#All],2,FALSE)</f>
        <v>Accelerate Core</v>
      </c>
      <c r="C690" s="93" t="s">
        <v>968</v>
      </c>
      <c r="D690" s="44" t="s">
        <v>2997</v>
      </c>
      <c r="E690" s="44" t="s">
        <v>1531</v>
      </c>
      <c r="F690" s="45" t="s">
        <v>1532</v>
      </c>
      <c r="G690" s="44">
        <v>26</v>
      </c>
      <c r="H690" s="44" t="s">
        <v>2999</v>
      </c>
      <c r="I690" s="44" t="s">
        <v>993</v>
      </c>
      <c r="J690" s="44"/>
      <c r="K690" s="79">
        <v>46079</v>
      </c>
    </row>
    <row r="691" spans="1:11" ht="32.25" hidden="1" customHeight="1" x14ac:dyDescent="0.3">
      <c r="A691" s="44" t="s">
        <v>695</v>
      </c>
      <c r="B691" s="44" t="str">
        <f>VLOOKUP(Shortlisted[[#This Row],[Venture Name]],VenturesList[#All],2,FALSE)</f>
        <v>Accelerate Core</v>
      </c>
      <c r="C691" s="93" t="s">
        <v>697</v>
      </c>
      <c r="D691" s="44" t="s">
        <v>3000</v>
      </c>
      <c r="E691" s="44" t="s">
        <v>213</v>
      </c>
      <c r="F691" s="45" t="s">
        <v>1854</v>
      </c>
      <c r="G691" s="44">
        <v>24</v>
      </c>
      <c r="H691" s="44" t="s">
        <v>3001</v>
      </c>
      <c r="I691" s="44" t="s">
        <v>993</v>
      </c>
      <c r="J691" s="44"/>
      <c r="K691" s="79">
        <v>46079</v>
      </c>
    </row>
    <row r="692" spans="1:11" ht="22.95" hidden="1" customHeight="1" x14ac:dyDescent="0.3">
      <c r="A692" s="44" t="s">
        <v>695</v>
      </c>
      <c r="B692" s="44" t="str">
        <f>VLOOKUP(Shortlisted[[#This Row],[Venture Name]],VenturesList[#All],2,FALSE)</f>
        <v>Accelerate Core</v>
      </c>
      <c r="C692" s="93" t="s">
        <v>697</v>
      </c>
      <c r="D692" s="44" t="s">
        <v>3000</v>
      </c>
      <c r="E692" s="44" t="s">
        <v>1012</v>
      </c>
      <c r="F692" s="45" t="s">
        <v>1588</v>
      </c>
      <c r="G692" s="44">
        <v>19</v>
      </c>
      <c r="H692" s="44" t="s">
        <v>3002</v>
      </c>
      <c r="I692" s="44" t="s">
        <v>993</v>
      </c>
      <c r="J692" s="44"/>
      <c r="K692" s="79">
        <v>46079</v>
      </c>
    </row>
    <row r="693" spans="1:11" ht="22.95" hidden="1" customHeight="1" x14ac:dyDescent="0.3">
      <c r="A693" s="44" t="s">
        <v>695</v>
      </c>
      <c r="B693" s="44" t="str">
        <f>VLOOKUP(Shortlisted[[#This Row],[Venture Name]],VenturesList[#All],2,FALSE)</f>
        <v>Accelerate Core</v>
      </c>
      <c r="C693" s="93" t="s">
        <v>697</v>
      </c>
      <c r="D693" s="44" t="s">
        <v>3003</v>
      </c>
      <c r="E693" s="44" t="s">
        <v>1222</v>
      </c>
      <c r="F693" s="45" t="s">
        <v>1628</v>
      </c>
      <c r="G693" s="68">
        <v>26</v>
      </c>
      <c r="H693" s="44" t="s">
        <v>3004</v>
      </c>
      <c r="I693" s="44" t="s">
        <v>993</v>
      </c>
      <c r="J693" s="44"/>
      <c r="K693" s="79">
        <v>46079</v>
      </c>
    </row>
    <row r="694" spans="1:11" ht="22.95" hidden="1" customHeight="1" x14ac:dyDescent="0.3">
      <c r="A694" s="44" t="s">
        <v>695</v>
      </c>
      <c r="B694" s="44" t="str">
        <f>VLOOKUP(Shortlisted[[#This Row],[Venture Name]],VenturesList[#All],2,FALSE)</f>
        <v>Accelerate Core</v>
      </c>
      <c r="C694" s="93" t="s">
        <v>697</v>
      </c>
      <c r="D694" s="44" t="s">
        <v>3003</v>
      </c>
      <c r="E694" s="44" t="s">
        <v>2031</v>
      </c>
      <c r="F694" s="45" t="s">
        <v>2032</v>
      </c>
      <c r="G694" s="44">
        <v>21</v>
      </c>
      <c r="H694" s="44" t="s">
        <v>3005</v>
      </c>
      <c r="I694" s="44" t="s">
        <v>993</v>
      </c>
      <c r="J694" s="44"/>
      <c r="K694" s="79">
        <v>46079</v>
      </c>
    </row>
    <row r="695" spans="1:11" ht="22.95" hidden="1" customHeight="1" x14ac:dyDescent="0.3">
      <c r="A695" s="44" t="s">
        <v>695</v>
      </c>
      <c r="B695" s="44" t="str">
        <f>VLOOKUP(Shortlisted[[#This Row],[Venture Name]],VenturesList[#All],2,FALSE)</f>
        <v>Accelerate Core</v>
      </c>
      <c r="C695" s="93" t="s">
        <v>697</v>
      </c>
      <c r="D695" s="44" t="s">
        <v>3003</v>
      </c>
      <c r="E695" s="52" t="s">
        <v>1080</v>
      </c>
      <c r="F695" s="125" t="s">
        <v>2872</v>
      </c>
      <c r="G695" s="44">
        <v>22</v>
      </c>
      <c r="H695" s="44" t="s">
        <v>3006</v>
      </c>
      <c r="I695" s="44" t="s">
        <v>993</v>
      </c>
      <c r="J695" s="44"/>
      <c r="K695" s="79">
        <v>46079</v>
      </c>
    </row>
    <row r="696" spans="1:11" ht="22.95" hidden="1" customHeight="1" x14ac:dyDescent="0.3">
      <c r="A696" s="36" t="s">
        <v>119</v>
      </c>
      <c r="B696" s="36" t="str">
        <f>VLOOKUP(Shortlisted[[#This Row],[Venture Name]],VenturesList[#All],2,FALSE)</f>
        <v>Accelerate Core</v>
      </c>
      <c r="C696" s="93" t="s">
        <v>647</v>
      </c>
      <c r="D696" s="44" t="s">
        <v>1988</v>
      </c>
      <c r="E696" s="44" t="s">
        <v>2031</v>
      </c>
      <c r="F696" s="45" t="s">
        <v>3007</v>
      </c>
      <c r="G696" s="44">
        <v>21</v>
      </c>
      <c r="H696" s="44" t="s">
        <v>3008</v>
      </c>
      <c r="I696" s="44" t="s">
        <v>993</v>
      </c>
      <c r="J696" s="44"/>
      <c r="K696" s="79">
        <v>46084</v>
      </c>
    </row>
    <row r="697" spans="1:11" ht="22.95" hidden="1" customHeight="1" x14ac:dyDescent="0.3">
      <c r="A697" s="36" t="s">
        <v>119</v>
      </c>
      <c r="B697" s="36" t="str">
        <f>VLOOKUP(Shortlisted[[#This Row],[Venture Name]],VenturesList[#All],2,FALSE)</f>
        <v>Accelerate Core</v>
      </c>
      <c r="C697" s="93" t="s">
        <v>647</v>
      </c>
      <c r="D697" s="44" t="s">
        <v>1988</v>
      </c>
      <c r="E697" s="44" t="s">
        <v>1763</v>
      </c>
      <c r="F697" s="45" t="s">
        <v>1764</v>
      </c>
      <c r="G697" s="44">
        <v>20</v>
      </c>
      <c r="H697" s="44" t="s">
        <v>3009</v>
      </c>
      <c r="I697" s="44" t="s">
        <v>993</v>
      </c>
      <c r="J697" s="44"/>
      <c r="K697" s="79">
        <v>46084</v>
      </c>
    </row>
    <row r="698" spans="1:11" ht="22.95" hidden="1" customHeight="1" x14ac:dyDescent="0.3">
      <c r="A698" s="36" t="s">
        <v>119</v>
      </c>
      <c r="B698" s="36" t="str">
        <f>VLOOKUP(Shortlisted[[#This Row],[Venture Name]],VenturesList[#All],2,FALSE)</f>
        <v>Accelerate Core</v>
      </c>
      <c r="C698" s="93" t="s">
        <v>647</v>
      </c>
      <c r="D698" s="44" t="s">
        <v>1988</v>
      </c>
      <c r="E698" s="44" t="s">
        <v>3010</v>
      </c>
      <c r="F698" s="45" t="s">
        <v>3011</v>
      </c>
      <c r="G698" s="44">
        <v>15</v>
      </c>
      <c r="H698" s="44" t="s">
        <v>3012</v>
      </c>
      <c r="I698" s="44" t="s">
        <v>993</v>
      </c>
      <c r="J698" s="44"/>
      <c r="K698" s="79">
        <v>46084</v>
      </c>
    </row>
    <row r="699" spans="1:11" ht="22.95" hidden="1" customHeight="1" x14ac:dyDescent="0.3">
      <c r="A699" s="36" t="s">
        <v>119</v>
      </c>
      <c r="B699" s="36" t="str">
        <f>VLOOKUP(Shortlisted[[#This Row],[Venture Name]],VenturesList[#All],2,FALSE)</f>
        <v>Accelerate Core</v>
      </c>
      <c r="C699" s="93" t="s">
        <v>647</v>
      </c>
      <c r="D699" s="44" t="s">
        <v>1988</v>
      </c>
      <c r="E699" s="44" t="s">
        <v>1974</v>
      </c>
      <c r="F699" s="45" t="s">
        <v>1975</v>
      </c>
      <c r="G699" s="44">
        <v>22</v>
      </c>
      <c r="H699" s="44" t="s">
        <v>3013</v>
      </c>
      <c r="I699" s="44" t="s">
        <v>993</v>
      </c>
      <c r="J699" s="44"/>
      <c r="K699" s="79">
        <v>46084</v>
      </c>
    </row>
    <row r="700" spans="1:11" ht="22.95" hidden="1" customHeight="1" x14ac:dyDescent="0.3">
      <c r="A700" s="36" t="s">
        <v>119</v>
      </c>
      <c r="B700" s="36" t="str">
        <f>VLOOKUP(Shortlisted[[#This Row],[Venture Name]],VenturesList[#All],2,FALSE)</f>
        <v>Accelerate Core</v>
      </c>
      <c r="C700" s="93" t="s">
        <v>647</v>
      </c>
      <c r="D700" s="44" t="s">
        <v>1988</v>
      </c>
      <c r="E700" s="44" t="s">
        <v>1109</v>
      </c>
      <c r="F700" s="45" t="s">
        <v>1622</v>
      </c>
      <c r="G700" s="44">
        <v>21</v>
      </c>
      <c r="H700" s="44" t="s">
        <v>3014</v>
      </c>
      <c r="I700" s="44" t="s">
        <v>993</v>
      </c>
      <c r="J700" s="44"/>
      <c r="K700" s="79">
        <v>46084</v>
      </c>
    </row>
    <row r="701" spans="1:11" ht="22.95" hidden="1" customHeight="1" x14ac:dyDescent="0.3">
      <c r="A701" s="36" t="s">
        <v>119</v>
      </c>
      <c r="B701" s="36" t="str">
        <f>VLOOKUP(Shortlisted[[#This Row],[Venture Name]],VenturesList[#All],2,FALSE)</f>
        <v>Accelerate Core</v>
      </c>
      <c r="C701" s="93" t="s">
        <v>647</v>
      </c>
      <c r="D701" s="44" t="s">
        <v>1988</v>
      </c>
      <c r="E701" s="44" t="s">
        <v>1095</v>
      </c>
      <c r="F701" s="45" t="s">
        <v>2044</v>
      </c>
      <c r="G701" s="44">
        <v>15</v>
      </c>
      <c r="H701" s="44" t="s">
        <v>3015</v>
      </c>
      <c r="I701" s="44" t="s">
        <v>993</v>
      </c>
      <c r="J701" s="44"/>
      <c r="K701" s="79">
        <v>46084</v>
      </c>
    </row>
    <row r="702" spans="1:11" ht="22.95" hidden="1" customHeight="1" x14ac:dyDescent="0.3">
      <c r="A702" s="36" t="s">
        <v>119</v>
      </c>
      <c r="B702" s="36" t="str">
        <f>VLOOKUP(Shortlisted[[#This Row],[Venture Name]],VenturesList[#All],2,FALSE)</f>
        <v>Accelerate Core</v>
      </c>
      <c r="C702" s="93" t="s">
        <v>647</v>
      </c>
      <c r="D702" s="44" t="s">
        <v>1988</v>
      </c>
      <c r="E702" s="44" t="s">
        <v>3016</v>
      </c>
      <c r="F702" s="45" t="s">
        <v>3017</v>
      </c>
      <c r="G702" s="44">
        <v>22</v>
      </c>
      <c r="H702" s="44" t="s">
        <v>3018</v>
      </c>
      <c r="I702" s="44" t="s">
        <v>993</v>
      </c>
      <c r="J702" s="44"/>
      <c r="K702" s="79">
        <v>46084</v>
      </c>
    </row>
    <row r="703" spans="1:11" ht="22.95" hidden="1" customHeight="1" x14ac:dyDescent="0.3">
      <c r="A703" s="138" t="s">
        <v>148</v>
      </c>
      <c r="B703" s="138" t="str">
        <f>VLOOKUP(Shortlisted[[#This Row],[Venture Name]],VenturesList[#All],2,FALSE)</f>
        <v>Accelerate Core</v>
      </c>
      <c r="C703" s="151" t="s">
        <v>676</v>
      </c>
      <c r="D703" s="44" t="s">
        <v>2749</v>
      </c>
      <c r="E703" s="5" t="s">
        <v>1655</v>
      </c>
      <c r="F703" s="42" t="s">
        <v>1656</v>
      </c>
      <c r="G703" s="5">
        <v>30</v>
      </c>
      <c r="H703" s="44" t="s">
        <v>3019</v>
      </c>
      <c r="I703" s="5" t="s">
        <v>993</v>
      </c>
      <c r="J703" s="5"/>
      <c r="K703" s="115">
        <v>46098</v>
      </c>
    </row>
    <row r="704" spans="1:11" ht="22.95" hidden="1" customHeight="1" x14ac:dyDescent="0.3">
      <c r="A704" s="145" t="s">
        <v>148</v>
      </c>
      <c r="B704" s="145" t="str">
        <f>VLOOKUP(Shortlisted[[#This Row],[Venture Name]],VenturesList[#All],2,FALSE)</f>
        <v>Accelerate Core</v>
      </c>
      <c r="C704" s="190" t="s">
        <v>676</v>
      </c>
      <c r="D704" s="5" t="s">
        <v>2749</v>
      </c>
      <c r="E704" s="5" t="s">
        <v>192</v>
      </c>
      <c r="F704" s="42" t="s">
        <v>1547</v>
      </c>
      <c r="G704" s="5">
        <v>32</v>
      </c>
      <c r="H704" s="5" t="s">
        <v>3020</v>
      </c>
      <c r="I704" s="5" t="s">
        <v>993</v>
      </c>
      <c r="J704" s="5"/>
      <c r="K704" s="115">
        <v>46098</v>
      </c>
    </row>
    <row r="705" spans="1:11" ht="22.95" hidden="1" customHeight="1" x14ac:dyDescent="0.3">
      <c r="A705" s="138" t="s">
        <v>96</v>
      </c>
      <c r="B705" s="138" t="str">
        <f>VLOOKUP(Shortlisted[[#This Row],[Venture Name]],VenturesList[#All],2,FALSE)</f>
        <v>Accelerate Core</v>
      </c>
      <c r="C705" s="151" t="s">
        <v>659</v>
      </c>
      <c r="D705" s="200" t="s">
        <v>2763</v>
      </c>
      <c r="E705" s="3" t="s">
        <v>164</v>
      </c>
      <c r="F705" s="42" t="s">
        <v>1513</v>
      </c>
      <c r="G705" s="5">
        <v>26</v>
      </c>
      <c r="H705" s="44" t="s">
        <v>3021</v>
      </c>
      <c r="I705" s="44" t="s">
        <v>993</v>
      </c>
      <c r="J705" s="44"/>
      <c r="K705" s="79">
        <v>46044</v>
      </c>
    </row>
    <row r="706" spans="1:11" ht="22.95" hidden="1" customHeight="1" x14ac:dyDescent="0.3">
      <c r="A706" s="138" t="s">
        <v>96</v>
      </c>
      <c r="B706" s="138" t="str">
        <f>VLOOKUP(Shortlisted[[#This Row],[Venture Name]],VenturesList[#All],2,FALSE)</f>
        <v>Accelerate Core</v>
      </c>
      <c r="C706" s="151" t="s">
        <v>659</v>
      </c>
      <c r="D706" s="200" t="s">
        <v>2763</v>
      </c>
      <c r="E706" s="201" t="s">
        <v>2920</v>
      </c>
      <c r="F706" s="45" t="s">
        <v>2921</v>
      </c>
      <c r="G706" s="202">
        <v>15</v>
      </c>
      <c r="H706" s="44" t="s">
        <v>3022</v>
      </c>
      <c r="I706" s="44" t="s">
        <v>993</v>
      </c>
      <c r="J706" s="44"/>
      <c r="K706" s="79">
        <v>46044</v>
      </c>
    </row>
    <row r="707" spans="1:11" ht="22.95" hidden="1" customHeight="1" x14ac:dyDescent="0.3">
      <c r="A707" s="138" t="s">
        <v>96</v>
      </c>
      <c r="B707" s="138" t="str">
        <f>VLOOKUP(Shortlisted[[#This Row],[Venture Name]],VenturesList[#All],2,FALSE)</f>
        <v>Accelerate Core</v>
      </c>
      <c r="C707" s="151" t="s">
        <v>659</v>
      </c>
      <c r="D707" s="200" t="s">
        <v>2763</v>
      </c>
      <c r="E707" s="52" t="s">
        <v>3023</v>
      </c>
      <c r="F707" s="42" t="s">
        <v>1845</v>
      </c>
      <c r="G707" s="5">
        <v>23</v>
      </c>
      <c r="H707" s="5" t="s">
        <v>3024</v>
      </c>
      <c r="I707" s="44" t="s">
        <v>993</v>
      </c>
      <c r="J707" s="5"/>
      <c r="K707" s="79">
        <v>46112</v>
      </c>
    </row>
    <row r="708" spans="1:11" ht="22.95" hidden="1" customHeight="1" x14ac:dyDescent="0.3">
      <c r="A708" s="138" t="s">
        <v>96</v>
      </c>
      <c r="B708" s="138" t="str">
        <f>VLOOKUP(Shortlisted[[#This Row],[Venture Name]],VenturesList[#All],2,FALSE)</f>
        <v>Accelerate Core</v>
      </c>
      <c r="C708" s="151" t="s">
        <v>659</v>
      </c>
      <c r="D708" s="200" t="s">
        <v>2763</v>
      </c>
      <c r="E708" s="52" t="s">
        <v>3025</v>
      </c>
      <c r="F708" s="42" t="s">
        <v>3026</v>
      </c>
      <c r="G708" s="5">
        <v>11</v>
      </c>
      <c r="H708" s="5" t="s">
        <v>3027</v>
      </c>
      <c r="I708" s="44" t="s">
        <v>993</v>
      </c>
      <c r="J708" s="5"/>
      <c r="K708" s="79">
        <v>46112</v>
      </c>
    </row>
    <row r="709" spans="1:11" ht="22.95" hidden="1" customHeight="1" x14ac:dyDescent="0.3">
      <c r="A709" s="138" t="s">
        <v>96</v>
      </c>
      <c r="B709" s="138" t="str">
        <f>VLOOKUP(Shortlisted[[#This Row],[Venture Name]],VenturesList[#All],2,FALSE)</f>
        <v>Accelerate Core</v>
      </c>
      <c r="C709" s="151" t="s">
        <v>659</v>
      </c>
      <c r="D709" s="200" t="s">
        <v>2763</v>
      </c>
      <c r="E709" s="52" t="s">
        <v>212</v>
      </c>
      <c r="F709" s="42" t="s">
        <v>1941</v>
      </c>
      <c r="G709" s="5">
        <v>20</v>
      </c>
      <c r="H709" s="5" t="s">
        <v>3028</v>
      </c>
      <c r="I709" s="44" t="s">
        <v>993</v>
      </c>
      <c r="J709" s="5"/>
      <c r="K709" s="79">
        <v>46112</v>
      </c>
    </row>
    <row r="710" spans="1:11" ht="22.95" hidden="1" customHeight="1" x14ac:dyDescent="0.3">
      <c r="A710" s="199" t="s">
        <v>96</v>
      </c>
      <c r="B710" s="199" t="str">
        <f>VLOOKUP(Shortlisted[[#This Row],[Venture Name]],VenturesList[#All],2,FALSE)</f>
        <v>Accelerate Core</v>
      </c>
      <c r="C710" s="151" t="s">
        <v>659</v>
      </c>
      <c r="D710" s="203" t="s">
        <v>1191</v>
      </c>
      <c r="E710" s="94" t="s">
        <v>210</v>
      </c>
      <c r="F710" s="45" t="s">
        <v>1457</v>
      </c>
      <c r="G710" s="44">
        <v>13</v>
      </c>
      <c r="H710" s="44" t="s">
        <v>3029</v>
      </c>
      <c r="I710" s="44" t="s">
        <v>993</v>
      </c>
      <c r="J710" s="44"/>
      <c r="K710" s="79">
        <v>46044</v>
      </c>
    </row>
    <row r="711" spans="1:11" ht="22.95" hidden="1" customHeight="1" x14ac:dyDescent="0.3">
      <c r="A711" s="44" t="s">
        <v>106</v>
      </c>
      <c r="B711" s="44" t="str">
        <f>VLOOKUP(Shortlisted[[#This Row],[Venture Name]],VenturesList[#All],2,FALSE)</f>
        <v>Accelerate Core</v>
      </c>
      <c r="C711" s="93" t="s">
        <v>725</v>
      </c>
      <c r="D711" s="44" t="s">
        <v>3030</v>
      </c>
      <c r="E711" s="44" t="s">
        <v>1086</v>
      </c>
      <c r="F711" s="45" t="s">
        <v>3031</v>
      </c>
      <c r="G711" s="44">
        <v>19</v>
      </c>
      <c r="H711" s="44" t="s">
        <v>3032</v>
      </c>
      <c r="I711" s="44" t="s">
        <v>1519</v>
      </c>
      <c r="J711" s="44"/>
      <c r="K711" s="79">
        <v>46100</v>
      </c>
    </row>
    <row r="712" spans="1:11" ht="22.95" hidden="1" customHeight="1" x14ac:dyDescent="0.3">
      <c r="A712" s="44" t="s">
        <v>106</v>
      </c>
      <c r="B712" s="44" t="str">
        <f>VLOOKUP(Shortlisted[[#This Row],[Venture Name]],VenturesList[#All],2,FALSE)</f>
        <v>Accelerate Core</v>
      </c>
      <c r="C712" s="93" t="s">
        <v>725</v>
      </c>
      <c r="D712" s="44" t="s">
        <v>3030</v>
      </c>
      <c r="E712" s="5" t="s">
        <v>1082</v>
      </c>
      <c r="F712" s="42" t="s">
        <v>3033</v>
      </c>
      <c r="G712" s="5">
        <v>15</v>
      </c>
      <c r="H712" s="5" t="s">
        <v>3034</v>
      </c>
      <c r="I712" s="5" t="s">
        <v>1519</v>
      </c>
      <c r="J712" s="5"/>
      <c r="K712" s="115">
        <v>46100</v>
      </c>
    </row>
    <row r="713" spans="1:11" ht="22.95" hidden="1" customHeight="1" x14ac:dyDescent="0.3">
      <c r="A713" s="36" t="s">
        <v>552</v>
      </c>
      <c r="B713" s="7" t="str">
        <f>VLOOKUP(Shortlisted[[#This Row],[Venture Name]],VenturesList[#All],2,FALSE)</f>
        <v>Accelerate Core</v>
      </c>
      <c r="C713" s="93" t="s">
        <v>554</v>
      </c>
      <c r="D713" s="44" t="s">
        <v>3035</v>
      </c>
      <c r="E713" s="44" t="s">
        <v>3036</v>
      </c>
      <c r="F713" s="45" t="s">
        <v>3037</v>
      </c>
      <c r="G713" s="44">
        <v>24</v>
      </c>
      <c r="H713" s="44" t="s">
        <v>3038</v>
      </c>
      <c r="I713" s="44" t="s">
        <v>993</v>
      </c>
      <c r="J713" s="44"/>
      <c r="K713" s="115">
        <v>46121</v>
      </c>
    </row>
    <row r="714" spans="1:11" ht="22.95" hidden="1" customHeight="1" x14ac:dyDescent="0.3">
      <c r="A714" s="17" t="s">
        <v>552</v>
      </c>
      <c r="B714" s="7" t="str">
        <f>VLOOKUP(Shortlisted[[#This Row],[Venture Name]],VenturesList[#All],2,FALSE)</f>
        <v>Accelerate Core</v>
      </c>
      <c r="C714" s="2" t="s">
        <v>554</v>
      </c>
      <c r="D714" s="5" t="s">
        <v>3035</v>
      </c>
      <c r="E714" s="5" t="s">
        <v>3039</v>
      </c>
      <c r="F714" s="42" t="s">
        <v>3040</v>
      </c>
      <c r="G714" s="5">
        <v>23</v>
      </c>
      <c r="H714" s="5" t="s">
        <v>3041</v>
      </c>
      <c r="I714" s="44" t="s">
        <v>993</v>
      </c>
      <c r="J714" s="44"/>
      <c r="K714" s="115">
        <v>46121</v>
      </c>
    </row>
    <row r="715" spans="1:11" ht="22.95" hidden="1" customHeight="1" x14ac:dyDescent="0.3">
      <c r="A715" s="36" t="s">
        <v>552</v>
      </c>
      <c r="B715" s="7" t="str">
        <f>VLOOKUP(Shortlisted[[#This Row],[Venture Name]],VenturesList[#All],2,FALSE)</f>
        <v>Accelerate Core</v>
      </c>
      <c r="C715" s="93" t="s">
        <v>554</v>
      </c>
      <c r="D715" s="44" t="s">
        <v>3035</v>
      </c>
      <c r="E715" s="44" t="s">
        <v>1524</v>
      </c>
      <c r="F715" s="45" t="s">
        <v>1525</v>
      </c>
      <c r="G715" s="44">
        <v>33</v>
      </c>
      <c r="H715" s="44" t="s">
        <v>3042</v>
      </c>
      <c r="I715" s="44" t="s">
        <v>993</v>
      </c>
      <c r="J715" s="44"/>
      <c r="K715" s="115">
        <v>46121</v>
      </c>
    </row>
    <row r="716" spans="1:11" ht="22.95" hidden="1" customHeight="1" x14ac:dyDescent="0.3">
      <c r="A716" s="44" t="s">
        <v>578</v>
      </c>
      <c r="B716" s="7" t="str">
        <f>VLOOKUP(Shortlisted[[#This Row],[Venture Name]],VenturesList[#All],2,FALSE)</f>
        <v>Accelerate Select</v>
      </c>
      <c r="C716" s="93" t="s">
        <v>579</v>
      </c>
      <c r="D716" s="44" t="s">
        <v>3043</v>
      </c>
      <c r="E716" s="44" t="s">
        <v>3044</v>
      </c>
      <c r="F716" s="45" t="s">
        <v>3045</v>
      </c>
      <c r="G716" s="44">
        <v>25</v>
      </c>
      <c r="H716" s="44" t="s">
        <v>3046</v>
      </c>
      <c r="I716" s="44" t="s">
        <v>993</v>
      </c>
      <c r="J716" s="44"/>
      <c r="K716" s="115">
        <v>46121</v>
      </c>
    </row>
    <row r="717" spans="1:11" ht="22.95" hidden="1" customHeight="1" x14ac:dyDescent="0.3">
      <c r="A717" s="44" t="s">
        <v>578</v>
      </c>
      <c r="B717" s="7" t="str">
        <f>VLOOKUP(Shortlisted[[#This Row],[Venture Name]],VenturesList[#All],2,FALSE)</f>
        <v>Accelerate Select</v>
      </c>
      <c r="C717" s="93" t="s">
        <v>579</v>
      </c>
      <c r="D717" s="44" t="s">
        <v>3043</v>
      </c>
      <c r="E717" s="44" t="s">
        <v>3047</v>
      </c>
      <c r="F717" s="45" t="s">
        <v>3048</v>
      </c>
      <c r="G717" s="44">
        <v>38</v>
      </c>
      <c r="H717" s="44" t="s">
        <v>3049</v>
      </c>
      <c r="I717" s="44" t="s">
        <v>993</v>
      </c>
      <c r="J717" s="44"/>
      <c r="K717" s="115">
        <v>46121</v>
      </c>
    </row>
    <row r="718" spans="1:11" ht="22.95" hidden="1" customHeight="1" x14ac:dyDescent="0.3">
      <c r="A718" s="70" t="s">
        <v>606</v>
      </c>
      <c r="B718" s="7" t="str">
        <f>VLOOKUP(Shortlisted[[#This Row],[Venture Name]],VenturesList[#All],2,FALSE)</f>
        <v>Accelerate Select</v>
      </c>
      <c r="C718" s="93" t="s">
        <v>607</v>
      </c>
      <c r="D718" s="44" t="s">
        <v>3050</v>
      </c>
      <c r="E718" s="44" t="s">
        <v>220</v>
      </c>
      <c r="F718" s="45" t="s">
        <v>3051</v>
      </c>
      <c r="G718" s="44">
        <v>32</v>
      </c>
      <c r="H718" s="44" t="s">
        <v>3052</v>
      </c>
      <c r="I718" s="44" t="s">
        <v>993</v>
      </c>
      <c r="J718" s="44"/>
      <c r="K718" s="115">
        <v>46121</v>
      </c>
    </row>
    <row r="719" spans="1:11" ht="22.95" hidden="1" customHeight="1" x14ac:dyDescent="0.3">
      <c r="A719" s="70" t="s">
        <v>606</v>
      </c>
      <c r="B719" s="7" t="str">
        <f>VLOOKUP(Shortlisted[[#This Row],[Venture Name]],VenturesList[#All],2,FALSE)</f>
        <v>Accelerate Select</v>
      </c>
      <c r="C719" s="93" t="s">
        <v>607</v>
      </c>
      <c r="D719" s="44" t="s">
        <v>3050</v>
      </c>
      <c r="E719" s="44" t="s">
        <v>3053</v>
      </c>
      <c r="F719" s="45" t="s">
        <v>2369</v>
      </c>
      <c r="G719" s="44">
        <v>16</v>
      </c>
      <c r="H719" s="44" t="s">
        <v>3054</v>
      </c>
      <c r="I719" s="44" t="s">
        <v>993</v>
      </c>
      <c r="J719" s="44"/>
      <c r="K719" s="79">
        <v>46121</v>
      </c>
    </row>
    <row r="720" spans="1:11" ht="22.95" hidden="1" customHeight="1" x14ac:dyDescent="0.3">
      <c r="A720" s="70" t="s">
        <v>606</v>
      </c>
      <c r="B720" s="7" t="str">
        <f>VLOOKUP(Shortlisted[[#This Row],[Venture Name]],VenturesList[#All],2,FALSE)</f>
        <v>Accelerate Select</v>
      </c>
      <c r="C720" s="93" t="s">
        <v>607</v>
      </c>
      <c r="D720" s="44" t="s">
        <v>3055</v>
      </c>
      <c r="E720" s="44" t="s">
        <v>3036</v>
      </c>
      <c r="F720" s="45" t="s">
        <v>3037</v>
      </c>
      <c r="G720" s="44">
        <v>24</v>
      </c>
      <c r="H720" s="44" t="s">
        <v>3056</v>
      </c>
      <c r="I720" s="44" t="s">
        <v>993</v>
      </c>
      <c r="J720" s="44"/>
      <c r="K720" s="79">
        <v>46121</v>
      </c>
    </row>
    <row r="721" spans="1:11" ht="22.95" hidden="1" customHeight="1" x14ac:dyDescent="0.3">
      <c r="A721" s="70" t="s">
        <v>606</v>
      </c>
      <c r="B721" s="7" t="str">
        <f>VLOOKUP(Shortlisted[[#This Row],[Venture Name]],VenturesList[#All],2,FALSE)</f>
        <v>Accelerate Select</v>
      </c>
      <c r="C721" s="93" t="s">
        <v>607</v>
      </c>
      <c r="D721" s="44" t="s">
        <v>3055</v>
      </c>
      <c r="E721" s="44" t="s">
        <v>3057</v>
      </c>
      <c r="F721" s="45" t="s">
        <v>3058</v>
      </c>
      <c r="G721" s="44">
        <v>37</v>
      </c>
      <c r="H721" s="44" t="s">
        <v>3059</v>
      </c>
      <c r="I721" s="44" t="s">
        <v>993</v>
      </c>
      <c r="J721" s="44"/>
      <c r="K721" s="79">
        <v>46121</v>
      </c>
    </row>
    <row r="722" spans="1:11" ht="22.95" hidden="1" customHeight="1" x14ac:dyDescent="0.3">
      <c r="A722" s="70" t="s">
        <v>606</v>
      </c>
      <c r="B722" s="7" t="str">
        <f>VLOOKUP(Shortlisted[[#This Row],[Venture Name]],VenturesList[#All],2,FALSE)</f>
        <v>Accelerate Select</v>
      </c>
      <c r="C722" s="93" t="s">
        <v>607</v>
      </c>
      <c r="D722" s="44" t="s">
        <v>3060</v>
      </c>
      <c r="E722" s="5"/>
      <c r="F722" s="5"/>
      <c r="G722" s="5"/>
      <c r="H722" s="5"/>
      <c r="I722" s="44" t="s">
        <v>993</v>
      </c>
      <c r="J722" s="44"/>
      <c r="K722" s="79">
        <v>46121</v>
      </c>
    </row>
  </sheetData>
  <conditionalFormatting sqref="A167:B167 B168:B169">
    <cfRule type="duplicateValues" dxfId="10" priority="10"/>
  </conditionalFormatting>
  <conditionalFormatting sqref="A202:B216">
    <cfRule type="duplicateValues" dxfId="9" priority="23"/>
  </conditionalFormatting>
  <conditionalFormatting sqref="A231:B239 A243:B247 B240:B242">
    <cfRule type="duplicateValues" dxfId="8" priority="8"/>
  </conditionalFormatting>
  <conditionalFormatting sqref="A422:B433">
    <cfRule type="duplicateValues" dxfId="7" priority="7"/>
  </conditionalFormatting>
  <conditionalFormatting sqref="A434:B438">
    <cfRule type="duplicateValues" dxfId="6" priority="6"/>
  </conditionalFormatting>
  <conditionalFormatting sqref="A481:B490">
    <cfRule type="duplicateValues" dxfId="5" priority="2"/>
  </conditionalFormatting>
  <conditionalFormatting sqref="A696:B702">
    <cfRule type="duplicateValues" dxfId="4" priority="1"/>
  </conditionalFormatting>
  <conditionalFormatting sqref="E422:E433">
    <cfRule type="duplicateValues" dxfId="3" priority="5"/>
  </conditionalFormatting>
  <conditionalFormatting sqref="E461">
    <cfRule type="duplicateValues" dxfId="2" priority="4"/>
  </conditionalFormatting>
  <conditionalFormatting sqref="E467">
    <cfRule type="duplicateValues" dxfId="1" priority="3"/>
  </conditionalFormatting>
  <hyperlinks>
    <hyperlink ref="F2" r:id="rId1" xr:uid="{1DD4799B-8456-49C2-8E3C-4A7C07D4F9EF}"/>
    <hyperlink ref="F3" r:id="rId2" xr:uid="{B2778734-B1D8-4BC1-8F95-4BA33E603F1D}"/>
    <hyperlink ref="F6" r:id="rId3" xr:uid="{5C9AA438-895F-4400-A17E-0E9D176B8671}"/>
    <hyperlink ref="F7" r:id="rId4" xr:uid="{CD6D4CC2-D9B3-4316-B4A5-27599FDBA451}"/>
    <hyperlink ref="F8" r:id="rId5" xr:uid="{8CCEF692-8154-4CF7-8E65-869E7984DDFD}"/>
    <hyperlink ref="F9" r:id="rId6" xr:uid="{80CD9DC5-A66D-42DB-A1AC-495D172873CB}"/>
    <hyperlink ref="F10" r:id="rId7" xr:uid="{E2F9D594-46A2-4204-843F-0EF164ACB027}"/>
    <hyperlink ref="F11" r:id="rId8" xr:uid="{2505744D-F3DF-45D9-B89B-9E1183FCBB35}"/>
    <hyperlink ref="F12" r:id="rId9" xr:uid="{FF1188EA-E743-449F-9576-204F57F27276}"/>
    <hyperlink ref="F13" r:id="rId10" xr:uid="{C29363A1-1D37-4CC8-A01F-CC76B03A6DD7}"/>
    <hyperlink ref="F14" r:id="rId11" xr:uid="{86867222-3DB2-44AF-A40B-479AE84E355A}"/>
    <hyperlink ref="F15" r:id="rId12" xr:uid="{0F33A964-A277-4882-AF29-B41C9CE0BBC7}"/>
    <hyperlink ref="F16" r:id="rId13" xr:uid="{3AAB535D-50C3-4570-A9FB-D925B5148734}"/>
    <hyperlink ref="F17" r:id="rId14" xr:uid="{E69746FE-855F-40AF-B53C-404E6FAF99F2}"/>
    <hyperlink ref="F18" r:id="rId15" xr:uid="{086A97BC-A943-48A8-8321-11ABFD890368}"/>
    <hyperlink ref="F19" r:id="rId16" xr:uid="{A79469D6-5947-461E-9DC9-0CEFBF3CEA77}"/>
    <hyperlink ref="F20" r:id="rId17" xr:uid="{13561D6E-677A-4C32-8D3D-4A1CBF99B848}"/>
    <hyperlink ref="F21" r:id="rId18" xr:uid="{34824C92-ABD3-4127-AB21-892569A3F6C3}"/>
    <hyperlink ref="F4" r:id="rId19" xr:uid="{72956F02-6910-429B-8523-C1AE9450358E}"/>
    <hyperlink ref="F5" r:id="rId20" xr:uid="{000867F3-E208-4126-9FF5-C7751DAA15E8}"/>
    <hyperlink ref="F22" r:id="rId21" xr:uid="{5176D62A-2020-4A6F-9C72-FD070688CC89}"/>
    <hyperlink ref="F23" r:id="rId22" xr:uid="{CB741316-6449-4882-8FB8-F5671167C81D}"/>
    <hyperlink ref="F24" r:id="rId23" xr:uid="{E5A9D8CA-AAE9-4B42-BEFF-767E1AB1906F}"/>
    <hyperlink ref="F25" r:id="rId24" xr:uid="{172EADD8-81F9-419C-8CA9-60059CCACEC7}"/>
    <hyperlink ref="F26" r:id="rId25" xr:uid="{C58B6EE3-7E92-40FE-9C3F-E1C4F13E6AD1}"/>
    <hyperlink ref="F27" r:id="rId26" xr:uid="{C98D7393-CD7B-431F-98A0-75A3134E8837}"/>
    <hyperlink ref="F28" r:id="rId27" xr:uid="{57FFBBD6-9D00-4CB0-BBB1-00AC27BA5B23}"/>
    <hyperlink ref="F29" r:id="rId28" xr:uid="{EA93C372-DA8B-41CD-8A48-113C23556911}"/>
    <hyperlink ref="F30" r:id="rId29" xr:uid="{A53FE9FA-45E5-4E72-A424-F6637D6EB281}"/>
    <hyperlink ref="F31" r:id="rId30" xr:uid="{CE347010-22F2-495D-AD5B-6A19EA4AA508}"/>
    <hyperlink ref="F32" r:id="rId31" xr:uid="{D80B73B6-85DA-43C7-B494-3BC2C0158E81}"/>
    <hyperlink ref="F33" r:id="rId32" xr:uid="{448309F8-4E59-483B-81E3-20246C602C8E}"/>
    <hyperlink ref="F34" r:id="rId33" xr:uid="{63E33825-2F35-408D-9C05-7938D745C184}"/>
    <hyperlink ref="F35" r:id="rId34" xr:uid="{2EFF1C1F-C90A-470C-8B81-30CC77E115B9}"/>
    <hyperlink ref="F36" r:id="rId35" xr:uid="{DD0DE5B5-E1E7-45A1-8533-2623BF55F1E5}"/>
    <hyperlink ref="F37" r:id="rId36" xr:uid="{00579576-F35D-4497-91B9-3979C0FF7F6C}"/>
    <hyperlink ref="F39" r:id="rId37" xr:uid="{B6BB080A-6CC3-44D0-BEE1-C46025C029A2}"/>
    <hyperlink ref="F40" r:id="rId38" xr:uid="{8B1033A1-CFD9-451B-AE65-65210AE1777A}"/>
    <hyperlink ref="F41" r:id="rId39" xr:uid="{EBC19CAF-615E-41DB-8FD0-B6BB6C05CFF0}"/>
    <hyperlink ref="F42" r:id="rId40" xr:uid="{74A8FA5D-0C7D-451C-84F7-775907B1ACDB}"/>
    <hyperlink ref="F43" r:id="rId41" xr:uid="{5019DA6E-787B-4826-AEF4-66EED8D7D409}"/>
    <hyperlink ref="F44" r:id="rId42" xr:uid="{254CE56D-5207-4684-8072-71A1D3AA31F3}"/>
    <hyperlink ref="F45" r:id="rId43" xr:uid="{CB77EB0C-F111-471E-9698-5AEC59308063}"/>
    <hyperlink ref="F46" r:id="rId44" xr:uid="{BC4EF46B-A58A-4A38-96FE-47811A86C990}"/>
    <hyperlink ref="F47" r:id="rId45" xr:uid="{EA37C3F6-C02C-41D6-8B65-4748C19C9439}"/>
    <hyperlink ref="F48" r:id="rId46" xr:uid="{FBDFE3ED-B706-4B51-8742-3B4FC549D1E4}"/>
    <hyperlink ref="F49" r:id="rId47" xr:uid="{FC6F6E0F-0359-404B-BCA8-1BDCAFF10CC6}"/>
    <hyperlink ref="F51" r:id="rId48" xr:uid="{8A4E1F99-001E-4FF2-B8DB-68176B5F2B69}"/>
    <hyperlink ref="F52" r:id="rId49" xr:uid="{C9495169-4952-47A7-9837-5D7E9DBEF7D5}"/>
    <hyperlink ref="F53" r:id="rId50" xr:uid="{144365F4-EF88-45F5-B287-E304E8A8C82A}"/>
    <hyperlink ref="F54" r:id="rId51" xr:uid="{1FCC67CA-5251-4846-B92D-CD0BED3BC8B7}"/>
    <hyperlink ref="F55" r:id="rId52" xr:uid="{E6927D9D-D5FE-4D5A-99E8-E2D6037B21E6}"/>
    <hyperlink ref="F56" r:id="rId53" xr:uid="{EECA290D-5DD2-47CF-8023-F9CC7C1203ED}"/>
    <hyperlink ref="F57" r:id="rId54" xr:uid="{B7AD6AF1-07B3-42F3-9A17-B7C6108661EA}"/>
    <hyperlink ref="F50" r:id="rId55" xr:uid="{7D052252-1726-4E06-96D8-45A63A4B25E4}"/>
    <hyperlink ref="F60" r:id="rId56" xr:uid="{5590E1E6-7060-43EA-8B72-370622ED6E9E}"/>
    <hyperlink ref="F59" r:id="rId57" xr:uid="{7650F653-4E5D-447A-8F17-D3BCC2EF3110}"/>
    <hyperlink ref="F58" r:id="rId58" xr:uid="{33488253-6EAD-428D-A54D-97210A490570}"/>
    <hyperlink ref="F62" r:id="rId59" xr:uid="{99B60584-B6D1-4E1A-9227-D399708A6B60}"/>
    <hyperlink ref="F61" r:id="rId60" xr:uid="{3CF8E9FA-37ED-4921-8C2D-67C79F62A911}"/>
    <hyperlink ref="F65" r:id="rId61" xr:uid="{1D62F826-74F6-4273-9F6C-C8E51CEA7B77}"/>
    <hyperlink ref="F64" r:id="rId62" xr:uid="{E2355505-1795-4C66-90A2-CC44871ABC36}"/>
    <hyperlink ref="F63" r:id="rId63" xr:uid="{1FB9955D-97AB-4EA3-BF5D-F11611223082}"/>
    <hyperlink ref="F66" r:id="rId64" xr:uid="{E8509501-D984-45E9-A92D-9ACAF1605218}"/>
    <hyperlink ref="F67" r:id="rId65" xr:uid="{270425CE-46F3-4FF6-9242-2760DFF08A6D}"/>
    <hyperlink ref="F68" r:id="rId66" xr:uid="{A63093A7-FD49-4497-860F-30DFAA9B4FA7}"/>
    <hyperlink ref="F69" r:id="rId67" xr:uid="{B44A8472-7B6E-412B-A3AC-D9D2D0DAB839}"/>
    <hyperlink ref="F70" r:id="rId68" xr:uid="{70F65000-9EE0-4F15-88F2-2EBCB5BB5186}"/>
    <hyperlink ref="F71" r:id="rId69" xr:uid="{65A32B1B-07EB-4009-BCD3-3F9C8DC2920D}"/>
    <hyperlink ref="F72" r:id="rId70" xr:uid="{141C05AB-F518-45B2-8BDB-3750F2CF5F87}"/>
    <hyperlink ref="F73" r:id="rId71" xr:uid="{46651045-5D39-4259-8CA4-8568F2B0BCC1}"/>
    <hyperlink ref="F74" r:id="rId72" xr:uid="{D8F1E973-9FEC-44FC-8888-ED171BE9C680}"/>
    <hyperlink ref="F75" r:id="rId73" xr:uid="{7D3BD34F-5A06-4104-9B6F-88CFF3451402}"/>
    <hyperlink ref="F76" r:id="rId74" xr:uid="{8900FB12-47C7-48C7-A225-65F605A7019C}"/>
    <hyperlink ref="F77" r:id="rId75" xr:uid="{1722800D-4998-4DC3-937D-FD7A3BE86913}"/>
    <hyperlink ref="F78" r:id="rId76" xr:uid="{D62ECD85-E0AE-4397-A046-80E1E1395275}"/>
    <hyperlink ref="F79" r:id="rId77" xr:uid="{CA036658-44A0-4C84-B760-EEF9B6DACF6D}"/>
    <hyperlink ref="F80" r:id="rId78" xr:uid="{006830A0-3153-4524-BF9A-51ABE0664169}"/>
    <hyperlink ref="F81" r:id="rId79" xr:uid="{ADA8D4AA-11A7-41E2-8F57-A1CA14EAD7E0}"/>
    <hyperlink ref="F84" r:id="rId80" xr:uid="{58DC0F60-0D19-4E4D-A6AA-98E266AD0CAB}"/>
    <hyperlink ref="F85" r:id="rId81" xr:uid="{E76D76E4-FD4E-481A-A352-522973BFC3E9}"/>
    <hyperlink ref="F83" r:id="rId82" xr:uid="{DDBD9697-A062-4E6A-ABFE-79FC133F6FA0}"/>
    <hyperlink ref="F86" r:id="rId83" xr:uid="{78B9C9B9-500C-48FF-853D-6B601AC6D66D}"/>
    <hyperlink ref="F87" r:id="rId84" xr:uid="{2F62E212-91A7-46B9-8A50-B80B3C0C992D}"/>
    <hyperlink ref="F88" r:id="rId85" xr:uid="{8E2794DA-A2FD-40A6-84C4-B7453ABF6130}"/>
    <hyperlink ref="F89" r:id="rId86" xr:uid="{74B0465D-CCC0-423C-90CE-67A49AB75954}"/>
    <hyperlink ref="F90" r:id="rId87" xr:uid="{E7B7BBAD-2A27-4F05-95AB-D3F306B1D472}"/>
    <hyperlink ref="F91" r:id="rId88" xr:uid="{7AE7FF6A-F9DE-49A6-AA94-3DC29733562F}"/>
    <hyperlink ref="F92" r:id="rId89" xr:uid="{5283F2D7-4300-47F4-BAB7-C8AC62AD1D8E}"/>
    <hyperlink ref="F93" r:id="rId90" xr:uid="{06C99BE0-56C5-4834-B9E8-FEC45F5EABEA}"/>
    <hyperlink ref="F94" r:id="rId91" xr:uid="{AF0B5609-925C-4799-B101-3EB3BBF17F81}"/>
    <hyperlink ref="F96" r:id="rId92" xr:uid="{07EE8E6F-E857-4F96-85AE-0F6253DE131A}"/>
    <hyperlink ref="F95" r:id="rId93" xr:uid="{A275EA77-2F02-4738-AB58-FD3814BA1242}"/>
    <hyperlink ref="F97" r:id="rId94" xr:uid="{322304F4-0675-4BE0-A575-D9C9BFB3843E}"/>
    <hyperlink ref="F98" r:id="rId95" xr:uid="{5410B139-C069-4581-8D76-FA5A101C3C8C}"/>
    <hyperlink ref="F99" r:id="rId96" xr:uid="{29CB0935-FDB1-4CD1-84D4-FC7DC13BD65D}"/>
    <hyperlink ref="F100" r:id="rId97" xr:uid="{D684F4EC-E12C-4B38-B615-20387B164A18}"/>
    <hyperlink ref="F102" r:id="rId98" xr:uid="{527ED73A-6F14-4D55-A388-6D46A395B3E2}"/>
    <hyperlink ref="F103" r:id="rId99" xr:uid="{FF351E2E-38C2-41B4-B67C-425B2CEEAD82}"/>
    <hyperlink ref="F104" r:id="rId100" xr:uid="{988C6FFF-3576-4944-B1F4-AC53B303A332}"/>
    <hyperlink ref="F105" r:id="rId101" xr:uid="{9B09A568-5744-4D65-812B-CC50E534F82F}"/>
    <hyperlink ref="F107" r:id="rId102" xr:uid="{8C65CC06-06DA-4742-9FEA-CECF8A5EE34A}"/>
    <hyperlink ref="F106" r:id="rId103" xr:uid="{7B1208B8-5A97-45D6-9440-C0128CB0A5C5}"/>
    <hyperlink ref="F108" r:id="rId104" xr:uid="{65590629-262E-4F5C-91D3-A68038D40057}"/>
    <hyperlink ref="F109" r:id="rId105" xr:uid="{1B260600-6BBA-4E34-8391-47A791FDC96B}"/>
    <hyperlink ref="F110" r:id="rId106" xr:uid="{AB92ED1F-6D07-44AF-8B1B-25F516B8148C}"/>
    <hyperlink ref="F111" r:id="rId107" xr:uid="{025B2AC2-73BF-4D6A-B339-2CF8E2EE7050}"/>
    <hyperlink ref="F112" r:id="rId108" xr:uid="{C78ED0B3-DBDB-4200-B8EC-7F753F50C7A4}"/>
    <hyperlink ref="F113" r:id="rId109" xr:uid="{2DFC1859-F95E-47AD-B755-910A3DB1B6E6}"/>
    <hyperlink ref="F114" r:id="rId110" xr:uid="{63C7FEF1-5232-4C19-8541-63436C3CB3CB}"/>
    <hyperlink ref="F115" r:id="rId111" xr:uid="{50503CE5-1FC9-4B9E-B709-86AE74A44CD5}"/>
    <hyperlink ref="F116" r:id="rId112" xr:uid="{875AD3C9-35F6-425A-B87A-4D8444D02B85}"/>
    <hyperlink ref="F117" r:id="rId113" xr:uid="{56D7A5F7-0C8F-401D-A78F-2B0198A2D48E}"/>
    <hyperlink ref="F118" r:id="rId114" xr:uid="{34C666EB-6DAD-473B-B83D-F360AD450745}"/>
    <hyperlink ref="F119" r:id="rId115" xr:uid="{0B452ACA-C6B2-4724-9392-9340BF38036D}"/>
    <hyperlink ref="F120" r:id="rId116" xr:uid="{B69D629D-12EF-4230-A889-D5382DF8280C}"/>
    <hyperlink ref="F121" r:id="rId117" xr:uid="{9D053A6F-B815-49EB-B605-379DE4962611}"/>
    <hyperlink ref="F122" r:id="rId118" xr:uid="{A84E0AFD-8A0A-465C-BF00-28B7405CB0CD}"/>
    <hyperlink ref="F123" r:id="rId119" xr:uid="{B0822948-8B82-4E61-8C50-8A521C2ED365}"/>
    <hyperlink ref="F124" r:id="rId120" xr:uid="{0E08A361-98A1-4F7D-8EE6-0F2720E7C0E7}"/>
    <hyperlink ref="F125" r:id="rId121" xr:uid="{1EE6DF7C-E551-4486-8083-0474470EB349}"/>
    <hyperlink ref="F126" r:id="rId122" xr:uid="{CCF67321-B869-4D48-B5C7-866E20314D47}"/>
    <hyperlink ref="F127" r:id="rId123" xr:uid="{168F0994-22FD-45EC-848C-858C8A551AB5}"/>
    <hyperlink ref="F128" r:id="rId124" xr:uid="{E396025B-CBF1-4D67-886B-136D77C1C8E2}"/>
    <hyperlink ref="F129" r:id="rId125" xr:uid="{62C49CDF-F313-4FEE-A762-B14AD643F20D}"/>
    <hyperlink ref="F130" r:id="rId126" xr:uid="{92DCB422-6285-4E06-AE73-CBAFADEFF27D}"/>
    <hyperlink ref="F131" r:id="rId127" xr:uid="{55E14E72-591B-4ECA-B9C8-64BB59FD9879}"/>
    <hyperlink ref="F132" r:id="rId128" xr:uid="{3C5B6CA9-E637-4CB0-9CD8-EA6E2B95DEE6}"/>
    <hyperlink ref="F133" r:id="rId129" xr:uid="{A4021FD8-A2CD-4C9E-8FA0-757BE61DC698}"/>
    <hyperlink ref="F134" r:id="rId130" xr:uid="{A2755825-2BD0-49C5-B330-0188A54BD070}"/>
    <hyperlink ref="F135" r:id="rId131" xr:uid="{EFBB75D2-C9CC-4FFB-BEF2-BE2A043F596E}"/>
    <hyperlink ref="F137" r:id="rId132" xr:uid="{8470AA08-25BB-4BD5-A51B-73A0545C05C0}"/>
    <hyperlink ref="F136" r:id="rId133" xr:uid="{80F14A94-FCFB-4DF0-B1AC-F23A7B489AB3}"/>
    <hyperlink ref="F138" r:id="rId134" xr:uid="{C133AFE4-F2A9-48CC-B72C-568726D624E6}"/>
    <hyperlink ref="F139" r:id="rId135" xr:uid="{C3C4449E-00FC-4778-A9EB-FCDB72BCF954}"/>
    <hyperlink ref="F140" r:id="rId136" xr:uid="{DADCD313-3CEE-4F4A-9C7C-AA094E9B70CE}"/>
    <hyperlink ref="F141" r:id="rId137" xr:uid="{CF3E8BEA-18C2-45D5-B732-B8676D8F97D7}"/>
    <hyperlink ref="F143" r:id="rId138" xr:uid="{0949A2EC-604A-4394-8E0C-9E1739381A68}"/>
    <hyperlink ref="F142" r:id="rId139" xr:uid="{6858488E-9F07-4B84-AA0C-35B7404AE353}"/>
    <hyperlink ref="F144" r:id="rId140" xr:uid="{AD4AB05F-D8C2-40EC-9D33-F4C4B01EBB4B}"/>
    <hyperlink ref="F145" r:id="rId141" xr:uid="{E0EAE7AD-1C6B-47E6-996E-BC0A7ED84185}"/>
    <hyperlink ref="F146" r:id="rId142" xr:uid="{A67DDBF8-00E9-4048-81C2-8C24285CAF16}"/>
    <hyperlink ref="F147" r:id="rId143" xr:uid="{B642B9BC-4F09-40D7-8AA1-AF20492CA593}"/>
    <hyperlink ref="F148" r:id="rId144" xr:uid="{9F15071F-8533-4E1F-BF4D-64E75A51A563}"/>
    <hyperlink ref="F149" r:id="rId145" xr:uid="{384569EE-9F30-4867-AD88-188E6477D20E}"/>
    <hyperlink ref="F150" r:id="rId146" xr:uid="{3C5A3742-63BF-467B-BB8A-8CEC0EC43C45}"/>
    <hyperlink ref="F151" r:id="rId147" xr:uid="{7B5AD6CE-1C24-4122-BA96-C2A11BF9428D}"/>
    <hyperlink ref="F152" r:id="rId148" xr:uid="{433660EA-A9D2-463F-8AEF-D2D4C3697D6F}"/>
    <hyperlink ref="F153" r:id="rId149" xr:uid="{85B0ACC1-7EC0-41F6-8181-1362FCE11434}"/>
    <hyperlink ref="F154" r:id="rId150" xr:uid="{EE668226-4C03-43AE-8EBE-5C7B93BC3874}"/>
    <hyperlink ref="F155" r:id="rId151" xr:uid="{41366363-7415-4702-B8E5-DB1A1D9F3C8C}"/>
    <hyperlink ref="F156" r:id="rId152" xr:uid="{15AFFEE1-E3FF-4E18-847C-390CA9685F0B}"/>
    <hyperlink ref="F157" r:id="rId153" xr:uid="{BE968D48-91E4-4248-9A2C-89210D2652FD}"/>
    <hyperlink ref="F158" r:id="rId154" xr:uid="{F2A6AF4C-4D2E-4121-95D4-0A9500016B44}"/>
    <hyperlink ref="F159" r:id="rId155" xr:uid="{3874B3CD-FEC4-41DC-A7CD-910BB22C0D1B}"/>
    <hyperlink ref="F161" r:id="rId156" xr:uid="{A56729ED-E7C6-4708-8637-068D7CC0C389}"/>
    <hyperlink ref="F162" r:id="rId157" xr:uid="{8B6D5811-BB45-4A9B-94BE-B2A4B6056082}"/>
    <hyperlink ref="F164" r:id="rId158" xr:uid="{8004F560-8F90-4F47-9AD4-E5C531CD6429}"/>
    <hyperlink ref="F165" r:id="rId159" xr:uid="{5FD752C4-4FB8-4AAD-87A3-35AB4412F232}"/>
    <hyperlink ref="F166" r:id="rId160" xr:uid="{FC86703A-7AD1-431F-AF41-61BA0D9F642A}"/>
    <hyperlink ref="F163" r:id="rId161" xr:uid="{847D83BC-3ADA-4EAA-A603-717D4061C710}"/>
    <hyperlink ref="F167" r:id="rId162" xr:uid="{E91B7788-7CAA-4603-9A40-290899645FC3}"/>
    <hyperlink ref="F168" r:id="rId163" xr:uid="{9AF5850A-5048-447A-8A52-9ADF9C5E42C4}"/>
    <hyperlink ref="F169" r:id="rId164" xr:uid="{4D69A48D-9C2B-4FD3-A9F8-1204807A31A5}"/>
    <hyperlink ref="F170" r:id="rId165" xr:uid="{CE9420D5-0B58-444F-A4E2-747F45D27C03}"/>
    <hyperlink ref="F171" r:id="rId166" xr:uid="{0B09AC28-A282-4E17-9343-F62839870C90}"/>
    <hyperlink ref="F172" r:id="rId167" xr:uid="{FDB1489D-0EF4-4F8A-ADC9-E22039FB306E}"/>
    <hyperlink ref="F173" r:id="rId168" xr:uid="{5B014CBE-6B69-40DD-8D63-16BB108B5C4A}"/>
    <hyperlink ref="F177" r:id="rId169" xr:uid="{348A1B47-67CE-458E-A394-41846DE8A484}"/>
    <hyperlink ref="F174" r:id="rId170" xr:uid="{F775B1CF-131D-4200-B1A8-A9A12A477C62}"/>
    <hyperlink ref="F175" r:id="rId171" xr:uid="{CBCAC84A-4AA1-4ECC-AD3C-FEE43BF92DD6}"/>
    <hyperlink ref="F176" r:id="rId172" xr:uid="{F72871F4-544F-4F15-850E-C259817EB65C}"/>
    <hyperlink ref="F178" r:id="rId173" xr:uid="{CB4955D6-E7DA-4CDB-A6A5-507FF5B2E022}"/>
    <hyperlink ref="F182" r:id="rId174" xr:uid="{628DC5E3-54EB-4446-ADE8-8CC107845AD6}"/>
    <hyperlink ref="F183" r:id="rId175" xr:uid="{C22172EF-2C1F-4FBC-91A5-08691D24D150}"/>
    <hyperlink ref="F184" r:id="rId176" xr:uid="{317E9CFA-6F5D-4A95-AA1F-9C293D5336F1}"/>
    <hyperlink ref="F179" r:id="rId177" xr:uid="{A5F3477B-BCE9-4543-AD58-1103D10C2F1A}"/>
    <hyperlink ref="F180" r:id="rId178" xr:uid="{60E7E196-0085-493D-8A63-B11D1E767223}"/>
    <hyperlink ref="F181" r:id="rId179" xr:uid="{6DBAA53B-42DC-4F8A-81CD-9096076DECE7}"/>
    <hyperlink ref="F185" r:id="rId180" xr:uid="{3E19ADA8-3E3C-47BF-A42E-EBF851C9DDBA}"/>
    <hyperlink ref="F186" r:id="rId181" xr:uid="{453F190B-0D86-4A88-A53C-048BF05400F0}"/>
    <hyperlink ref="F187" r:id="rId182" xr:uid="{54A3AC64-E148-4A72-854E-40C5CC7EF376}"/>
    <hyperlink ref="F188" r:id="rId183" xr:uid="{2A4EDEB8-708A-4AA9-BD7B-7AE00AF2C8EB}"/>
    <hyperlink ref="F189" r:id="rId184" xr:uid="{7BAC66AE-D0C3-4D68-814E-0873566AF6FB}"/>
    <hyperlink ref="F190" r:id="rId185" xr:uid="{45404EA0-5949-4D68-A64E-D7E5B9665997}"/>
    <hyperlink ref="F82" r:id="rId186" xr:uid="{F62F0CF6-3500-42C1-951E-93030FBA329B}"/>
    <hyperlink ref="F191" r:id="rId187" xr:uid="{E099DE74-8A66-4D84-B27B-3A476BAE56C5}"/>
    <hyperlink ref="F192" r:id="rId188" xr:uid="{9B9B17E6-DB03-4845-86FC-48AFC31CC7E8}"/>
    <hyperlink ref="F193" r:id="rId189" xr:uid="{508C3539-B66B-4E91-9E9A-57C937988B44}"/>
    <hyperlink ref="F194" r:id="rId190" xr:uid="{75A97EC5-61A7-4162-9CE7-62C787C6768E}"/>
    <hyperlink ref="F195" r:id="rId191" xr:uid="{608C6BCC-40B7-497B-906F-A9E8CC7B3858}"/>
    <hyperlink ref="F196" r:id="rId192" xr:uid="{457E764A-BF9F-416D-82B2-5ED4F195D51B}"/>
    <hyperlink ref="F197" r:id="rId193" xr:uid="{627BFA5D-235B-4E81-B328-4BF5BE5F3079}"/>
    <hyperlink ref="F198" r:id="rId194" xr:uid="{D2005D72-E2AB-466C-A0CD-8FC49B12F6E2}"/>
    <hyperlink ref="F202" r:id="rId195" xr:uid="{CB148426-A79E-4030-8C94-5CC6A1A576D4}"/>
    <hyperlink ref="F203" r:id="rId196" xr:uid="{ACF827B9-93C3-443C-90C7-C30530A25D16}"/>
    <hyperlink ref="F204" r:id="rId197" xr:uid="{76539D90-9B5A-4C38-9468-9061EC36ADE3}"/>
    <hyperlink ref="F205" r:id="rId198" xr:uid="{C8E84428-AB0B-4314-8A09-250B5EE64170}"/>
    <hyperlink ref="F206" r:id="rId199" xr:uid="{84821219-DB89-4A0C-BD2A-8EF750F5CED4}"/>
    <hyperlink ref="F207" r:id="rId200" xr:uid="{4C4D312E-5F13-4A17-A5C8-3EA30678618B}"/>
    <hyperlink ref="F208" r:id="rId201" xr:uid="{6E87E638-FD36-457C-9B4D-98843E89162B}"/>
    <hyperlink ref="F209" r:id="rId202" xr:uid="{11F35AEB-2A7C-4A62-9AC2-234BCC4842A0}"/>
    <hyperlink ref="F210" r:id="rId203" xr:uid="{F7F6D6B7-6E9D-49B3-B36F-774946D77A8E}"/>
    <hyperlink ref="F211" r:id="rId204" xr:uid="{91A58EAA-9E6B-4532-9BEA-E337F63BB109}"/>
    <hyperlink ref="F212" r:id="rId205" xr:uid="{9D7AB18F-277C-4537-95ED-746123A6BCFA}"/>
    <hyperlink ref="F217" r:id="rId206" xr:uid="{A8563D23-F119-441D-806C-8214D922E801}"/>
    <hyperlink ref="F218" r:id="rId207" xr:uid="{7398265B-CAA8-4E69-8ED0-597A17294A37}"/>
    <hyperlink ref="F219" r:id="rId208" xr:uid="{5036AC2A-6862-467C-80B7-24BB0EE69A46}"/>
    <hyperlink ref="F220" r:id="rId209" xr:uid="{CDADE7CC-0C1B-40F7-ABC1-1F5A646FDCEF}"/>
    <hyperlink ref="F221" r:id="rId210" xr:uid="{77B1D3BB-C464-4282-88A4-FEE6CD2ED0C6}"/>
    <hyperlink ref="F222" r:id="rId211" xr:uid="{A7667723-AFED-4634-8F5A-41F15E1FD7ED}"/>
    <hyperlink ref="F223" r:id="rId212" xr:uid="{40F5D1BE-A7D9-43E1-93E7-9DBB6CD1A814}"/>
    <hyperlink ref="F224" r:id="rId213" xr:uid="{556F023A-AC83-495F-8D88-F5236F0E6DDE}"/>
    <hyperlink ref="F225" r:id="rId214" xr:uid="{EC8DE6FF-FCAC-42A7-93E7-6E98BC243F7E}"/>
    <hyperlink ref="F226" r:id="rId215" xr:uid="{927540D4-A6EE-4685-986B-BFC6DA2C4AAC}"/>
    <hyperlink ref="F227" r:id="rId216" xr:uid="{1B0A2E52-1749-4E59-BF84-6FC7793C6332}"/>
    <hyperlink ref="F228" r:id="rId217" xr:uid="{BDA95CA4-75BB-4940-9BD6-0456BCF5D1FA}"/>
    <hyperlink ref="F229" r:id="rId218" xr:uid="{B5CD66EA-CB9F-485B-AFCE-E52167433798}"/>
    <hyperlink ref="F230" r:id="rId219" xr:uid="{5FE7148D-5062-4295-A8AC-EC614AA4FF8B}"/>
    <hyperlink ref="F231" r:id="rId220" xr:uid="{168A9D68-A2CF-414B-8B8A-BF7939512F57}"/>
    <hyperlink ref="F232" r:id="rId221" xr:uid="{41C81358-C622-435F-9AFA-A4351201EE0B}"/>
    <hyperlink ref="F233" r:id="rId222" xr:uid="{870C4217-4729-4B82-A271-160C2EADE61A}"/>
    <hyperlink ref="F234" r:id="rId223" xr:uid="{CDFE3FFA-3F63-4182-9872-E8122901D31A}"/>
    <hyperlink ref="F235" r:id="rId224" xr:uid="{21354A59-4D94-4F93-9F10-E44D1F68073C}"/>
    <hyperlink ref="F236" r:id="rId225" xr:uid="{3CDC0D6E-63E3-4585-9187-5EECBB033A6E}"/>
    <hyperlink ref="F243" r:id="rId226" xr:uid="{3FBE7F7E-58F3-490E-8751-6DC9866ABE9A}"/>
    <hyperlink ref="F244" r:id="rId227" xr:uid="{CA83754E-AC1B-4419-9654-68AB607698C4}"/>
    <hyperlink ref="F245" r:id="rId228" xr:uid="{9040956F-9BB6-44BE-8C5D-7D98FEBFE78A}"/>
    <hyperlink ref="F240" r:id="rId229" xr:uid="{A4FDFEBC-3281-4FBA-AC39-0E3C78ECE8E6}"/>
    <hyperlink ref="F241" r:id="rId230" xr:uid="{8D651194-A940-4B2E-B267-65A60462B027}"/>
    <hyperlink ref="F242" r:id="rId231" xr:uid="{07FA970F-A4E4-4EC0-808D-0903B7BF4F88}"/>
    <hyperlink ref="F246" r:id="rId232" xr:uid="{6D271FEA-47AE-4528-813D-401B9A87DFC8}"/>
    <hyperlink ref="F247" r:id="rId233" xr:uid="{73656EF3-A9AD-468F-9D3F-14D3AD2863A8}"/>
    <hyperlink ref="F237" r:id="rId234" xr:uid="{CB1C6228-C88E-4A93-A073-95EF12FFB477}"/>
    <hyperlink ref="F238" r:id="rId235" xr:uid="{01F0D760-76C7-4BF2-AF21-0697A997755F}"/>
    <hyperlink ref="F239" r:id="rId236" xr:uid="{2ACF2F2F-C1E0-49B0-8E57-0F2E85E95E52}"/>
    <hyperlink ref="F248" r:id="rId237" xr:uid="{9E23CFF9-5E12-481A-9725-AEE2522DC9CA}"/>
    <hyperlink ref="F249" r:id="rId238" xr:uid="{23FA1418-1C4F-4545-B82B-B0B11E71C7F4}"/>
    <hyperlink ref="F250" r:id="rId239" xr:uid="{85113C50-B179-49B8-B96F-16E3BA2E01E1}"/>
    <hyperlink ref="F251" r:id="rId240" xr:uid="{7582C06C-3F7C-4210-BA09-D34CFFE93847}"/>
    <hyperlink ref="F252" r:id="rId241" xr:uid="{2E7A30D4-87B5-49F1-B8B3-CFCF3AB6D98E}"/>
    <hyperlink ref="F253" r:id="rId242" xr:uid="{3542DC6F-D572-4D10-9FF3-DEF109F78EC5}"/>
    <hyperlink ref="F254" r:id="rId243" xr:uid="{D21AE7A9-2F7E-416C-A1CE-FCD07CB7CDEF}"/>
    <hyperlink ref="F255" r:id="rId244" xr:uid="{9A81DDFA-0DA1-4417-8284-7AAB808C2DD6}"/>
    <hyperlink ref="F256" r:id="rId245" xr:uid="{103E369B-7A41-4659-A385-8A87384B3592}"/>
    <hyperlink ref="F257" r:id="rId246" xr:uid="{1767E510-61D4-4D2C-A619-AC550AA73B2E}"/>
    <hyperlink ref="F258" r:id="rId247" xr:uid="{D26C8C2C-D668-45BA-BAC1-F42B8914E74E}"/>
    <hyperlink ref="F259" r:id="rId248" xr:uid="{38FC86ED-48AF-44EE-9B76-CC11720FA051}"/>
    <hyperlink ref="F260" r:id="rId249" xr:uid="{230C376A-98F7-4E4A-89B9-AD9AE4A35E5F}"/>
    <hyperlink ref="F261" r:id="rId250" xr:uid="{7B9C4A4E-1564-4CB2-B9C5-0DFD6F5EE111}"/>
    <hyperlink ref="F262" r:id="rId251" xr:uid="{1E3ABF28-1939-4A39-8190-E0EDF60C698E}"/>
    <hyperlink ref="F263" r:id="rId252" xr:uid="{C36BCD9A-8D30-44C2-94BC-0869E43E4078}"/>
    <hyperlink ref="F264" r:id="rId253" xr:uid="{1F2B4BBA-91AD-4C93-99E1-014C9BB7ED03}"/>
    <hyperlink ref="F265" r:id="rId254" xr:uid="{59B00532-AAD7-4CAD-A0FC-364760F78F0C}"/>
    <hyperlink ref="F266" r:id="rId255" xr:uid="{A02416E9-0039-4811-A1CD-6924428BC1D3}"/>
    <hyperlink ref="F267" r:id="rId256" xr:uid="{6A3761BC-9A3F-4495-8BD1-BE2CBDF0E7CF}"/>
    <hyperlink ref="F268" r:id="rId257" xr:uid="{A8D63059-F75C-4B87-875F-3144BAA69274}"/>
    <hyperlink ref="F269" r:id="rId258" xr:uid="{0F7ADC31-612C-49CA-8F9D-6E7C21BED10D}"/>
    <hyperlink ref="F270" r:id="rId259" xr:uid="{E52ADEC9-3E84-4CEE-AC29-C03360F2A8D5}"/>
    <hyperlink ref="F271" r:id="rId260" xr:uid="{9D46B96F-5D53-413D-8E4F-5E219C0B9B65}"/>
    <hyperlink ref="F199" r:id="rId261" xr:uid="{2B698EFA-B131-460A-9126-58D9BCE9CCA2}"/>
    <hyperlink ref="F200" r:id="rId262" xr:uid="{21B3B26A-F2BB-4B4C-A142-B6F3EF6C4B0F}"/>
    <hyperlink ref="F272" r:id="rId263" xr:uid="{03C1A337-1D1B-4B61-9E2A-E1A6CB881640}"/>
    <hyperlink ref="F273" r:id="rId264" xr:uid="{90A00DFF-CEB7-4E13-868C-90972AA8B1CF}"/>
    <hyperlink ref="F274" r:id="rId265" xr:uid="{9FC5BB1A-F58E-442F-9E15-822AB0884909}"/>
    <hyperlink ref="F275" r:id="rId266" xr:uid="{13A5CB9C-C2E2-4C74-8A54-0BA045415CD2}"/>
    <hyperlink ref="F276" r:id="rId267" xr:uid="{1B8C4279-0D74-4529-8578-42C3A0CB2CD4}"/>
    <hyperlink ref="F277" r:id="rId268" xr:uid="{93F800BB-FBE4-47FD-BE87-0DFB67D5D639}"/>
    <hyperlink ref="F201" r:id="rId269" xr:uid="{A4B4AE15-ACF6-4307-A3CD-69E383965386}"/>
    <hyperlink ref="F281" r:id="rId270" xr:uid="{29D4622D-0B6C-407E-AAC0-813953FAC81D}"/>
    <hyperlink ref="F282" r:id="rId271" xr:uid="{5115992F-7A9A-4263-B184-3E64B4874C0C}"/>
    <hyperlink ref="F283" r:id="rId272" xr:uid="{7339E2AA-F2A8-4E8F-A9F8-457465D38411}"/>
    <hyperlink ref="F284" r:id="rId273" xr:uid="{80D71049-FEB2-4F06-B2DF-EF5D44C7BE86}"/>
    <hyperlink ref="F285" r:id="rId274" xr:uid="{5429C3A0-7CF0-46C1-8746-6717D34F6C10}"/>
    <hyperlink ref="F286" r:id="rId275" xr:uid="{4DD1AEEE-29C3-4C90-88E9-B32B429ADB6F}"/>
    <hyperlink ref="F287" r:id="rId276" xr:uid="{EBB8A4C3-CB40-48E1-8B02-936D1099A841}"/>
    <hyperlink ref="F288" r:id="rId277" xr:uid="{FA2AEA9B-DD47-4151-8552-39BE702B56CD}"/>
    <hyperlink ref="F289" r:id="rId278" xr:uid="{9415261E-78FA-4BEE-82D8-E572AA816BD5}"/>
    <hyperlink ref="F290" r:id="rId279" xr:uid="{66A9A5D0-A73F-4C85-8A27-2ABE17ADDD5D}"/>
    <hyperlink ref="F291" r:id="rId280" xr:uid="{5927AEEB-A9DD-4CEB-B435-271377AACC33}"/>
    <hyperlink ref="F292" r:id="rId281" xr:uid="{C23BC3B7-73FE-4DB0-BDE5-F2A4F4B22093}"/>
    <hyperlink ref="F293" r:id="rId282" xr:uid="{8FE8BE50-DB75-40E6-8303-41A09967BDCA}"/>
    <hyperlink ref="F294" r:id="rId283" xr:uid="{6238EB9C-02E4-4B69-8290-F0D24AC5DB4B}"/>
    <hyperlink ref="F295" r:id="rId284" xr:uid="{4DFA7551-C586-41E0-8874-A30CD79F86E9}"/>
    <hyperlink ref="F296" r:id="rId285" xr:uid="{91EB6398-EC07-4B9E-B272-9CD687F2E68A}"/>
    <hyperlink ref="F297" r:id="rId286" xr:uid="{7C450F06-EFA9-4E98-9362-EAAC96CA1350}"/>
    <hyperlink ref="F298" r:id="rId287" xr:uid="{AD1C039E-C30F-4468-87B8-514D12A02E97}"/>
    <hyperlink ref="F299" r:id="rId288" xr:uid="{E823902C-EB28-416A-8303-3278CF8C76BB}"/>
    <hyperlink ref="F300" r:id="rId289" xr:uid="{B194D34A-E088-430F-AB04-07E6E35BCB50}"/>
    <hyperlink ref="F301" r:id="rId290" xr:uid="{992B538B-C201-4F05-AA8A-C8F05B407475}"/>
    <hyperlink ref="F302" r:id="rId291" xr:uid="{FF9588C3-D39C-4143-856F-21535769BD5F}"/>
    <hyperlink ref="F303" r:id="rId292" xr:uid="{766F23ED-AF87-4947-8F19-F5430A25CBEE}"/>
    <hyperlink ref="F304" r:id="rId293" xr:uid="{7E27A74E-FFF1-4015-90E8-998D8CCB124B}"/>
    <hyperlink ref="F305" r:id="rId294" xr:uid="{8A5F2FC6-98B2-4193-B496-49A03B3122CD}"/>
    <hyperlink ref="F306" r:id="rId295" xr:uid="{E09035C6-6208-484D-B101-ACCAC2C09EB2}"/>
    <hyperlink ref="F307" r:id="rId296" xr:uid="{BCCEE761-53AC-4194-828D-F5EC0C6F3AA8}"/>
    <hyperlink ref="F308" r:id="rId297" xr:uid="{4C6BCD48-579A-435D-8ABE-FE4C2432B395}"/>
    <hyperlink ref="F309" r:id="rId298" xr:uid="{5A5A0D46-9D33-461B-8B8E-0E8B69E7D888}"/>
    <hyperlink ref="F310" r:id="rId299" xr:uid="{2EB8AA55-EFDD-49FF-B9E6-E81C2E8EC488}"/>
    <hyperlink ref="F311" r:id="rId300" xr:uid="{7ADEABDB-3699-4F8F-8F8B-BC95B82FCD7F}"/>
    <hyperlink ref="F278" r:id="rId301" xr:uid="{A709AFA8-F57F-4078-BB70-258829A7D855}"/>
    <hyperlink ref="F312" r:id="rId302" xr:uid="{20505047-FDA7-4280-B609-69B43F820039}"/>
    <hyperlink ref="F279" r:id="rId303" xr:uid="{6BACC087-BF1D-4FDA-8673-94E65973829B}"/>
    <hyperlink ref="F280" r:id="rId304" xr:uid="{B1E3C78F-5F5E-4B38-B807-178DA5C342DD}"/>
    <hyperlink ref="F313" r:id="rId305" xr:uid="{073CB01A-AD75-47A8-ACE8-C012BC6BA34B}"/>
    <hyperlink ref="F314" r:id="rId306" xr:uid="{919044EB-2F9A-4A0B-BC36-82E64205E36C}"/>
    <hyperlink ref="F315" r:id="rId307" xr:uid="{918DE1D3-E57E-4E28-AD4D-B5F9AF352997}"/>
    <hyperlink ref="F316" r:id="rId308" xr:uid="{F660856A-966B-499F-ADDE-30BF4617F9CF}"/>
    <hyperlink ref="F317" r:id="rId309" xr:uid="{64A92D38-9C6A-401C-B60C-16C42CECA015}"/>
    <hyperlink ref="F318" r:id="rId310" xr:uid="{DEBE32C7-3BEE-437C-90C4-C42FD365CB80}"/>
    <hyperlink ref="F320" r:id="rId311" xr:uid="{39D1F73F-D599-40D2-B5E8-66A7FF744541}"/>
    <hyperlink ref="F321" r:id="rId312" xr:uid="{0C6D5386-29F3-401B-B510-13F595B9F105}"/>
    <hyperlink ref="F322" r:id="rId313" xr:uid="{CFBAA4B8-598D-42B8-AB20-57662AD7C2FC}"/>
    <hyperlink ref="F323" r:id="rId314" xr:uid="{726E3831-2C82-4779-8ED3-94AFB865F978}"/>
    <hyperlink ref="F324" r:id="rId315" xr:uid="{B1FCC7E8-1B55-4DA4-8BCA-B490E3CC2292}"/>
    <hyperlink ref="F325" r:id="rId316" xr:uid="{748BCBBE-D9D5-4F2D-B0C8-2C942C3D7839}"/>
    <hyperlink ref="F326" r:id="rId317" xr:uid="{C193E282-0C4A-47E7-AB2D-A205F07B2C0A}"/>
    <hyperlink ref="F327" r:id="rId318" xr:uid="{901A23AE-0670-4E3A-A2C6-48BF90B3A57E}"/>
    <hyperlink ref="F328" r:id="rId319" xr:uid="{85FD34A3-5731-4CE6-AADB-AC89466F4254}"/>
    <hyperlink ref="F329" r:id="rId320" xr:uid="{5A50FBD3-92B7-4884-9E0A-694E264C7571}"/>
    <hyperlink ref="F330" r:id="rId321" xr:uid="{4A4DF07B-5083-4A67-BA65-337378CCF6A8}"/>
    <hyperlink ref="F331" r:id="rId322" xr:uid="{F08A4BD4-D484-4D98-B27F-52C139A6D105}"/>
    <hyperlink ref="F332" r:id="rId323" xr:uid="{890FE771-1C04-4843-AC95-4754501A71F9}"/>
    <hyperlink ref="F333" r:id="rId324" xr:uid="{6A44697F-9359-4646-9D1F-90DD7CDFF05A}"/>
    <hyperlink ref="F335" r:id="rId325" xr:uid="{15EC1546-7B13-402B-BB97-1E4524D8A904}"/>
    <hyperlink ref="F336" r:id="rId326" xr:uid="{6E466454-991B-4D51-B2C8-104BFC4623B0}"/>
    <hyperlink ref="F337" r:id="rId327" xr:uid="{E03171AD-E7D4-4BC9-89A8-47649F8C7F89}"/>
    <hyperlink ref="F338" r:id="rId328" xr:uid="{EE8E2556-F537-4FF9-ACD2-494C82E0A3F4}"/>
    <hyperlink ref="F339" r:id="rId329" xr:uid="{92AEFE1E-CCE7-4605-BC75-39B0EBE77834}"/>
    <hyperlink ref="F340" r:id="rId330" xr:uid="{1767DF60-A398-4D36-BFE9-6636D4F1BB27}"/>
    <hyperlink ref="F341" r:id="rId331" xr:uid="{CFA00639-CAC4-4F2F-BD0E-DB48508B0098}"/>
    <hyperlink ref="F344" r:id="rId332" xr:uid="{3AE34479-69E2-4A00-94B8-AB6A29A920AD}"/>
    <hyperlink ref="F345" r:id="rId333" xr:uid="{AA8BE477-457B-4F0C-96C3-4FDB20523CB2}"/>
    <hyperlink ref="F346" r:id="rId334" xr:uid="{A88E3E3B-A0F1-4BCB-8DC0-4D4613D0009E}"/>
    <hyperlink ref="F319" r:id="rId335" xr:uid="{F75B7BF6-CC18-40CD-8645-8037865D8B97}"/>
    <hyperlink ref="F347" r:id="rId336" xr:uid="{0E8422A1-D102-43E6-A2AA-643B85B5D116}"/>
    <hyperlink ref="F348" r:id="rId337" xr:uid="{E1649EBC-4EC8-454B-B42C-18005FBD0841}"/>
    <hyperlink ref="F342" r:id="rId338" xr:uid="{CF2E81DA-B7C5-4B9F-B968-CB2BC7F41B9E}"/>
    <hyperlink ref="F343" r:id="rId339" xr:uid="{D7C97CF1-F771-47C8-A810-A18E3CF02D89}"/>
    <hyperlink ref="F334" r:id="rId340" xr:uid="{D50422BC-8FE0-47A1-8064-6DA1CFD0063D}"/>
    <hyperlink ref="F349" r:id="rId341" xr:uid="{E3273138-D426-4662-9E13-BD00E093434A}"/>
    <hyperlink ref="F350" r:id="rId342" xr:uid="{A92139C0-6C7B-4B1B-8E10-6170911E1FE6}"/>
    <hyperlink ref="F351" r:id="rId343" xr:uid="{85C11520-7C87-463D-9D1D-EC5065E1C5C9}"/>
    <hyperlink ref="F353" r:id="rId344" xr:uid="{5620BA84-7CF1-4FA8-B908-B24EDFE627D3}"/>
    <hyperlink ref="F354" r:id="rId345" xr:uid="{BEE5B44E-B9CC-4800-9A45-438C52AC3B4F}"/>
    <hyperlink ref="F355" r:id="rId346" xr:uid="{E3DCB0AB-2943-41D3-9C4F-FFB6C9078466}"/>
    <hyperlink ref="F356" r:id="rId347" xr:uid="{45143157-2E56-4917-B957-A176A605966F}"/>
    <hyperlink ref="F357" r:id="rId348" xr:uid="{F6825A19-D401-408B-93F2-BD4B087D7FA4}"/>
    <hyperlink ref="F358" r:id="rId349" xr:uid="{2BF135AB-0CBF-4557-B85A-2E65FC468736}"/>
    <hyperlink ref="F359" r:id="rId350" xr:uid="{F2DAB9CA-7336-4F20-B601-20DE1DE84BC4}"/>
    <hyperlink ref="F360" r:id="rId351" xr:uid="{CF15BCF6-0129-4A89-8550-6565A4DD2451}"/>
    <hyperlink ref="F361" r:id="rId352" xr:uid="{AA70E0CF-15CA-4B59-B032-72DF0A02E0E9}"/>
    <hyperlink ref="F362" r:id="rId353" xr:uid="{39D26900-090E-4ECA-B9EF-DB61CEC7E574}"/>
    <hyperlink ref="F363" r:id="rId354" xr:uid="{2D38D472-BF8E-421C-A4A0-8997451F5C6A}"/>
    <hyperlink ref="F364" r:id="rId355" xr:uid="{245B9833-7BB7-4074-9F01-B5D9AAD2EB05}"/>
    <hyperlink ref="F365" r:id="rId356" xr:uid="{7D052AE2-EC00-40A1-B291-94980188610E}"/>
    <hyperlink ref="F366" r:id="rId357" xr:uid="{F7620BBE-F2DB-4F6B-9156-53294FCCFC00}"/>
    <hyperlink ref="F367" r:id="rId358" xr:uid="{E5EAF247-1189-4BE3-B5CF-8980451F8700}"/>
    <hyperlink ref="F368" r:id="rId359" xr:uid="{C05108AE-310C-4E03-A73F-9ED65AB4C7AB}"/>
    <hyperlink ref="F369" r:id="rId360" xr:uid="{5B2B4A30-E425-44E4-B25C-9A9508593CD1}"/>
    <hyperlink ref="F370" r:id="rId361" xr:uid="{E49D5C4D-FAA9-4AC9-88C2-3AEF78BD2E42}"/>
    <hyperlink ref="F371" r:id="rId362" xr:uid="{A09AE824-6500-4E6B-AEAB-AEB9894F8B25}"/>
    <hyperlink ref="F372" r:id="rId363" xr:uid="{495527AF-1A71-4043-8D4B-97E12A1772A6}"/>
    <hyperlink ref="F352" r:id="rId364" xr:uid="{51A181A2-3A69-42EC-B034-4BD53B331388}"/>
    <hyperlink ref="F373" r:id="rId365" xr:uid="{26B8466B-E71A-44E3-A639-8FA50EF62FE3}"/>
    <hyperlink ref="F374" r:id="rId366" xr:uid="{67A3A610-03D4-4B76-94DA-C078F09375FB}"/>
    <hyperlink ref="F375" r:id="rId367" xr:uid="{3DB8911B-829C-4D15-8281-0E46A0D9D156}"/>
    <hyperlink ref="F376" r:id="rId368" xr:uid="{4931B301-6A85-4FA7-993C-54463B7EED5C}"/>
    <hyperlink ref="F377" r:id="rId369" xr:uid="{7853CE2A-6693-4607-8B91-BD82125FF734}"/>
    <hyperlink ref="F378" r:id="rId370" xr:uid="{C92CE040-4709-4ECA-8FFC-2A0C739A53F4}"/>
    <hyperlink ref="F379" r:id="rId371" xr:uid="{7C69386A-6D79-43D4-90BE-8D0E20E4DFA7}"/>
    <hyperlink ref="F380" r:id="rId372" xr:uid="{2F657854-CC90-48C4-A07E-A846DDEE25D1}"/>
    <hyperlink ref="F381" r:id="rId373" xr:uid="{AC1761B7-D657-437B-9125-B065DA180ECD}"/>
    <hyperlink ref="F382" r:id="rId374" xr:uid="{D8BE9DC6-8228-4896-9D9C-7950760A4A90}"/>
    <hyperlink ref="F385" r:id="rId375" xr:uid="{363D2757-6CB8-4C9D-A598-30E69388C454}"/>
    <hyperlink ref="F386" r:id="rId376" xr:uid="{A552AF16-EA1C-4D14-BFE1-844EAFC65148}"/>
    <hyperlink ref="F383" r:id="rId377" xr:uid="{F3CFDB5C-913D-4664-B899-F9907C4FA5C3}"/>
    <hyperlink ref="F384" r:id="rId378" xr:uid="{F589D833-2259-428F-AEA9-EB72BD4BFB14}"/>
    <hyperlink ref="F389" r:id="rId379" xr:uid="{739AA096-CB5F-43F0-AEE2-4C09ECD5C8BE}"/>
    <hyperlink ref="F390" r:id="rId380" xr:uid="{1141BEB0-45AB-428D-8089-4D96AF6553B5}"/>
    <hyperlink ref="F391" r:id="rId381" xr:uid="{64E85B51-87D5-48DE-92E7-36DE29967722}"/>
    <hyperlink ref="F392" r:id="rId382" xr:uid="{D982B8BB-4081-4897-A679-22C71862694D}"/>
    <hyperlink ref="F393" r:id="rId383" xr:uid="{5CC2E6E6-C9AC-4E7E-9190-FE1DA0E58BD9}"/>
    <hyperlink ref="F394" r:id="rId384" xr:uid="{4B5D63EF-104E-4B55-BBEB-60DE9B81D8E2}"/>
    <hyperlink ref="F395" r:id="rId385" xr:uid="{72E47CFF-519E-4852-AC16-C5BF5386CB9B}"/>
    <hyperlink ref="F396" r:id="rId386" xr:uid="{4C1C4D66-1525-4CB7-BB9B-309D34205D67}"/>
    <hyperlink ref="F397" r:id="rId387" xr:uid="{C691C6DE-52B6-432B-BD5F-6EC77DB8F108}"/>
    <hyperlink ref="F398" r:id="rId388" xr:uid="{69C40B9A-F7EF-4E02-B7A3-BAB6207EC52F}"/>
    <hyperlink ref="F399" r:id="rId389" xr:uid="{45944F14-648B-439B-AAFC-4B7CF89A69A9}"/>
    <hyperlink ref="F400" r:id="rId390" xr:uid="{11F7F196-41CE-4FA6-ABC4-62015672D93D}"/>
    <hyperlink ref="F401" r:id="rId391" xr:uid="{3EE56527-10C8-43A5-BEF4-87809CA36C94}"/>
    <hyperlink ref="F402" r:id="rId392" xr:uid="{A783F1B5-969C-4A38-ADB6-674C595681D5}"/>
    <hyperlink ref="F403" r:id="rId393" xr:uid="{DD112CAD-A59E-40C8-986E-E0B35035C7DA}"/>
    <hyperlink ref="F404" r:id="rId394" xr:uid="{8542D407-07A3-4108-9DDF-ECE7431DC3E5}"/>
    <hyperlink ref="F405" r:id="rId395" xr:uid="{DA3F6FB7-DB15-43BE-B293-A3C538104CE7}"/>
    <hyperlink ref="F406" r:id="rId396" xr:uid="{2CFDCCAB-294F-4C66-B7E7-5B2C2DD35A8C}"/>
    <hyperlink ref="F407" r:id="rId397" xr:uid="{7255EA8A-E86E-4BA4-A794-48B866633B9A}"/>
    <hyperlink ref="F408" r:id="rId398" xr:uid="{B3129334-B942-4D36-B95F-D18BA688E320}"/>
    <hyperlink ref="F413" r:id="rId399" xr:uid="{D2836869-AB64-4985-9BA7-44711C6B2019}"/>
    <hyperlink ref="F415" r:id="rId400" xr:uid="{E014CF66-DB85-46A6-AEDE-66BB035EADC7}"/>
    <hyperlink ref="F416" r:id="rId401" xr:uid="{3F9B9472-FC78-45A6-8B68-82D758D5BA86}"/>
    <hyperlink ref="F414" r:id="rId402" xr:uid="{135B352C-A856-423B-854F-C37E741EF157}"/>
    <hyperlink ref="F411" r:id="rId403" xr:uid="{EB9C78EC-3814-4ED4-A7B5-F3146356A71E}"/>
    <hyperlink ref="F412" r:id="rId404" xr:uid="{F4855758-7AB4-45B6-9E11-DD5E54EC190E}"/>
    <hyperlink ref="F409" r:id="rId405" xr:uid="{4215FBAE-28BC-4A6A-A24B-63F7E36B41CA}"/>
    <hyperlink ref="F410" r:id="rId406" xr:uid="{E105B1D5-9683-4C73-B34F-A0455F549B36}"/>
    <hyperlink ref="F419" r:id="rId407" xr:uid="{18C1D299-489C-498E-B0C5-BA90BD6C0C5B}"/>
    <hyperlink ref="F420" r:id="rId408" xr:uid="{34825364-BD10-4CA6-BD3B-86BC9253F0F0}"/>
    <hyperlink ref="F421" r:id="rId409" xr:uid="{5BE5C40F-F3B8-4D50-8696-1757F3B3A315}"/>
    <hyperlink ref="F417" r:id="rId410" xr:uid="{396EBF60-08F1-46A0-B869-7E38A898A252}"/>
    <hyperlink ref="F418" r:id="rId411" xr:uid="{1C2B79CE-4658-45B2-97B8-4B9D2B0F0A75}"/>
    <hyperlink ref="F424" r:id="rId412" xr:uid="{AFF492E9-63D5-4382-8626-43CF78788214}"/>
    <hyperlink ref="F425" r:id="rId413" xr:uid="{83E951F8-B8BF-4F94-B0BD-E63B2F9A50D2}"/>
    <hyperlink ref="F426" r:id="rId414" xr:uid="{A0F97DBB-C578-4EF8-8550-DC6F935202CC}"/>
    <hyperlink ref="F427" r:id="rId415" xr:uid="{7F143016-4984-4A8F-9A80-CB7C6B2D08EB}"/>
    <hyperlink ref="F428" r:id="rId416" xr:uid="{07756261-E668-4E18-A4CB-A05F7BC4E123}"/>
    <hyperlink ref="F429" r:id="rId417" xr:uid="{C806FDF4-0E0C-42C5-BA51-D47366B17B97}"/>
    <hyperlink ref="F430" r:id="rId418" xr:uid="{A9879903-2D7F-410D-8721-0C61C456F0F4}"/>
    <hyperlink ref="F431" r:id="rId419" xr:uid="{9E718A38-FEF3-431F-9783-32E3BDA9E75A}"/>
    <hyperlink ref="F432" r:id="rId420" xr:uid="{4693FC57-ED80-4033-94BD-964406297F39}"/>
    <hyperlink ref="F433" r:id="rId421" xr:uid="{4EFA81EE-9A34-4366-863E-8E1D601B9A6E}"/>
    <hyperlink ref="F422" r:id="rId422" xr:uid="{3EC19CE0-DD6F-4AA5-BBAC-522B11CE115B}"/>
    <hyperlink ref="F423" r:id="rId423" xr:uid="{16531678-17CF-4065-A4F5-3D09D5D70863}"/>
    <hyperlink ref="F434" r:id="rId424" xr:uid="{FEDAA245-19D6-48DF-BA5A-668D194E4645}"/>
    <hyperlink ref="F435" r:id="rId425" xr:uid="{6102308E-8FE8-4DD0-937D-079BCB493E44}"/>
    <hyperlink ref="F436" r:id="rId426" xr:uid="{465F3133-0FDE-4D15-B5C6-E5E026EFA3FE}"/>
    <hyperlink ref="F437" r:id="rId427" xr:uid="{239E71C5-FDDA-4F09-A8A5-F427D34643A5}"/>
    <hyperlink ref="F438" r:id="rId428" xr:uid="{EB58FE25-093B-4571-9471-4A9D2509556F}"/>
    <hyperlink ref="F439" r:id="rId429" xr:uid="{6A8A6A3D-97D2-4129-BCA9-E280ED25BF12}"/>
    <hyperlink ref="F440" r:id="rId430" xr:uid="{868977D7-F53B-4963-A431-96378F1A80A6}"/>
    <hyperlink ref="F441" r:id="rId431" xr:uid="{21D49F36-3A4D-47F1-953A-35AF4B28B7C0}"/>
    <hyperlink ref="F442" r:id="rId432" xr:uid="{ECED86C8-8898-459E-AED7-AB92C777D15E}"/>
    <hyperlink ref="F443" r:id="rId433" xr:uid="{91C63610-3CD1-440D-867D-26D34D2E205A}"/>
    <hyperlink ref="F444" r:id="rId434" xr:uid="{3EED6F83-88BF-4D5F-AB47-1E7B3F3192C1}"/>
    <hyperlink ref="F445" r:id="rId435" xr:uid="{031CE1F6-5548-447C-ACE2-BEDC52B4F510}"/>
    <hyperlink ref="F446" r:id="rId436" xr:uid="{13999832-E77F-43AB-8DD5-FD95D55584F5}"/>
    <hyperlink ref="F447" r:id="rId437" xr:uid="{AC34DB8D-006C-46D6-AD7F-0E25A1790D0B}"/>
    <hyperlink ref="F448" r:id="rId438" xr:uid="{96431F07-80D3-4886-BBE2-DAFCAFEC4F36}"/>
    <hyperlink ref="F449" r:id="rId439" xr:uid="{4652C3BD-24CF-44A7-83E5-685BC9D1DD4B}"/>
    <hyperlink ref="F450" r:id="rId440" xr:uid="{8FC64191-D6A5-442C-862D-E45864DFDF17}"/>
    <hyperlink ref="F451" r:id="rId441" xr:uid="{DF4A236E-F960-4484-A84F-613811C25FED}"/>
    <hyperlink ref="F452" r:id="rId442" xr:uid="{8D408069-D4A0-41D3-ACAD-7CD94659B44B}"/>
    <hyperlink ref="F453" r:id="rId443" xr:uid="{176EDBE0-A883-488E-AF47-29C6C3306B94}"/>
    <hyperlink ref="F454" r:id="rId444" xr:uid="{75FF31E5-0CB0-421B-826D-21F802551438}"/>
    <hyperlink ref="F455" r:id="rId445" xr:uid="{736FD544-AC11-4514-AF17-DF901BAF2E34}"/>
    <hyperlink ref="F456" r:id="rId446" xr:uid="{73D85734-1B3F-492E-B3AE-BF32DA2C526C}"/>
    <hyperlink ref="F457" r:id="rId447" xr:uid="{3A4F8C93-B40E-4B80-A108-0F00CFF72E0D}"/>
    <hyperlink ref="F458" r:id="rId448" xr:uid="{C80F1A29-D8AC-4B64-80D1-DE3084CE77DB}"/>
    <hyperlink ref="F459" r:id="rId449" xr:uid="{DE288E53-7323-4F2E-B14D-7E15488BDAB6}"/>
    <hyperlink ref="F460" r:id="rId450" xr:uid="{66D9C50E-A6BB-476C-BEC7-4EE8A95DBF01}"/>
    <hyperlink ref="F461" r:id="rId451" xr:uid="{27A284EE-CE45-46A1-A31F-65963567C550}"/>
    <hyperlink ref="F462" r:id="rId452" xr:uid="{1DCCDB16-2AFB-44C5-B34E-12E428C82FBB}"/>
    <hyperlink ref="F463" r:id="rId453" xr:uid="{3BB84568-AA4D-4931-9F47-F4E9734E3254}"/>
    <hyperlink ref="F464" r:id="rId454" xr:uid="{95112025-582C-4D41-AB80-9C89109BEC2C}"/>
    <hyperlink ref="F465" r:id="rId455" xr:uid="{88DCF008-8C3B-4B86-BDB3-E57643221D10}"/>
    <hyperlink ref="F466" r:id="rId456" xr:uid="{62E8CBE9-9E09-4E3C-A251-AB17AA5145A8}"/>
    <hyperlink ref="F467" r:id="rId457" xr:uid="{EDCF2A49-AD0B-4DD2-B069-FC77943D81FC}"/>
    <hyperlink ref="F468" r:id="rId458" xr:uid="{7EEF6380-755B-4C57-ABDE-39C5D8351B51}"/>
    <hyperlink ref="F469" r:id="rId459" xr:uid="{61A1CE9D-0E53-4485-A47F-ECAD18405DD9}"/>
    <hyperlink ref="F470" r:id="rId460" xr:uid="{CC79047E-B8FB-4F93-939A-BA22892D5280}"/>
    <hyperlink ref="F471" r:id="rId461" xr:uid="{3D4F9A3D-5800-4998-9F1C-BBE54C3E0792}"/>
    <hyperlink ref="F478" r:id="rId462" xr:uid="{E9E6778E-C583-4BD0-9181-FEA51C6CDC54}"/>
    <hyperlink ref="F479" r:id="rId463" xr:uid="{936A9169-A95A-48AD-9DCB-877E63144A2C}"/>
    <hyperlink ref="F480" r:id="rId464" xr:uid="{FA01B944-6F0F-4A51-BE50-EE74BAE0F2B0}"/>
    <hyperlink ref="F475" r:id="rId465" xr:uid="{19FC8C34-6AED-434E-A07D-4DF7F1B8E092}"/>
    <hyperlink ref="F387" r:id="rId466" xr:uid="{00509E0D-AC58-4441-AF58-66F49AE894FF}"/>
    <hyperlink ref="F388" r:id="rId467" xr:uid="{272BC09B-CAA7-44CB-9126-1BA74C12A9BE}"/>
    <hyperlink ref="F472" r:id="rId468" xr:uid="{570DA644-F1BE-44E1-A8B5-349977722255}"/>
    <hyperlink ref="F473" r:id="rId469" xr:uid="{7883A74E-9272-4AD0-8D40-4E421DF52A68}"/>
    <hyperlink ref="F474" r:id="rId470" xr:uid="{DD90595D-33B5-4BC6-8732-650EFE7DC522}"/>
    <hyperlink ref="F476" r:id="rId471" xr:uid="{09A54729-CC6F-47F9-AF03-D0040F985101}"/>
    <hyperlink ref="F477" r:id="rId472" xr:uid="{C9538B50-CEDD-4DD0-A96E-709B834C47EB}"/>
    <hyperlink ref="F481" r:id="rId473" xr:uid="{32033A0F-AF4C-4B16-A6F3-BA93612F99A6}"/>
    <hyperlink ref="F482" r:id="rId474" xr:uid="{A7D5E60E-88F2-407E-9201-99293AF2BA62}"/>
    <hyperlink ref="F483" r:id="rId475" xr:uid="{620CC986-A92D-4595-84E8-78C3A2147041}"/>
    <hyperlink ref="F484" r:id="rId476" xr:uid="{83B84A65-9AFC-46B1-81C2-AE692EB5AEA0}"/>
    <hyperlink ref="F485" r:id="rId477" xr:uid="{E4D8CFD5-4EC7-4B4E-9969-26B36163BDB1}"/>
    <hyperlink ref="F487" r:id="rId478" xr:uid="{2F087FEE-53CD-4374-BF04-B6AF0C2A7A55}"/>
    <hyperlink ref="F488" r:id="rId479" xr:uid="{745B1D18-8B7F-40BF-9C8C-5704EB794289}"/>
    <hyperlink ref="F489" r:id="rId480" xr:uid="{333AFE45-AA51-4990-A716-6A0F62B52F75}"/>
    <hyperlink ref="F491" r:id="rId481" xr:uid="{7F3B2CE1-C60D-4528-A747-E6929595FB34}"/>
    <hyperlink ref="F492" r:id="rId482" xr:uid="{878E48ED-DD97-4002-BA85-A2C3E5E5CC9E}"/>
    <hyperlink ref="F493" r:id="rId483" xr:uid="{D7BE1518-1EA0-402D-A7C7-DA6C4DF87A8C}"/>
    <hyperlink ref="F494" r:id="rId484" xr:uid="{A940EFCA-2E53-4796-876E-A642997718B7}"/>
    <hyperlink ref="F495" r:id="rId485" xr:uid="{3DBEADF2-8FE9-4E53-991F-DD12A5338ED1}"/>
    <hyperlink ref="F496" r:id="rId486" xr:uid="{8ACE9FD8-B7D8-41B4-BFB5-0BD5A53C4600}"/>
    <hyperlink ref="F497" r:id="rId487" xr:uid="{3121D252-0E79-4C5F-9110-EA7003333DFF}"/>
    <hyperlink ref="F498" r:id="rId488" xr:uid="{D8B7A57B-08DB-4A36-A538-DC2CBF9F9EC3}"/>
    <hyperlink ref="F499" r:id="rId489" xr:uid="{3D097114-A637-4038-8FEA-C0768DB9B1BF}"/>
    <hyperlink ref="F500" r:id="rId490" xr:uid="{38F07332-59A2-4D9B-867E-CD590910975D}"/>
    <hyperlink ref="F501" r:id="rId491" xr:uid="{94483BBB-27C2-42F0-BD69-CB305F44AA94}"/>
    <hyperlink ref="F502" r:id="rId492" xr:uid="{2A0B871C-3969-4CB1-997E-BBE425F8A0A7}"/>
    <hyperlink ref="F503" r:id="rId493" xr:uid="{103F9434-3946-4DE2-A333-06B6172DA2A6}"/>
    <hyperlink ref="F504" r:id="rId494" xr:uid="{1F1E43E3-641D-43A6-B679-F8D430D4D8EA}"/>
    <hyperlink ref="F505" r:id="rId495" xr:uid="{12403C9D-D9A9-4861-B660-EFF4116BD699}"/>
    <hyperlink ref="F506" r:id="rId496" xr:uid="{B30F7F97-F3CE-412B-A6EE-D068F5DA5B0B}"/>
    <hyperlink ref="F507" r:id="rId497" xr:uid="{8203DE11-1125-4CFC-8B81-39E39E00EBF7}"/>
    <hyperlink ref="F508" r:id="rId498" xr:uid="{0CF25B5B-8901-4958-A9BF-BD1EE5F24155}"/>
    <hyperlink ref="F509" r:id="rId499" xr:uid="{6DA39F24-CE1F-464A-BD07-53D19C11F85B}"/>
    <hyperlink ref="F510" r:id="rId500" xr:uid="{39200BDF-0C2A-4522-BC63-7DB262C981A8}"/>
    <hyperlink ref="F511" r:id="rId501" xr:uid="{FC988BAE-ED88-42B0-AF1F-9E1A3DB20323}"/>
    <hyperlink ref="F512" r:id="rId502" xr:uid="{CB43D8E2-C45D-49AD-B6FA-11C96910A646}"/>
    <hyperlink ref="F513" r:id="rId503" xr:uid="{F9259E3B-F7F9-491A-BB22-933BA992C80C}"/>
    <hyperlink ref="F514" r:id="rId504" xr:uid="{AB6452A1-18CE-43D0-8AC0-D8FB4AACB1C3}"/>
    <hyperlink ref="F486" r:id="rId505" xr:uid="{E96FFCA2-01E1-48B1-BCFD-B4EC01D3A560}"/>
    <hyperlink ref="F515" r:id="rId506" xr:uid="{9FA01EAB-B79A-4FE4-920B-839CB85DB2B3}"/>
    <hyperlink ref="F516" r:id="rId507" xr:uid="{3A598018-3BB4-4898-A399-BC6E2D394A1A}"/>
    <hyperlink ref="F517" r:id="rId508" xr:uid="{BA8044F3-FBCD-49F0-8FB4-718659F51DC2}"/>
    <hyperlink ref="F518" r:id="rId509" xr:uid="{9921F125-D9AE-4FE2-B16D-CD9F8444E2CD}"/>
    <hyperlink ref="F519" r:id="rId510" xr:uid="{F16A1F9F-52E6-43AF-8F77-11714FB03E6B}"/>
    <hyperlink ref="F520" r:id="rId511" xr:uid="{08D2589B-1097-4AEF-BEC7-7E16860EAB5C}"/>
    <hyperlink ref="F521" r:id="rId512" xr:uid="{70623706-F03E-4FC3-8E68-19D43F4A1AB1}"/>
    <hyperlink ref="F490" r:id="rId513" xr:uid="{2023DFA1-7F81-44FE-BAE2-386247DEAC65}"/>
    <hyperlink ref="F522" r:id="rId514" xr:uid="{356D9671-2424-4063-9B65-4F0DFD8C037E}"/>
    <hyperlink ref="F523" r:id="rId515" xr:uid="{A67C2457-E065-4B6D-9FE3-CD35305648A0}"/>
    <hyperlink ref="F524" r:id="rId516" xr:uid="{9926233F-505D-4157-BFD2-24BDD06A72E4}"/>
    <hyperlink ref="F525" r:id="rId517" xr:uid="{1A6BFD7F-C975-43CB-911C-9F1BCF1734D9}"/>
    <hyperlink ref="F526" r:id="rId518" xr:uid="{C65C497E-F3C0-4643-A3E6-8901DD688068}"/>
    <hyperlink ref="F527" r:id="rId519" xr:uid="{A6EA9283-4D1B-4033-A02A-854274AE01D5}"/>
    <hyperlink ref="F528" r:id="rId520" xr:uid="{3350B6F1-2302-448E-9756-F749BA8C2097}"/>
    <hyperlink ref="F529" r:id="rId521" xr:uid="{467DC9A4-ABCC-4B11-9053-6D9DE3998186}"/>
    <hyperlink ref="F530" r:id="rId522" xr:uid="{16DBA731-C058-4846-AF7F-009247CFF34D}"/>
    <hyperlink ref="F531" r:id="rId523" xr:uid="{F0DBE812-3A46-458C-A661-541C62557D46}"/>
    <hyperlink ref="F532" r:id="rId524" xr:uid="{BCF42C98-F62D-4D7B-9E0F-0D97F01D5E3C}"/>
    <hyperlink ref="F533" r:id="rId525" xr:uid="{9838B8D0-DDA6-47FC-9B80-C743FFA8F747}"/>
    <hyperlink ref="F534" r:id="rId526" xr:uid="{B0B476C3-C234-496B-9E57-D9A9D9CF238B}"/>
    <hyperlink ref="F535" r:id="rId527" xr:uid="{A475A665-8C06-40FA-B9A9-77CF8C9820DE}"/>
    <hyperlink ref="F536" r:id="rId528" xr:uid="{5684CC93-085A-450B-A521-AC71EE74EDA7}"/>
    <hyperlink ref="F537" r:id="rId529" xr:uid="{6FEA6CE6-D7A6-4B8A-89BC-7852AAA5336C}"/>
    <hyperlink ref="F538" r:id="rId530" xr:uid="{53E63AA6-BF19-4A2F-A89C-1E41F4775A68}"/>
    <hyperlink ref="F539" r:id="rId531" xr:uid="{620D682B-9AA5-47EB-B8A0-2C3834F46521}"/>
    <hyperlink ref="F540" r:id="rId532" xr:uid="{3218E482-1C29-4788-AC68-9472F985EFA2}"/>
    <hyperlink ref="F542" r:id="rId533" xr:uid="{1DEDD2BA-565D-4436-864C-028D86537DFA}"/>
    <hyperlink ref="F543" r:id="rId534" xr:uid="{5110E5A9-C32D-4AF3-AD2D-240A5F46355A}"/>
    <hyperlink ref="F544" r:id="rId535" xr:uid="{72ACB2AF-21B9-4D7F-A007-C7B86995EB31}"/>
    <hyperlink ref="F548" r:id="rId536" xr:uid="{D00C2B8D-D596-441F-96FF-3C733AD49D80}"/>
    <hyperlink ref="F549" r:id="rId537" xr:uid="{5A0E57E6-721D-47D9-882E-D21DFF9174BF}"/>
    <hyperlink ref="F553" r:id="rId538" xr:uid="{2A885671-C020-4D67-BDA9-A357FF7E3A00}"/>
    <hyperlink ref="F554" r:id="rId539" xr:uid="{7EF249BE-A501-4DFF-B4B2-3B2E8203C679}"/>
    <hyperlink ref="F545" r:id="rId540" xr:uid="{2F1AA175-F7FD-4227-AAA1-80045E70AD7C}"/>
    <hyperlink ref="F555" r:id="rId541" xr:uid="{96C2F3C2-E1A8-4A81-BF17-902AFF0B289F}"/>
    <hyperlink ref="F556" r:id="rId542" xr:uid="{99412AF7-7391-42C5-B901-2F563A50E362}"/>
    <hyperlink ref="F710" r:id="rId543" xr:uid="{72781D14-C97F-4729-B902-E26337341B7C}"/>
    <hyperlink ref="F564" r:id="rId544" xr:uid="{799654F9-DC74-4B78-883E-C7BE66CB4919}"/>
    <hyperlink ref="F705" r:id="rId545" xr:uid="{E1920DE8-D2C9-4552-AD2D-C97C7A812D65}"/>
    <hyperlink ref="F706" r:id="rId546" xr:uid="{C05D1C0C-7AA4-41B8-8568-95FD693129EF}"/>
    <hyperlink ref="F557" r:id="rId547" xr:uid="{9C5EF44F-BBA4-40D3-B334-A59BC0BDA41F}"/>
    <hyperlink ref="F558" r:id="rId548" xr:uid="{F5FAF4E0-646E-48B0-A23E-38353C9ACED9}"/>
    <hyperlink ref="F559" r:id="rId549" xr:uid="{B92C88FA-D3CB-49EE-A678-FB553E1C70C2}"/>
    <hyperlink ref="F560" r:id="rId550" xr:uid="{7E9E5B44-21C0-4F17-9A5C-B04D4795118B}"/>
    <hyperlink ref="F565" r:id="rId551" xr:uid="{DC576FC2-CA91-4F3D-B382-D15555C8DA80}"/>
    <hyperlink ref="F566" r:id="rId552" xr:uid="{626766A5-FDC8-4106-AD0A-5F05AC9FC8B6}"/>
    <hyperlink ref="F567" r:id="rId553" xr:uid="{365DF625-3A15-452E-A6EA-B69D4359095B}"/>
    <hyperlink ref="F568" r:id="rId554" xr:uid="{04BC5507-2BB0-4112-AA2C-B5EDC6A94137}"/>
    <hyperlink ref="F569" r:id="rId555" xr:uid="{6E9A74F4-31D9-4771-825E-7972143AFB5A}"/>
    <hyperlink ref="F570" r:id="rId556" xr:uid="{47F0013A-C2AC-4DE0-9629-E88D1E41FE2D}"/>
    <hyperlink ref="F571" r:id="rId557" xr:uid="{6F9CD5C8-AEB1-4545-A0C2-E31ACCF5543F}"/>
    <hyperlink ref="F572" r:id="rId558" xr:uid="{3C853360-2642-4838-8E6F-5E1ED1BEAF34}"/>
    <hyperlink ref="F573" r:id="rId559" xr:uid="{85950944-95B5-40D0-90C4-1592255EFE4B}"/>
    <hyperlink ref="F574" r:id="rId560" xr:uid="{3DCCFC31-25D8-4FAE-AEFB-D2D15B2918EE}"/>
    <hyperlink ref="F577" r:id="rId561" xr:uid="{4BA5CB6D-00F9-48C3-A05B-C4EEF0C3672E}"/>
    <hyperlink ref="F576" r:id="rId562" xr:uid="{CCF9FFB1-F421-42DC-B6B3-02E4C05799B2}"/>
    <hyperlink ref="F578" r:id="rId563" xr:uid="{9303BCB7-9613-4E08-B1CE-EDA3793CD64B}"/>
    <hyperlink ref="F579" r:id="rId564" xr:uid="{48904FA4-039A-4B27-A079-09F3B5A1F8B5}"/>
    <hyperlink ref="F580" r:id="rId565" xr:uid="{2A200753-30D0-427A-A4D1-DB1B5A8C5155}"/>
    <hyperlink ref="F581" r:id="rId566" xr:uid="{A44D20F0-4839-4926-9614-103822DB64D9}"/>
    <hyperlink ref="F582" r:id="rId567" xr:uid="{4B093F75-1906-4EF2-9399-4D5D46500B9C}"/>
    <hyperlink ref="F583" r:id="rId568" xr:uid="{FFC67A4B-6EC3-4FFF-9065-DE28E80A7932}"/>
    <hyperlink ref="F584" r:id="rId569" xr:uid="{747D0866-8585-42FE-B42D-374E28DEAE3D}"/>
    <hyperlink ref="F585" r:id="rId570" xr:uid="{27BBCF2A-2A51-4007-8378-BDDBD9670C56}"/>
    <hyperlink ref="F586" r:id="rId571" xr:uid="{0C188DF5-16CE-4DE2-A5C0-47CD0A6D3785}"/>
    <hyperlink ref="F587" r:id="rId572" xr:uid="{BC10ECC1-025C-48FC-8B1F-D6191D548A94}"/>
    <hyperlink ref="F588" r:id="rId573" xr:uid="{7471D616-FD97-49AF-B830-46FD13B82D71}"/>
    <hyperlink ref="F589" r:id="rId574" xr:uid="{9A8A738D-72E9-412E-B93A-9F87C7264812}"/>
    <hyperlink ref="F590" r:id="rId575" xr:uid="{CCB86C03-A434-4625-9BE9-43DAF04801B1}"/>
    <hyperlink ref="F591" r:id="rId576" xr:uid="{599A0C7A-6C43-464A-8B97-91324F1DF63C}"/>
    <hyperlink ref="F592" r:id="rId577" xr:uid="{4D4DEAE0-AB22-435B-B45B-A092B8E959E5}"/>
    <hyperlink ref="F593" r:id="rId578" xr:uid="{BFB827B2-1F4F-4AB0-B83D-7CF7C9469881}"/>
    <hyperlink ref="F594" r:id="rId579" xr:uid="{49545E96-F59B-4709-9570-379B15552610}"/>
    <hyperlink ref="F595" r:id="rId580" xr:uid="{83E82192-47BB-46CA-BBED-A0AFAEDD7F3D}"/>
    <hyperlink ref="F596" r:id="rId581" xr:uid="{86DD556E-BF23-4007-B4D7-ABB52D86E725}"/>
    <hyperlink ref="F597" r:id="rId582" xr:uid="{ED32AA7B-86CC-42B4-B4C5-3BC16C63B8A7}"/>
    <hyperlink ref="F598" r:id="rId583" xr:uid="{BB5397A0-36EC-4457-9551-ABDCE7BFABAA}"/>
    <hyperlink ref="F599" r:id="rId584" xr:uid="{158913D1-FEFC-4899-904F-A50C7F8C72E5}"/>
    <hyperlink ref="F600" r:id="rId585" xr:uid="{BC61D83D-3E09-4F69-A21B-DF622EBD0EC3}"/>
    <hyperlink ref="F601" r:id="rId586" xr:uid="{AB556C80-C156-4696-8DBE-8B0D8392A374}"/>
    <hyperlink ref="F602" r:id="rId587" xr:uid="{3709647D-7C31-4F56-8BE8-7093BEAB5C9F}"/>
    <hyperlink ref="F603" r:id="rId588" xr:uid="{D18F957C-5A09-451E-A769-EB3B6AD9A068}"/>
    <hyperlink ref="F604" r:id="rId589" xr:uid="{DA727381-2723-4305-8DFA-520240046956}"/>
    <hyperlink ref="F605" r:id="rId590" xr:uid="{26FA237C-EA80-45CC-B4A5-8D53A711DC57}"/>
    <hyperlink ref="F606" r:id="rId591" xr:uid="{5CC1D0DE-A235-44C2-8E23-1425C9D65063}"/>
    <hyperlink ref="F607" r:id="rId592" xr:uid="{8C60A8FA-54F2-451B-816C-4B21FF461B33}"/>
    <hyperlink ref="F608" r:id="rId593" xr:uid="{04007370-018A-4F99-ACD6-CCCBA53227C0}"/>
    <hyperlink ref="F609" r:id="rId594" xr:uid="{F176D11B-D30A-4EB9-8711-19B88E5B5765}"/>
    <hyperlink ref="F610" r:id="rId595" xr:uid="{124B8CE4-AEE1-4D8E-8A78-B067C0C834A6}"/>
    <hyperlink ref="F611" r:id="rId596" xr:uid="{2E84A135-F40F-4871-AA52-1F3B64859B9D}"/>
    <hyperlink ref="F612" r:id="rId597" xr:uid="{AD618312-A71B-4FEC-8748-FE66C915EF6F}"/>
    <hyperlink ref="F613" r:id="rId598" xr:uid="{9461BCDD-5D96-4D39-808C-2A1C484304E0}"/>
    <hyperlink ref="F614" r:id="rId599" xr:uid="{931EE53E-9C3C-48C2-912B-623AB6C44A66}"/>
    <hyperlink ref="F615" r:id="rId600" xr:uid="{3168CC4F-BBC2-486D-ADBD-685777F75638}"/>
    <hyperlink ref="F616" r:id="rId601" xr:uid="{5FDA385C-6806-44D5-9CFF-8055A20792A6}"/>
    <hyperlink ref="F617" r:id="rId602" xr:uid="{1D9088D4-2A93-43BE-815B-5C462F718014}"/>
    <hyperlink ref="F618" r:id="rId603" xr:uid="{4834E2A6-2263-4601-A031-C21841713FE2}"/>
    <hyperlink ref="F619" r:id="rId604" xr:uid="{96066867-7DC0-4C84-A82F-47509C3919F6}"/>
    <hyperlink ref="F620" r:id="rId605" xr:uid="{59CACB1C-D09B-454A-B66C-50D7FD0BF6FB}"/>
    <hyperlink ref="F621" r:id="rId606" xr:uid="{56A33159-43E3-4238-A2A7-2BE7902DA0B5}"/>
    <hyperlink ref="F622" r:id="rId607" xr:uid="{98B670E8-8D33-4EA0-9123-981FF2CAE871}"/>
    <hyperlink ref="F623" r:id="rId608" xr:uid="{0155D2F6-80D0-4526-9428-D9EACE5665E5}"/>
    <hyperlink ref="F624" r:id="rId609" xr:uid="{AE68D4DE-5B0D-4516-879C-6620087C30C5}"/>
    <hyperlink ref="F625" r:id="rId610" xr:uid="{5E20F619-8C8D-4998-9F38-8980625596BB}"/>
    <hyperlink ref="F626" r:id="rId611" xr:uid="{A2211CD4-3108-4773-87F8-663916ACCAE5}"/>
    <hyperlink ref="F627" r:id="rId612" xr:uid="{32BC57AC-25E1-4D21-8437-7C59A16A203F}"/>
    <hyperlink ref="F628" r:id="rId613" xr:uid="{8B9B8AF9-3628-47CD-BF48-4DEFC5969414}"/>
    <hyperlink ref="F629" r:id="rId614" xr:uid="{361C2A0E-7BAF-4A81-A212-5385847FA4EF}"/>
    <hyperlink ref="F630" r:id="rId615" xr:uid="{3C0EF568-1BB2-4405-A447-EA44901792D8}"/>
    <hyperlink ref="F631" r:id="rId616" xr:uid="{54622D61-5235-40AF-BE8D-2B3ACA0B2E09}"/>
    <hyperlink ref="F632" r:id="rId617" xr:uid="{E1B7FDE0-31F1-4EEF-BA4C-CED96652DA5B}"/>
    <hyperlink ref="F633" r:id="rId618" xr:uid="{3F2786A9-1E2E-4068-9470-98542A3239DA}"/>
    <hyperlink ref="F634" r:id="rId619" xr:uid="{E8216F0E-025B-4029-A417-36DEF403C011}"/>
    <hyperlink ref="F635" r:id="rId620" xr:uid="{F4F0D8F2-A282-45B8-9F11-56D6EB6BCF0C}"/>
    <hyperlink ref="F636" r:id="rId621" xr:uid="{AA6D7DDF-CF99-4EF0-9D9B-8EF75AF3E61C}"/>
    <hyperlink ref="F639" r:id="rId622" xr:uid="{228D4459-5B90-4CAF-ACEC-D68CF5E0E58B}"/>
    <hyperlink ref="F640" r:id="rId623" xr:uid="{F2D601F3-22D9-43FE-8730-552F9F641B81}"/>
    <hyperlink ref="F641" r:id="rId624" xr:uid="{5695F0A9-7F51-44E4-A116-D1EF71804F86}"/>
    <hyperlink ref="F642" r:id="rId625" xr:uid="{8EF40BCD-A0E6-4119-B792-54E2FE111D1F}"/>
    <hyperlink ref="F643" r:id="rId626" xr:uid="{3E7A0B08-CDA0-427B-9B14-904957F2394A}"/>
    <hyperlink ref="F644" r:id="rId627" xr:uid="{D7FBD7AE-BD14-4B01-9EAB-1B37425F8389}"/>
    <hyperlink ref="F645" r:id="rId628" xr:uid="{D9DB2E68-F5C8-435D-AEB3-2217C24BC7EF}"/>
    <hyperlink ref="F646" r:id="rId629" xr:uid="{D0F571ED-7997-49A0-BBCC-3EC7532CD4F5}"/>
    <hyperlink ref="F647" r:id="rId630" xr:uid="{83C6F47B-F2BD-4E8E-B47C-DB8DFC2EA694}"/>
    <hyperlink ref="F648" r:id="rId631" xr:uid="{35B721F4-B037-403B-8D7C-673FE8AB6BB2}"/>
    <hyperlink ref="F649" r:id="rId632" xr:uid="{C1F86D5E-083E-45A9-B547-0E52D894CD5B}"/>
    <hyperlink ref="F637" r:id="rId633" xr:uid="{4987FE04-B7B6-4031-9BE6-A9274FFD2415}"/>
    <hyperlink ref="F638" r:id="rId634" xr:uid="{197A5C23-3CB2-4D37-BF42-09B0FB4761ED}"/>
    <hyperlink ref="F650" r:id="rId635" xr:uid="{35F3D4CB-C3D9-4680-8925-5797C16AA28D}"/>
    <hyperlink ref="F651" r:id="rId636" xr:uid="{8728574E-B20F-4E38-9F8C-2A514B72E828}"/>
    <hyperlink ref="F653" r:id="rId637" xr:uid="{D2A27BCE-AE95-4FF7-B315-A3E458AAF254}"/>
    <hyperlink ref="F654" r:id="rId638" xr:uid="{FF98509E-603B-4C84-AA5B-7AEDBB3E88A2}"/>
    <hyperlink ref="F655" r:id="rId639" xr:uid="{E10E5A9D-E3AD-4168-88A3-84AF68A10AE8}"/>
    <hyperlink ref="F656" r:id="rId640" xr:uid="{AD877EE7-2782-48F4-9ADD-D4736528B745}"/>
    <hyperlink ref="F657" r:id="rId641" xr:uid="{58FE9B1A-4D0A-44D9-A732-86A6E37D0B44}"/>
    <hyperlink ref="F658" r:id="rId642" xr:uid="{2641145E-1B34-4A0F-8D04-07168BD756E9}"/>
    <hyperlink ref="F659" r:id="rId643" xr:uid="{CDDA5AF3-C3A0-4EA0-983B-7E856EFDD97B}"/>
    <hyperlink ref="F660" r:id="rId644" xr:uid="{42BE0280-5628-4A06-AD1B-34D788D8B3B0}"/>
    <hyperlink ref="F661" r:id="rId645" xr:uid="{EFA824CB-563B-46A4-892B-605085D5DB0C}"/>
    <hyperlink ref="F662" r:id="rId646" xr:uid="{E805EB8B-1BD8-407D-BA9F-53220A87C4EB}"/>
    <hyperlink ref="F663" r:id="rId647" xr:uid="{03B0B96F-8211-4A58-AA0A-EDDDD62DBFD3}"/>
    <hyperlink ref="F664" r:id="rId648" xr:uid="{2A47EBB5-4899-45A0-A6D8-D9EC1CD7F2D2}"/>
    <hyperlink ref="F665" r:id="rId649" xr:uid="{88ACB5C7-7D75-4EDE-BA9F-EE33E5811824}"/>
    <hyperlink ref="F666" r:id="rId650" xr:uid="{20F631ED-606C-4F19-8C36-47B3C68A991D}"/>
    <hyperlink ref="F669" r:id="rId651" xr:uid="{E68C74D4-9979-41F3-8535-69DCB705F800}"/>
    <hyperlink ref="F670" r:id="rId652" xr:uid="{F5241BD1-1565-47FC-B9CB-2B8D6C0F3BEC}"/>
    <hyperlink ref="F671" r:id="rId653" xr:uid="{B88C01B8-6543-4007-B7EA-83E3EFE571BD}"/>
    <hyperlink ref="F667" r:id="rId654" xr:uid="{BDB6469F-D644-46F6-B04A-38ABB5FF3161}"/>
    <hyperlink ref="F668" r:id="rId655" xr:uid="{D6551060-25F6-466A-A6B5-18C747D8BF8D}"/>
    <hyperlink ref="F672" r:id="rId656" xr:uid="{F4B43737-BD37-420B-A471-9E45729A248A}"/>
    <hyperlink ref="F673" r:id="rId657" xr:uid="{76F85B9D-41EC-40D6-B6D1-F58BF78FAB7F}"/>
    <hyperlink ref="F674" r:id="rId658" xr:uid="{C4C34485-27F2-4FCE-9BAC-8E5D1C563062}"/>
    <hyperlink ref="F675" r:id="rId659" xr:uid="{8E1D5A63-1EA7-4B4C-AA40-92F085E4AB93}"/>
    <hyperlink ref="F676" r:id="rId660" xr:uid="{F2EC3307-5A7B-4EDB-ABBD-91BC76CB215D}"/>
    <hyperlink ref="F677" r:id="rId661" xr:uid="{106BFFDC-CFB5-4987-9873-0AAC63F1BA12}"/>
    <hyperlink ref="F678" r:id="rId662" xr:uid="{05F4E23C-2895-45F5-B132-04FF7D292486}"/>
    <hyperlink ref="F679" r:id="rId663" xr:uid="{F84A02E9-9B7F-478E-9FBE-8EED79FE102F}"/>
    <hyperlink ref="F680" r:id="rId664" xr:uid="{7BFA33D8-84C9-4877-AB39-06967A693637}"/>
    <hyperlink ref="F681" r:id="rId665" xr:uid="{166A6BC1-0BFE-44F1-8FAF-4D70761642F6}"/>
    <hyperlink ref="F682" r:id="rId666" xr:uid="{BBDC69F1-F8BE-426A-9F62-3AD1D5C9A246}"/>
    <hyperlink ref="F683" r:id="rId667" xr:uid="{E0985016-5418-428A-BFE2-95B208674591}"/>
    <hyperlink ref="F684" r:id="rId668" xr:uid="{5888CBA7-E95B-47D0-B214-59B01DF964E1}"/>
    <hyperlink ref="F685" r:id="rId669" xr:uid="{41CFCFA0-67E4-4A24-A083-B8FE66788635}"/>
    <hyperlink ref="F686" r:id="rId670" xr:uid="{E50E5F2B-97D8-42E1-874F-3828FCC57703}"/>
    <hyperlink ref="F687" r:id="rId671" xr:uid="{250E78DF-E8F8-48AA-BEFD-F05CF0CEAC90}"/>
    <hyperlink ref="F688" r:id="rId672" xr:uid="{7885C7D5-F114-4461-861E-83F48D0CCC7D}"/>
    <hyperlink ref="F689" r:id="rId673" xr:uid="{ED0D08EA-237E-4523-9A6F-F2180FD1E48D}"/>
    <hyperlink ref="F690" r:id="rId674" xr:uid="{84F84779-4634-4464-92A6-C1C39AC9B394}"/>
    <hyperlink ref="F691" r:id="rId675" xr:uid="{FDBFFED1-6A45-4196-BD80-663627814C1E}"/>
    <hyperlink ref="F692" r:id="rId676" xr:uid="{4E4D2E70-3F13-4140-8287-477229D080E1}"/>
    <hyperlink ref="F693" r:id="rId677" xr:uid="{4B50CC40-10B2-4918-8357-A472C8AEBF5C}"/>
    <hyperlink ref="F694" r:id="rId678" xr:uid="{0F612627-B1DB-46EA-98DA-5D9B0F09A7AF}"/>
    <hyperlink ref="F695" r:id="rId679" xr:uid="{0D79EAA1-9EDC-467B-BEAB-775B8D9121D7}"/>
    <hyperlink ref="F696" r:id="rId680" xr:uid="{1C6C3653-5C9C-4E5A-8E23-F94A38225364}"/>
    <hyperlink ref="F697" r:id="rId681" xr:uid="{DC4A68E8-B8C6-4BBF-B25B-68FAEBFA81DB}"/>
    <hyperlink ref="F698" r:id="rId682" xr:uid="{97E2B0BD-691F-48D2-8044-0B7D70BFD515}"/>
    <hyperlink ref="F699" r:id="rId683" xr:uid="{B2185A2C-3724-4320-A83C-29A9C1613B8A}"/>
    <hyperlink ref="F700" r:id="rId684" xr:uid="{96E5FF3C-F068-4B36-A6C6-7B4360737956}"/>
    <hyperlink ref="F701" r:id="rId685" xr:uid="{49C07E55-B9D2-4EA6-80B5-EF39657C3920}"/>
    <hyperlink ref="F702" r:id="rId686" xr:uid="{4A39D0F0-84C5-4992-B47F-29B135EF632A}"/>
    <hyperlink ref="F546" r:id="rId687" xr:uid="{0E274A3A-D2B8-4EA1-BAC1-85E2E6C96C7B}"/>
    <hyperlink ref="F547" r:id="rId688" xr:uid="{B9295B0C-6404-44B4-96DB-C2B67937081D}"/>
    <hyperlink ref="F550" r:id="rId689" xr:uid="{0308A945-1D02-41ED-9B4F-00D007701C60}"/>
    <hyperlink ref="F551" r:id="rId690" xr:uid="{5F2D356C-555A-4C12-9DE7-AD234C1A645E}"/>
    <hyperlink ref="F552" r:id="rId691" xr:uid="{457DCE21-BC09-475F-A9EA-BB95D6EF1F21}"/>
    <hyperlink ref="F704" r:id="rId692" xr:uid="{ABB4A02C-CCB4-43B3-A8E7-D0DD3D37BD4F}"/>
    <hyperlink ref="F703" r:id="rId693" xr:uid="{9AE9C0AE-362C-4648-A2F4-0CBB4FF37B91}"/>
    <hyperlink ref="F561" r:id="rId694" xr:uid="{E3B14E33-0F17-43A8-B05F-A051A1D00255}"/>
    <hyperlink ref="F562" r:id="rId695" xr:uid="{75531AAF-10A1-4BAD-9ED0-EF4324D7D3B8}"/>
    <hyperlink ref="F563" r:id="rId696" xr:uid="{EA27AAEB-2C46-476C-A1B5-6D6095ACE9FB}"/>
    <hyperlink ref="F711" r:id="rId697" xr:uid="{D0EC608E-3454-4239-A719-29C34968576F}"/>
    <hyperlink ref="F712" r:id="rId698" xr:uid="{4F66A421-E7CF-4F65-85C6-EFF5A8C4E2D2}"/>
    <hyperlink ref="F213" r:id="rId699" xr:uid="{11595A1D-F2E3-4B29-8B97-4C3714A1DC78}"/>
    <hyperlink ref="F214" r:id="rId700" xr:uid="{58DC1282-F3EC-4AA5-B353-04BAA0E31C40}"/>
    <hyperlink ref="F215" r:id="rId701" xr:uid="{942290D3-85DB-46D3-BE14-367CC6D36D75}"/>
    <hyperlink ref="F216" r:id="rId702" xr:uid="{A33CA506-3112-4D20-8EF5-5965C23816EE}"/>
    <hyperlink ref="F707" r:id="rId703" xr:uid="{E2C7549E-A9AC-4D1F-99AD-1885147E949E}"/>
    <hyperlink ref="F708" r:id="rId704" xr:uid="{23DD0E5D-2E16-4FE9-BFDF-B7259ECAB22E}"/>
    <hyperlink ref="F709" r:id="rId705" xr:uid="{6ED17146-A774-4E65-AE21-5AABE8260D2C}"/>
    <hyperlink ref="F713" r:id="rId706" xr:uid="{682DAB43-539D-4497-99FB-53AEE26E7934}"/>
    <hyperlink ref="F714" r:id="rId707" xr:uid="{C436C7F5-6985-4B67-BD75-B7EBEFE9E618}"/>
    <hyperlink ref="F715" r:id="rId708" xr:uid="{03D8E1C5-6B20-414E-BC02-5A48E52EB451}"/>
    <hyperlink ref="F716" r:id="rId709" xr:uid="{CAFABAA5-CD61-4B41-8547-1C5BF3A00DD3}"/>
    <hyperlink ref="F717" r:id="rId710" xr:uid="{E51F72B3-BB8A-4A81-9725-D8E034C23310}"/>
    <hyperlink ref="F718" r:id="rId711" xr:uid="{3390E8F9-3711-490E-BE26-D87E2F38502F}"/>
    <hyperlink ref="F719" r:id="rId712" xr:uid="{97327F3A-E23E-422E-95E8-1164E52B8ECD}"/>
    <hyperlink ref="F720" r:id="rId713" xr:uid="{E141DA89-A7B2-47EE-8945-4810173BDA3D}"/>
    <hyperlink ref="F721" r:id="rId714" xr:uid="{EF0F2D63-D40D-432E-828D-52810B65BA84}"/>
  </hyperlinks>
  <pageMargins left="0.7" right="0.7" top="0.75" bottom="0.75" header="0.3" footer="0.3"/>
  <legacyDrawing r:id="rId715"/>
  <tableParts count="1">
    <tablePart r:id="rId716"/>
  </tableParts>
  <extLst>
    <ext xmlns:x14="http://schemas.microsoft.com/office/spreadsheetml/2009/9/main" uri="{CCE6A557-97BC-4b89-ADB6-D9C93CAAB3DF}">
      <x14:dataValidations xmlns:xm="http://schemas.microsoft.com/office/excel/2006/main" count="3">
        <x14:dataValidation type="list" allowBlank="1" showInputMessage="1" showErrorMessage="1" xr:uid="{91B2F0CA-F0F2-489F-810A-BC02E1C2DA38}">
          <x14:formula1>
            <xm:f>Ventures!$A$2:$A$140</xm:f>
          </x14:formula1>
          <xm:sqref>A456:B474 B422:B438 A422 A426:A435</xm:sqref>
        </x14:dataValidation>
        <x14:dataValidation type="list" allowBlank="1" showInputMessage="1" showErrorMessage="1" xr:uid="{047372EB-6DD1-4C21-B995-FD4936C49349}">
          <x14:formula1>
            <xm:f>Ventures!$A$2:$A$175</xm:f>
          </x14:formula1>
          <xm:sqref>A609:B609 A653:B662 A681:B695</xm:sqref>
        </x14:dataValidation>
        <x14:dataValidation type="list" allowBlank="1" showInputMessage="1" showErrorMessage="1" xr:uid="{FA6B2573-8BE2-40F2-8D79-4EF10E414F41}">
          <x14:formula1>
            <xm:f>Ventures!$A$2:$A$179</xm:f>
          </x14:formula1>
          <xm:sqref>A713:A715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D0101-D1AE-4203-8B5D-93FC1FD8D5E0}">
  <dimension ref="A1:AB32"/>
  <sheetViews>
    <sheetView topLeftCell="J1" workbookViewId="0">
      <selection activeCell="M9" sqref="M9"/>
    </sheetView>
  </sheetViews>
  <sheetFormatPr defaultRowHeight="25.2" customHeight="1" x14ac:dyDescent="0.3"/>
  <cols>
    <col min="1" max="1" width="18.88671875" style="225" customWidth="1"/>
    <col min="2" max="2" width="15.33203125" style="225" customWidth="1"/>
    <col min="3" max="4" width="19.5546875" style="225" bestFit="1" customWidth="1"/>
    <col min="5" max="5" width="18.44140625" style="225" customWidth="1"/>
    <col min="6" max="6" width="15.109375" style="225" customWidth="1"/>
    <col min="7" max="7" width="12.109375" style="225" customWidth="1"/>
    <col min="8" max="8" width="12" style="225" customWidth="1"/>
    <col min="9" max="9" width="15.5546875" style="225" customWidth="1"/>
    <col min="10" max="10" width="19.6640625" style="225" customWidth="1"/>
    <col min="11" max="11" width="15.109375" style="225" customWidth="1"/>
    <col min="12" max="12" width="18.88671875" style="225" customWidth="1"/>
    <col min="13" max="14" width="57.109375" style="225" customWidth="1"/>
    <col min="15" max="15" width="37.5546875" customWidth="1"/>
    <col min="16" max="18" width="57.109375" style="225" customWidth="1"/>
    <col min="19" max="19" width="57.33203125" style="225" customWidth="1"/>
    <col min="20" max="20" width="57.109375" style="225" customWidth="1"/>
    <col min="21" max="21" width="46.109375" style="225" customWidth="1"/>
    <col min="22" max="24" width="57.109375" style="225" customWidth="1"/>
    <col min="25" max="25" width="19" style="225" customWidth="1"/>
    <col min="26" max="26" width="15.88671875" style="225" customWidth="1"/>
    <col min="27" max="27" width="20.88671875" style="225" customWidth="1"/>
    <col min="28" max="28" width="11.44140625" bestFit="1" customWidth="1"/>
  </cols>
  <sheetData>
    <row r="1" spans="1:28" s="226" customFormat="1" ht="25.2" customHeight="1" x14ac:dyDescent="0.3">
      <c r="A1" s="226" t="s">
        <v>1144</v>
      </c>
      <c r="B1" s="226" t="s">
        <v>1145</v>
      </c>
      <c r="C1" s="226" t="s">
        <v>1146</v>
      </c>
      <c r="D1" s="226" t="s">
        <v>1147</v>
      </c>
      <c r="E1" s="226" t="s">
        <v>1148</v>
      </c>
      <c r="F1" s="226" t="s">
        <v>1149</v>
      </c>
      <c r="G1" s="226" t="s">
        <v>1150</v>
      </c>
      <c r="H1" s="226" t="s">
        <v>1151</v>
      </c>
      <c r="I1" s="226" t="s">
        <v>1152</v>
      </c>
      <c r="J1" s="226" t="s">
        <v>3061</v>
      </c>
      <c r="K1" s="226" t="s">
        <v>237</v>
      </c>
      <c r="L1" s="226" t="s">
        <v>3062</v>
      </c>
      <c r="M1" s="226" t="s">
        <v>3063</v>
      </c>
      <c r="N1" s="226" t="s">
        <v>3064</v>
      </c>
      <c r="O1" s="226" t="s">
        <v>3065</v>
      </c>
      <c r="P1" s="226" t="s">
        <v>3066</v>
      </c>
      <c r="Q1" s="226" t="s">
        <v>3067</v>
      </c>
      <c r="R1" s="226" t="s">
        <v>3068</v>
      </c>
      <c r="S1" s="226" t="s">
        <v>3069</v>
      </c>
      <c r="T1" s="226" t="s">
        <v>3070</v>
      </c>
      <c r="U1" s="226" t="s">
        <v>3071</v>
      </c>
      <c r="V1" s="226" t="s">
        <v>3072</v>
      </c>
      <c r="W1" s="226" t="s">
        <v>3073</v>
      </c>
      <c r="X1" s="227" t="s">
        <v>974</v>
      </c>
      <c r="Y1" s="227" t="s">
        <v>975</v>
      </c>
      <c r="Z1" s="227" t="s">
        <v>977</v>
      </c>
      <c r="AA1" s="227" t="s">
        <v>155</v>
      </c>
      <c r="AB1" s="227" t="s">
        <v>3074</v>
      </c>
    </row>
    <row r="2" spans="1:28" s="226" customFormat="1" ht="25.2" hidden="1" customHeight="1" x14ac:dyDescent="0.3">
      <c r="A2" s="10">
        <v>115078155867</v>
      </c>
      <c r="B2" s="5">
        <v>438983145</v>
      </c>
      <c r="C2" s="389">
        <v>46125.606388888889</v>
      </c>
      <c r="D2" s="389">
        <v>46125.609409722223</v>
      </c>
      <c r="E2" s="5" t="s">
        <v>3075</v>
      </c>
      <c r="F2" s="5"/>
      <c r="G2" s="5"/>
      <c r="H2" s="5"/>
      <c r="I2" s="5"/>
      <c r="J2" s="5" t="s">
        <v>181</v>
      </c>
      <c r="K2" s="390" t="s">
        <v>131</v>
      </c>
      <c r="L2" s="5" t="s">
        <v>3076</v>
      </c>
      <c r="M2" s="5" t="s">
        <v>3077</v>
      </c>
      <c r="N2" s="5" t="s">
        <v>3078</v>
      </c>
      <c r="O2" s="5" t="s">
        <v>3079</v>
      </c>
      <c r="P2" s="5" t="s">
        <v>3080</v>
      </c>
      <c r="Q2" s="5" t="s">
        <v>3081</v>
      </c>
      <c r="R2" s="5" t="s">
        <v>3082</v>
      </c>
      <c r="S2" s="5" t="s">
        <v>3083</v>
      </c>
      <c r="T2" s="5" t="s">
        <v>3084</v>
      </c>
      <c r="U2" s="5" t="s">
        <v>3077</v>
      </c>
      <c r="V2" s="5" t="s">
        <v>3085</v>
      </c>
      <c r="W2" s="5"/>
      <c r="X2" s="261"/>
      <c r="Y2" s="261"/>
      <c r="Z2" s="261"/>
      <c r="AA2" s="261">
        <f>IF(ISBLANK(FeedbackFrmMentor[[#This Row],[Start Date]]),"",FeedbackFrmMentor[[#This Row],[Start Date]]-WEEKDAY(FeedbackFrmMentor[[#This Row],[Start Date]],2)+1)</f>
        <v>46125.606388888889</v>
      </c>
      <c r="AB2" s="342">
        <f>TRUNC(FeedbackFrmMentor[[#This Row],[Start of Week]],0)</f>
        <v>46125</v>
      </c>
    </row>
    <row r="3" spans="1:28" s="226" customFormat="1" ht="25.2" hidden="1" customHeight="1" x14ac:dyDescent="0.3">
      <c r="A3" s="10">
        <v>115076821481</v>
      </c>
      <c r="B3" s="5">
        <v>438983145</v>
      </c>
      <c r="C3" s="389">
        <v>46122.530428240738</v>
      </c>
      <c r="D3" s="389">
        <v>46122.531342592592</v>
      </c>
      <c r="E3" s="5" t="s">
        <v>3086</v>
      </c>
      <c r="F3" s="5"/>
      <c r="G3" s="5"/>
      <c r="H3" s="5"/>
      <c r="I3" s="5"/>
      <c r="J3" s="5" t="s">
        <v>3087</v>
      </c>
      <c r="K3" s="5" t="s">
        <v>123</v>
      </c>
      <c r="L3" s="391" t="s">
        <v>635</v>
      </c>
      <c r="M3" s="5" t="s">
        <v>3088</v>
      </c>
      <c r="N3" s="5" t="s">
        <v>3089</v>
      </c>
      <c r="O3" s="5" t="s">
        <v>3090</v>
      </c>
      <c r="P3" s="5" t="s">
        <v>3091</v>
      </c>
      <c r="Q3" s="5"/>
      <c r="R3" s="5"/>
      <c r="S3" s="5"/>
      <c r="T3" s="5"/>
      <c r="U3" s="5"/>
      <c r="V3" s="5"/>
      <c r="W3" s="5"/>
      <c r="X3" s="261"/>
      <c r="Y3" s="261"/>
      <c r="Z3" s="261"/>
      <c r="AA3" s="261">
        <f>IF(ISBLANK(FeedbackFrmMentor[[#This Row],[Start Date]]),"",FeedbackFrmMentor[[#This Row],[Start Date]]-WEEKDAY(FeedbackFrmMentor[[#This Row],[Start Date]],2)+1)</f>
        <v>46118.530428240738</v>
      </c>
      <c r="AB3" s="342">
        <f>TRUNC(FeedbackFrmMentor[[#This Row],[Start of Week]],0)</f>
        <v>46118</v>
      </c>
    </row>
    <row r="4" spans="1:28" s="226" customFormat="1" ht="25.2" hidden="1" customHeight="1" x14ac:dyDescent="0.3">
      <c r="A4" s="10">
        <v>115074566802</v>
      </c>
      <c r="B4" s="5">
        <v>438983145</v>
      </c>
      <c r="C4" s="389">
        <v>46119.659259259257</v>
      </c>
      <c r="D4" s="389">
        <v>46119.660081018519</v>
      </c>
      <c r="E4" s="5" t="s">
        <v>3092</v>
      </c>
      <c r="F4" s="5"/>
      <c r="G4" s="5"/>
      <c r="H4" s="5"/>
      <c r="I4" s="5"/>
      <c r="J4" s="5" t="s">
        <v>212</v>
      </c>
      <c r="K4" s="5" t="s">
        <v>106</v>
      </c>
      <c r="L4" s="5" t="s">
        <v>3093</v>
      </c>
      <c r="M4" s="5" t="s">
        <v>3077</v>
      </c>
      <c r="N4" s="5" t="s">
        <v>3094</v>
      </c>
      <c r="O4" s="5" t="s">
        <v>3095</v>
      </c>
      <c r="P4" s="5"/>
      <c r="Q4" s="5" t="s">
        <v>3096</v>
      </c>
      <c r="R4" s="5" t="s">
        <v>3097</v>
      </c>
      <c r="S4" s="5"/>
      <c r="T4" s="5" t="s">
        <v>3084</v>
      </c>
      <c r="U4" s="5" t="s">
        <v>3077</v>
      </c>
      <c r="V4" s="5" t="s">
        <v>3085</v>
      </c>
      <c r="W4" s="5"/>
      <c r="X4" s="261"/>
      <c r="Y4" s="261"/>
      <c r="Z4" s="261"/>
      <c r="AA4" s="261">
        <f>IF(ISBLANK(FeedbackFrmMentor[[#This Row],[Start Date]]),"",FeedbackFrmMentor[[#This Row],[Start Date]]-WEEKDAY(FeedbackFrmMentor[[#This Row],[Start Date]],2)+1)</f>
        <v>46118.659259259257</v>
      </c>
      <c r="AB4" s="342">
        <f>TRUNC(FeedbackFrmMentor[[#This Row],[Start of Week]],0)</f>
        <v>46118</v>
      </c>
    </row>
    <row r="5" spans="1:28" s="226" customFormat="1" ht="25.2" hidden="1" customHeight="1" x14ac:dyDescent="0.3">
      <c r="A5" s="321">
        <v>115068064794</v>
      </c>
      <c r="B5" s="81">
        <v>438983145</v>
      </c>
      <c r="C5" s="388">
        <v>46108.441886574074</v>
      </c>
      <c r="D5" s="388">
        <v>46108.443680555552</v>
      </c>
      <c r="E5" s="81" t="s">
        <v>3098</v>
      </c>
      <c r="F5" s="81"/>
      <c r="G5" s="81"/>
      <c r="H5" s="81"/>
      <c r="I5" s="81"/>
      <c r="J5" s="81" t="s">
        <v>208</v>
      </c>
      <c r="K5" s="291" t="s">
        <v>3099</v>
      </c>
      <c r="L5" s="81" t="s">
        <v>1141</v>
      </c>
      <c r="M5" s="81" t="s">
        <v>3088</v>
      </c>
      <c r="N5" s="81" t="s">
        <v>3089</v>
      </c>
      <c r="O5" s="81" t="s">
        <v>3100</v>
      </c>
      <c r="P5" s="81" t="s">
        <v>3101</v>
      </c>
      <c r="Q5" s="81" t="s">
        <v>3102</v>
      </c>
      <c r="R5" s="81" t="s">
        <v>3103</v>
      </c>
      <c r="S5" s="81" t="s">
        <v>3101</v>
      </c>
      <c r="T5" s="81" t="s">
        <v>3104</v>
      </c>
      <c r="U5" s="81" t="s">
        <v>3088</v>
      </c>
      <c r="V5" s="81" t="s">
        <v>3105</v>
      </c>
      <c r="W5" s="81" t="s">
        <v>3101</v>
      </c>
      <c r="X5" s="261"/>
      <c r="Y5" s="261"/>
      <c r="Z5" s="261"/>
      <c r="AA5" s="338">
        <f>IF(ISBLANK(FeedbackFrmMentor[[#This Row],[Start Date]]),"",FeedbackFrmMentor[[#This Row],[Start Date]]-WEEKDAY(FeedbackFrmMentor[[#This Row],[Start Date]],2)+1)</f>
        <v>46104.441886574074</v>
      </c>
      <c r="AB5" s="340">
        <f>TRUNC(FeedbackFrmMentor[[#This Row],[Start of Week]],0)</f>
        <v>46104</v>
      </c>
    </row>
    <row r="6" spans="1:28" s="226" customFormat="1" ht="25.2" hidden="1" customHeight="1" x14ac:dyDescent="0.3">
      <c r="A6" s="289">
        <v>115067614145</v>
      </c>
      <c r="B6" s="9">
        <v>438983145</v>
      </c>
      <c r="C6" s="290">
        <v>46107.870717592596</v>
      </c>
      <c r="D6" s="290">
        <v>46107.87226851852</v>
      </c>
      <c r="E6" s="9" t="s">
        <v>3106</v>
      </c>
      <c r="F6" s="9"/>
      <c r="G6" s="9"/>
      <c r="H6" s="9"/>
      <c r="I6" s="9"/>
      <c r="J6" s="9" t="s">
        <v>167</v>
      </c>
      <c r="K6" s="291" t="s">
        <v>3099</v>
      </c>
      <c r="L6" s="9" t="s">
        <v>3107</v>
      </c>
      <c r="M6" s="9" t="s">
        <v>3088</v>
      </c>
      <c r="N6" s="9" t="s">
        <v>3089</v>
      </c>
      <c r="O6" s="9" t="s">
        <v>3100</v>
      </c>
      <c r="P6" s="9"/>
      <c r="Q6" s="9" t="s">
        <v>3102</v>
      </c>
      <c r="R6" s="9" t="s">
        <v>3103</v>
      </c>
      <c r="S6" s="9"/>
      <c r="T6" s="9" t="s">
        <v>3104</v>
      </c>
      <c r="U6" s="9" t="s">
        <v>3108</v>
      </c>
      <c r="V6" s="9" t="s">
        <v>3105</v>
      </c>
      <c r="W6" s="9"/>
      <c r="X6" s="261"/>
      <c r="Y6" s="261"/>
      <c r="Z6" s="261"/>
      <c r="AA6" s="67">
        <f>IF(ISBLANK(FeedbackFrmMentor[[#This Row],[Start Date]]),"",FeedbackFrmMentor[[#This Row],[Start Date]]-WEEKDAY(FeedbackFrmMentor[[#This Row],[Start Date]],2)+1)</f>
        <v>46104.870717592596</v>
      </c>
      <c r="AB6" s="341">
        <f>TRUNC(FeedbackFrmMentor[[#This Row],[Start of Week]],0)</f>
        <v>46104</v>
      </c>
    </row>
    <row r="7" spans="1:28" s="224" customFormat="1" ht="25.2" hidden="1" customHeight="1" x14ac:dyDescent="0.3">
      <c r="A7" s="258">
        <v>115063561843</v>
      </c>
      <c r="B7" s="259">
        <v>438983145</v>
      </c>
      <c r="C7" s="260">
        <v>46101.725821759261</v>
      </c>
      <c r="D7" s="260">
        <v>46101.728356481479</v>
      </c>
      <c r="E7" s="259" t="s">
        <v>3109</v>
      </c>
      <c r="F7" s="259"/>
      <c r="G7" s="259"/>
      <c r="H7" s="259"/>
      <c r="I7" s="259"/>
      <c r="J7" s="259" t="s">
        <v>209</v>
      </c>
      <c r="K7" s="85" t="s">
        <v>3099</v>
      </c>
      <c r="L7" s="259" t="s">
        <v>3110</v>
      </c>
      <c r="M7" s="259" t="s">
        <v>3088</v>
      </c>
      <c r="N7" s="259" t="s">
        <v>3089</v>
      </c>
      <c r="O7" s="259" t="s">
        <v>3090</v>
      </c>
      <c r="P7" s="259" t="s">
        <v>3111</v>
      </c>
      <c r="Q7" s="259" t="s">
        <v>3081</v>
      </c>
      <c r="R7" s="259" t="s">
        <v>3103</v>
      </c>
      <c r="S7" s="259" t="s">
        <v>3112</v>
      </c>
      <c r="T7" s="259" t="s">
        <v>3104</v>
      </c>
      <c r="U7" s="259" t="s">
        <v>3088</v>
      </c>
      <c r="V7" s="259" t="s">
        <v>3105</v>
      </c>
      <c r="W7" s="259" t="s">
        <v>3113</v>
      </c>
      <c r="X7" s="259"/>
      <c r="Y7" s="259"/>
      <c r="Z7" s="259"/>
      <c r="AA7" s="67">
        <f>IF(ISBLANK(FeedbackFrmMentor[[#This Row],[Start Date]]),"",FeedbackFrmMentor[[#This Row],[Start Date]]-WEEKDAY(FeedbackFrmMentor[[#This Row],[Start Date]],2)+1)</f>
        <v>46097.725821759261</v>
      </c>
      <c r="AB7" s="341">
        <f>TRUNC(FeedbackFrmMentor[[#This Row],[Start of Week]],0)</f>
        <v>46097</v>
      </c>
    </row>
    <row r="8" spans="1:28" s="224" customFormat="1" ht="25.2" hidden="1" customHeight="1" x14ac:dyDescent="0.3">
      <c r="A8" s="258">
        <v>115062975290</v>
      </c>
      <c r="B8" s="259">
        <v>438983145</v>
      </c>
      <c r="C8" s="260">
        <v>46100.831793981481</v>
      </c>
      <c r="D8" s="260">
        <v>46100.837418981479</v>
      </c>
      <c r="E8" s="259" t="s">
        <v>3114</v>
      </c>
      <c r="F8" s="259"/>
      <c r="G8" s="259"/>
      <c r="H8" s="259"/>
      <c r="I8" s="259"/>
      <c r="J8" s="259" t="s">
        <v>208</v>
      </c>
      <c r="K8" s="85" t="s">
        <v>3099</v>
      </c>
      <c r="L8" s="259" t="s">
        <v>1141</v>
      </c>
      <c r="M8" s="259" t="s">
        <v>3088</v>
      </c>
      <c r="N8" s="259" t="s">
        <v>3089</v>
      </c>
      <c r="O8" s="259" t="s">
        <v>3100</v>
      </c>
      <c r="P8" s="259" t="s">
        <v>3115</v>
      </c>
      <c r="Q8" s="259" t="s">
        <v>3102</v>
      </c>
      <c r="R8" s="259" t="s">
        <v>3103</v>
      </c>
      <c r="S8" s="259" t="s">
        <v>3116</v>
      </c>
      <c r="T8" s="259" t="s">
        <v>3104</v>
      </c>
      <c r="U8" s="259" t="s">
        <v>3088</v>
      </c>
      <c r="V8" s="259" t="s">
        <v>3105</v>
      </c>
      <c r="W8" s="259" t="s">
        <v>3116</v>
      </c>
      <c r="X8" s="259"/>
      <c r="Y8" s="259"/>
      <c r="Z8" s="259"/>
      <c r="AA8" s="67">
        <f>IF(ISBLANK(FeedbackFrmMentor[[#This Row],[Start Date]]),"",FeedbackFrmMentor[[#This Row],[Start Date]]-WEEKDAY(FeedbackFrmMentor[[#This Row],[Start Date]],2)+1)</f>
        <v>46097.831793981481</v>
      </c>
      <c r="AB8" s="341">
        <f>TRUNC(FeedbackFrmMentor[[#This Row],[Start of Week]],0)</f>
        <v>46097</v>
      </c>
    </row>
    <row r="9" spans="1:28" s="224" customFormat="1" ht="25.2" hidden="1" customHeight="1" x14ac:dyDescent="0.3">
      <c r="A9" s="258">
        <v>115061108178</v>
      </c>
      <c r="B9" s="259">
        <v>438983145</v>
      </c>
      <c r="C9" s="260">
        <v>46098.418368055558</v>
      </c>
      <c r="D9" s="260">
        <v>46098.428715277776</v>
      </c>
      <c r="E9" s="259" t="s">
        <v>3117</v>
      </c>
      <c r="F9" s="259"/>
      <c r="G9" s="259"/>
      <c r="H9" s="259"/>
      <c r="I9" s="259"/>
      <c r="J9" s="261" t="s">
        <v>213</v>
      </c>
      <c r="K9" s="85" t="s">
        <v>148</v>
      </c>
      <c r="L9" s="259" t="s">
        <v>3118</v>
      </c>
      <c r="M9" s="259" t="s">
        <v>3119</v>
      </c>
      <c r="N9" s="259" t="s">
        <v>3094</v>
      </c>
      <c r="O9" s="259" t="s">
        <v>3090</v>
      </c>
      <c r="P9" s="259" t="s">
        <v>3120</v>
      </c>
      <c r="Q9" s="259" t="s">
        <v>3102</v>
      </c>
      <c r="R9" s="259" t="s">
        <v>3103</v>
      </c>
      <c r="S9" s="259" t="s">
        <v>3121</v>
      </c>
      <c r="T9" s="259" t="s">
        <v>3104</v>
      </c>
      <c r="U9" s="259" t="s">
        <v>3108</v>
      </c>
      <c r="V9" s="259" t="s">
        <v>3105</v>
      </c>
      <c r="W9" s="259" t="s">
        <v>3122</v>
      </c>
      <c r="X9" s="259"/>
      <c r="Y9" s="259"/>
      <c r="Z9" s="259"/>
      <c r="AA9" s="67">
        <f>IF(ISBLANK(FeedbackFrmMentor[[#This Row],[Start Date]]),"",FeedbackFrmMentor[[#This Row],[Start Date]]-WEEKDAY(FeedbackFrmMentor[[#This Row],[Start Date]],2)+1)</f>
        <v>46097.418368055558</v>
      </c>
      <c r="AB9" s="341">
        <f>TRUNC(FeedbackFrmMentor[[#This Row],[Start of Week]],0)</f>
        <v>46097</v>
      </c>
    </row>
    <row r="10" spans="1:28" s="224" customFormat="1" ht="25.2" hidden="1" customHeight="1" x14ac:dyDescent="0.3">
      <c r="A10" s="258">
        <v>115060504360</v>
      </c>
      <c r="B10" s="259">
        <v>438983145</v>
      </c>
      <c r="C10" s="260">
        <v>46097.71638888889</v>
      </c>
      <c r="D10" s="260">
        <v>46097.719872685186</v>
      </c>
      <c r="E10" s="259" t="s">
        <v>3123</v>
      </c>
      <c r="F10" s="259"/>
      <c r="G10" s="259"/>
      <c r="H10" s="259"/>
      <c r="I10" s="259"/>
      <c r="J10" s="259" t="s">
        <v>1205</v>
      </c>
      <c r="K10" s="259" t="s">
        <v>96</v>
      </c>
      <c r="L10" s="259" t="s">
        <v>3124</v>
      </c>
      <c r="M10" s="259" t="s">
        <v>3119</v>
      </c>
      <c r="N10" s="259" t="s">
        <v>3125</v>
      </c>
      <c r="O10" s="259" t="s">
        <v>3090</v>
      </c>
      <c r="P10" s="259" t="s">
        <v>3126</v>
      </c>
      <c r="Q10" s="259" t="s">
        <v>3102</v>
      </c>
      <c r="R10" s="259" t="s">
        <v>3082</v>
      </c>
      <c r="S10" s="259" t="s">
        <v>3127</v>
      </c>
      <c r="T10" s="259" t="s">
        <v>3128</v>
      </c>
      <c r="U10" s="259" t="s">
        <v>3108</v>
      </c>
      <c r="V10" s="259" t="s">
        <v>3129</v>
      </c>
      <c r="W10" s="259" t="s">
        <v>3130</v>
      </c>
      <c r="X10" s="259"/>
      <c r="Y10" s="259"/>
      <c r="Z10" s="259"/>
      <c r="AA10" s="67">
        <f>IF(ISBLANK(FeedbackFrmMentor[[#This Row],[Start Date]]),"",FeedbackFrmMentor[[#This Row],[Start Date]]-WEEKDAY(FeedbackFrmMentor[[#This Row],[Start Date]],2)+1)</f>
        <v>46097.71638888889</v>
      </c>
      <c r="AB10" s="341">
        <f>TRUNC(FeedbackFrmMentor[[#This Row],[Start of Week]],0)</f>
        <v>46097</v>
      </c>
    </row>
    <row r="11" spans="1:28" s="224" customFormat="1" ht="25.2" hidden="1" customHeight="1" x14ac:dyDescent="0.3">
      <c r="A11" s="258">
        <v>115060464576</v>
      </c>
      <c r="B11" s="259">
        <v>438983145</v>
      </c>
      <c r="C11" s="260">
        <v>46097.653796296298</v>
      </c>
      <c r="D11" s="260">
        <v>46097.655104166668</v>
      </c>
      <c r="E11" s="259" t="s">
        <v>3131</v>
      </c>
      <c r="F11" s="259"/>
      <c r="G11" s="259"/>
      <c r="H11" s="259"/>
      <c r="I11" s="259"/>
      <c r="J11" s="259" t="s">
        <v>210</v>
      </c>
      <c r="K11" s="259" t="s">
        <v>96</v>
      </c>
      <c r="L11" s="259" t="s">
        <v>3132</v>
      </c>
      <c r="M11" s="259" t="s">
        <v>3119</v>
      </c>
      <c r="N11" s="259" t="s">
        <v>3089</v>
      </c>
      <c r="O11" s="259" t="s">
        <v>3090</v>
      </c>
      <c r="P11" s="259" t="s">
        <v>3133</v>
      </c>
      <c r="Q11" s="259" t="s">
        <v>3081</v>
      </c>
      <c r="R11" s="259" t="s">
        <v>3082</v>
      </c>
      <c r="S11" s="259" t="s">
        <v>3133</v>
      </c>
      <c r="T11" s="259" t="s">
        <v>3128</v>
      </c>
      <c r="U11" s="259" t="s">
        <v>3108</v>
      </c>
      <c r="V11" s="259" t="s">
        <v>3129</v>
      </c>
      <c r="W11" s="259" t="s">
        <v>3134</v>
      </c>
      <c r="X11" s="259"/>
      <c r="Y11" s="259"/>
      <c r="Z11" s="259"/>
      <c r="AA11" s="67">
        <f>IF(ISBLANK(FeedbackFrmMentor[[#This Row],[Start Date]]),"",FeedbackFrmMentor[[#This Row],[Start Date]]-WEEKDAY(FeedbackFrmMentor[[#This Row],[Start Date]],2)+1)</f>
        <v>46097.653796296298</v>
      </c>
      <c r="AB11" s="341">
        <f>TRUNC(FeedbackFrmMentor[[#This Row],[Start of Week]],0)</f>
        <v>46097</v>
      </c>
    </row>
    <row r="12" spans="1:28" s="224" customFormat="1" ht="25.2" hidden="1" customHeight="1" x14ac:dyDescent="0.3">
      <c r="A12" s="258">
        <v>115055433189</v>
      </c>
      <c r="B12" s="259">
        <v>438983145</v>
      </c>
      <c r="C12" s="260">
        <v>46090.622893518521</v>
      </c>
      <c r="D12" s="260">
        <v>46090.624641203707</v>
      </c>
      <c r="E12" s="259" t="s">
        <v>3135</v>
      </c>
      <c r="F12" s="259"/>
      <c r="G12" s="259"/>
      <c r="H12" s="259"/>
      <c r="I12" s="259"/>
      <c r="J12" s="259" t="s">
        <v>210</v>
      </c>
      <c r="K12" s="259" t="s">
        <v>96</v>
      </c>
      <c r="L12" s="259" t="s">
        <v>3136</v>
      </c>
      <c r="M12" s="259" t="s">
        <v>3088</v>
      </c>
      <c r="N12" s="259" t="s">
        <v>3125</v>
      </c>
      <c r="O12" s="259" t="s">
        <v>3090</v>
      </c>
      <c r="P12" s="259" t="s">
        <v>3137</v>
      </c>
      <c r="Q12" s="259" t="s">
        <v>3081</v>
      </c>
      <c r="R12" s="259" t="s">
        <v>3103</v>
      </c>
      <c r="S12" s="259" t="s">
        <v>3138</v>
      </c>
      <c r="T12" s="259" t="s">
        <v>3104</v>
      </c>
      <c r="U12" s="259" t="s">
        <v>3108</v>
      </c>
      <c r="V12" s="259" t="s">
        <v>3105</v>
      </c>
      <c r="W12" s="259"/>
      <c r="X12" s="259"/>
      <c r="Y12" s="259"/>
      <c r="Z12" s="259"/>
      <c r="AA12" s="67">
        <f>IF(ISBLANK(FeedbackFrmMentor[[#This Row],[Start Date]]),"",FeedbackFrmMentor[[#This Row],[Start Date]]-WEEKDAY(FeedbackFrmMentor[[#This Row],[Start Date]],2)+1)</f>
        <v>46090.622893518521</v>
      </c>
      <c r="AB12" s="341">
        <f>TRUNC(FeedbackFrmMentor[[#This Row],[Start of Week]],0)</f>
        <v>46090</v>
      </c>
    </row>
    <row r="13" spans="1:28" ht="25.2" hidden="1" customHeight="1" x14ac:dyDescent="0.3">
      <c r="A13" s="261"/>
      <c r="B13" s="261"/>
      <c r="C13" s="260">
        <v>46072.643009259256</v>
      </c>
      <c r="D13" s="261"/>
      <c r="E13" s="261"/>
      <c r="F13" s="261"/>
      <c r="G13" s="261"/>
      <c r="H13" s="261"/>
      <c r="I13" s="261"/>
      <c r="J13" s="9" t="s">
        <v>171</v>
      </c>
      <c r="K13" s="9" t="s">
        <v>147</v>
      </c>
      <c r="L13" s="262" t="s">
        <v>260</v>
      </c>
      <c r="M13" s="262" t="s">
        <v>3077</v>
      </c>
      <c r="N13" s="262" t="s">
        <v>3094</v>
      </c>
      <c r="O13" s="259" t="s">
        <v>3090</v>
      </c>
      <c r="P13" s="263"/>
      <c r="Q13" s="263"/>
      <c r="R13" s="263"/>
      <c r="S13" s="263"/>
      <c r="T13" s="261"/>
      <c r="U13" s="261"/>
      <c r="V13" s="261"/>
      <c r="W13" s="261"/>
      <c r="X13" s="261"/>
      <c r="Y13" s="261"/>
      <c r="Z13" s="261"/>
      <c r="AA13" s="261">
        <f>IF(ISBLANK(FeedbackFrmMentor[[#This Row],[Start Date]]),"",FeedbackFrmMentor[[#This Row],[Start Date]]-WEEKDAY(FeedbackFrmMentor[[#This Row],[Start Date]],2)+1)</f>
        <v>46069.643009259256</v>
      </c>
      <c r="AB13" s="342">
        <f>TRUNC(FeedbackFrmMentor[[#This Row],[Start of Week]],0)</f>
        <v>46069</v>
      </c>
    </row>
    <row r="14" spans="1:28" ht="25.2" hidden="1" customHeight="1" x14ac:dyDescent="0.3">
      <c r="A14" s="261"/>
      <c r="B14" s="261"/>
      <c r="C14" s="260">
        <v>46072.649988425925</v>
      </c>
      <c r="D14" s="261"/>
      <c r="E14" s="261"/>
      <c r="F14" s="261"/>
      <c r="G14" s="261"/>
      <c r="H14" s="261"/>
      <c r="I14" s="261"/>
      <c r="J14" s="262" t="s">
        <v>170</v>
      </c>
      <c r="K14" s="262" t="s">
        <v>3139</v>
      </c>
      <c r="L14" s="262" t="s">
        <v>3140</v>
      </c>
      <c r="M14" s="262" t="s">
        <v>3077</v>
      </c>
      <c r="N14" s="262" t="s">
        <v>3078</v>
      </c>
      <c r="O14" s="262" t="s">
        <v>3079</v>
      </c>
      <c r="P14" s="263"/>
      <c r="Q14" s="263"/>
      <c r="R14" s="263"/>
      <c r="S14" s="263"/>
      <c r="T14" s="261"/>
      <c r="U14" s="261"/>
      <c r="V14" s="261"/>
      <c r="W14" s="261"/>
      <c r="X14" s="261"/>
      <c r="Y14" s="261"/>
      <c r="Z14" s="261"/>
      <c r="AA14" s="261">
        <f>IF(ISBLANK(FeedbackFrmMentor[[#This Row],[Start Date]]),"",FeedbackFrmMentor[[#This Row],[Start Date]]-WEEKDAY(FeedbackFrmMentor[[#This Row],[Start Date]],2)+1)</f>
        <v>46069.649988425925</v>
      </c>
      <c r="AB14" s="342">
        <f>TRUNC(FeedbackFrmMentor[[#This Row],[Start of Week]],0)</f>
        <v>46069</v>
      </c>
    </row>
    <row r="15" spans="1:28" ht="25.2" hidden="1" customHeight="1" x14ac:dyDescent="0.3">
      <c r="A15" s="261"/>
      <c r="B15" s="261"/>
      <c r="C15" s="260">
        <v>46072.658842592595</v>
      </c>
      <c r="D15" s="261"/>
      <c r="E15" s="261"/>
      <c r="F15" s="261"/>
      <c r="G15" s="261"/>
      <c r="H15" s="261"/>
      <c r="I15" s="261"/>
      <c r="J15" s="9" t="s">
        <v>207</v>
      </c>
      <c r="K15" s="9" t="s">
        <v>114</v>
      </c>
      <c r="L15" s="160" t="s">
        <v>1139</v>
      </c>
      <c r="M15" s="262" t="s">
        <v>3088</v>
      </c>
      <c r="N15" s="262" t="s">
        <v>3089</v>
      </c>
      <c r="O15" s="259" t="s">
        <v>3100</v>
      </c>
      <c r="P15" s="263"/>
      <c r="Q15" s="263"/>
      <c r="R15" s="263"/>
      <c r="S15" s="263"/>
      <c r="T15" s="261"/>
      <c r="U15" s="261"/>
      <c r="V15" s="261"/>
      <c r="W15" s="261"/>
      <c r="X15" s="261"/>
      <c r="Y15" s="261"/>
      <c r="Z15" s="261"/>
      <c r="AA15" s="261">
        <f>IF(ISBLANK(FeedbackFrmMentor[[#This Row],[Start Date]]),"",FeedbackFrmMentor[[#This Row],[Start Date]]-WEEKDAY(FeedbackFrmMentor[[#This Row],[Start Date]],2)+1)</f>
        <v>46069.658842592595</v>
      </c>
      <c r="AB15" s="342">
        <f>TRUNC(FeedbackFrmMentor[[#This Row],[Start of Week]],0)</f>
        <v>46069</v>
      </c>
    </row>
    <row r="16" spans="1:28" ht="25.2" hidden="1" customHeight="1" x14ac:dyDescent="0.3">
      <c r="A16" s="261"/>
      <c r="B16" s="261"/>
      <c r="C16" s="260">
        <v>46072.677951388891</v>
      </c>
      <c r="D16" s="261"/>
      <c r="E16" s="261"/>
      <c r="F16" s="261"/>
      <c r="G16" s="261"/>
      <c r="H16" s="261"/>
      <c r="I16" s="261"/>
      <c r="J16" s="9" t="s">
        <v>195</v>
      </c>
      <c r="K16" s="159" t="s">
        <v>70</v>
      </c>
      <c r="L16" s="262" t="s">
        <v>1132</v>
      </c>
      <c r="M16" s="262" t="s">
        <v>3077</v>
      </c>
      <c r="N16" s="262" t="s">
        <v>3094</v>
      </c>
      <c r="O16" s="262" t="s">
        <v>3095</v>
      </c>
      <c r="P16" s="263"/>
      <c r="Q16" s="263"/>
      <c r="R16" s="263"/>
      <c r="S16" s="263"/>
      <c r="T16" s="261"/>
      <c r="U16" s="261"/>
      <c r="V16" s="261"/>
      <c r="W16" s="261"/>
      <c r="X16" s="261"/>
      <c r="Y16" s="261"/>
      <c r="Z16" s="261"/>
      <c r="AA16" s="261">
        <f>IF(ISBLANK(FeedbackFrmMentor[[#This Row],[Start Date]]),"",FeedbackFrmMentor[[#This Row],[Start Date]]-WEEKDAY(FeedbackFrmMentor[[#This Row],[Start Date]],2)+1)</f>
        <v>46069.677951388891</v>
      </c>
      <c r="AB16" s="342">
        <f>TRUNC(FeedbackFrmMentor[[#This Row],[Start of Week]],0)</f>
        <v>46069</v>
      </c>
    </row>
    <row r="17" spans="1:28" ht="25.2" hidden="1" customHeight="1" x14ac:dyDescent="0.3">
      <c r="A17" s="261"/>
      <c r="B17" s="261"/>
      <c r="C17" s="260">
        <v>46072.683298611111</v>
      </c>
      <c r="D17" s="261"/>
      <c r="E17" s="261"/>
      <c r="F17" s="261"/>
      <c r="G17" s="261"/>
      <c r="H17" s="261"/>
      <c r="I17" s="261"/>
      <c r="J17" s="9" t="s">
        <v>191</v>
      </c>
      <c r="K17" s="264" t="s">
        <v>101</v>
      </c>
      <c r="L17" s="262" t="s">
        <v>3141</v>
      </c>
      <c r="M17" s="262" t="s">
        <v>3088</v>
      </c>
      <c r="N17" s="262" t="s">
        <v>3089</v>
      </c>
      <c r="O17" s="259" t="s">
        <v>3090</v>
      </c>
      <c r="P17" s="263"/>
      <c r="Q17" s="263"/>
      <c r="R17" s="263"/>
      <c r="S17" s="263"/>
      <c r="T17" s="261"/>
      <c r="U17" s="261"/>
      <c r="V17" s="261"/>
      <c r="W17" s="261"/>
      <c r="X17" s="261"/>
      <c r="Y17" s="261"/>
      <c r="Z17" s="261"/>
      <c r="AA17" s="261">
        <f>IF(ISBLANK(FeedbackFrmMentor[[#This Row],[Start Date]]),"",FeedbackFrmMentor[[#This Row],[Start Date]]-WEEKDAY(FeedbackFrmMentor[[#This Row],[Start Date]],2)+1)</f>
        <v>46069.683298611111</v>
      </c>
      <c r="AB17" s="342">
        <f>TRUNC(FeedbackFrmMentor[[#This Row],[Start of Week]],0)</f>
        <v>46069</v>
      </c>
    </row>
    <row r="18" spans="1:28" ht="25.2" hidden="1" customHeight="1" x14ac:dyDescent="0.3">
      <c r="A18" s="261"/>
      <c r="B18" s="261"/>
      <c r="C18" s="260">
        <v>46072.745787037034</v>
      </c>
      <c r="D18" s="261"/>
      <c r="E18" s="261"/>
      <c r="F18" s="261"/>
      <c r="G18" s="261"/>
      <c r="H18" s="261"/>
      <c r="I18" s="261"/>
      <c r="J18" s="9" t="s">
        <v>195</v>
      </c>
      <c r="K18" s="264" t="s">
        <v>134</v>
      </c>
      <c r="L18" s="264" t="s">
        <v>3142</v>
      </c>
      <c r="M18" s="262" t="s">
        <v>3088</v>
      </c>
      <c r="N18" s="262" t="s">
        <v>3089</v>
      </c>
      <c r="O18" s="259" t="s">
        <v>3100</v>
      </c>
      <c r="P18" s="263"/>
      <c r="Q18" s="263"/>
      <c r="R18" s="263"/>
      <c r="S18" s="263"/>
      <c r="T18" s="261"/>
      <c r="U18" s="261"/>
      <c r="V18" s="261"/>
      <c r="W18" s="261"/>
      <c r="X18" s="261"/>
      <c r="Y18" s="261"/>
      <c r="Z18" s="261"/>
      <c r="AA18" s="261">
        <f>IF(ISBLANK(FeedbackFrmMentor[[#This Row],[Start Date]]),"",FeedbackFrmMentor[[#This Row],[Start Date]]-WEEKDAY(FeedbackFrmMentor[[#This Row],[Start Date]],2)+1)</f>
        <v>46069.745787037034</v>
      </c>
      <c r="AB18" s="342">
        <f>TRUNC(FeedbackFrmMentor[[#This Row],[Start of Week]],0)</f>
        <v>46069</v>
      </c>
    </row>
    <row r="19" spans="1:28" ht="25.2" hidden="1" customHeight="1" x14ac:dyDescent="0.3">
      <c r="A19" s="261"/>
      <c r="B19" s="261"/>
      <c r="C19" s="260">
        <v>46072.767928240741</v>
      </c>
      <c r="D19" s="261"/>
      <c r="E19" s="261"/>
      <c r="F19" s="261"/>
      <c r="G19" s="261"/>
      <c r="H19" s="261"/>
      <c r="I19" s="261"/>
      <c r="J19" s="266" t="s">
        <v>1222</v>
      </c>
      <c r="K19" s="159" t="s">
        <v>70</v>
      </c>
      <c r="L19" s="264" t="s">
        <v>1132</v>
      </c>
      <c r="M19" s="262" t="s">
        <v>3088</v>
      </c>
      <c r="N19" s="262" t="s">
        <v>3089</v>
      </c>
      <c r="O19" s="259" t="s">
        <v>3100</v>
      </c>
      <c r="P19" s="263"/>
      <c r="Q19" s="263"/>
      <c r="R19" s="263"/>
      <c r="S19" s="263"/>
      <c r="T19" s="261"/>
      <c r="U19" s="261"/>
      <c r="V19" s="261"/>
      <c r="W19" s="261"/>
      <c r="X19" s="261"/>
      <c r="Y19" s="261"/>
      <c r="Z19" s="261"/>
      <c r="AA19" s="261">
        <f>IF(ISBLANK(FeedbackFrmMentor[[#This Row],[Start Date]]),"",FeedbackFrmMentor[[#This Row],[Start Date]]-WEEKDAY(FeedbackFrmMentor[[#This Row],[Start Date]],2)+1)</f>
        <v>46069.767928240741</v>
      </c>
      <c r="AB19" s="342">
        <f>TRUNC(FeedbackFrmMentor[[#This Row],[Start of Week]],0)</f>
        <v>46069</v>
      </c>
    </row>
    <row r="20" spans="1:28" ht="25.2" hidden="1" customHeight="1" x14ac:dyDescent="0.3">
      <c r="A20" s="261"/>
      <c r="B20" s="261"/>
      <c r="C20" s="260">
        <v>46072.768807870372</v>
      </c>
      <c r="D20" s="261"/>
      <c r="E20" s="261"/>
      <c r="F20" s="261"/>
      <c r="G20" s="261"/>
      <c r="H20" s="261"/>
      <c r="I20" s="261"/>
      <c r="J20" s="265" t="s">
        <v>196</v>
      </c>
      <c r="K20" s="159" t="s">
        <v>70</v>
      </c>
      <c r="L20" s="264" t="s">
        <v>1132</v>
      </c>
      <c r="M20" s="262" t="s">
        <v>3088</v>
      </c>
      <c r="N20" s="262" t="s">
        <v>3089</v>
      </c>
      <c r="O20" s="259" t="s">
        <v>3100</v>
      </c>
      <c r="P20" s="263"/>
      <c r="Q20" s="263"/>
      <c r="R20" s="263"/>
      <c r="S20" s="263"/>
      <c r="T20" s="261"/>
      <c r="U20" s="261"/>
      <c r="V20" s="261"/>
      <c r="W20" s="261"/>
      <c r="X20" s="261"/>
      <c r="Y20" s="261"/>
      <c r="Z20" s="261"/>
      <c r="AA20" s="261">
        <f>IF(ISBLANK(FeedbackFrmMentor[[#This Row],[Start Date]]),"",FeedbackFrmMentor[[#This Row],[Start Date]]-WEEKDAY(FeedbackFrmMentor[[#This Row],[Start Date]],2)+1)</f>
        <v>46069.768807870372</v>
      </c>
      <c r="AB20" s="342">
        <f>TRUNC(FeedbackFrmMentor[[#This Row],[Start of Week]],0)</f>
        <v>46069</v>
      </c>
    </row>
    <row r="21" spans="1:28" ht="25.2" hidden="1" customHeight="1" x14ac:dyDescent="0.3">
      <c r="A21" s="261"/>
      <c r="B21" s="261"/>
      <c r="C21" s="260">
        <v>46072.7812037037</v>
      </c>
      <c r="D21" s="261"/>
      <c r="E21" s="261"/>
      <c r="F21" s="261"/>
      <c r="G21" s="261"/>
      <c r="H21" s="261"/>
      <c r="I21" s="261"/>
      <c r="J21" s="38" t="s">
        <v>176</v>
      </c>
      <c r="K21" s="38" t="s">
        <v>77</v>
      </c>
      <c r="L21" s="264" t="s">
        <v>944</v>
      </c>
      <c r="M21" s="262" t="s">
        <v>3119</v>
      </c>
      <c r="N21" s="262" t="s">
        <v>3125</v>
      </c>
      <c r="O21" s="259" t="s">
        <v>3090</v>
      </c>
      <c r="P21" s="263"/>
      <c r="Q21" s="263"/>
      <c r="R21" s="263"/>
      <c r="S21" s="263"/>
      <c r="T21" s="261"/>
      <c r="U21" s="261"/>
      <c r="V21" s="261"/>
      <c r="W21" s="261"/>
      <c r="X21" s="261"/>
      <c r="Y21" s="261"/>
      <c r="Z21" s="261"/>
      <c r="AA21" s="261">
        <f>IF(ISBLANK(FeedbackFrmMentor[[#This Row],[Start Date]]),"",FeedbackFrmMentor[[#This Row],[Start Date]]-WEEKDAY(FeedbackFrmMentor[[#This Row],[Start Date]],2)+1)</f>
        <v>46069.7812037037</v>
      </c>
      <c r="AB21" s="342">
        <f>TRUNC(FeedbackFrmMentor[[#This Row],[Start of Week]],0)</f>
        <v>46069</v>
      </c>
    </row>
    <row r="22" spans="1:28" ht="25.2" hidden="1" customHeight="1" x14ac:dyDescent="0.3">
      <c r="A22" s="261"/>
      <c r="B22" s="261"/>
      <c r="C22" s="260">
        <v>46072.802106481482</v>
      </c>
      <c r="D22" s="261"/>
      <c r="E22" s="261"/>
      <c r="F22" s="261"/>
      <c r="G22" s="261"/>
      <c r="H22" s="261"/>
      <c r="I22" s="261"/>
      <c r="J22" s="267" t="s">
        <v>192</v>
      </c>
      <c r="K22" s="257" t="s">
        <v>107</v>
      </c>
      <c r="L22" s="264" t="s">
        <v>3143</v>
      </c>
      <c r="M22" s="262" t="s">
        <v>3088</v>
      </c>
      <c r="N22" s="262" t="s">
        <v>3089</v>
      </c>
      <c r="O22" s="259" t="s">
        <v>3100</v>
      </c>
      <c r="P22" s="263"/>
      <c r="Q22" s="263"/>
      <c r="R22" s="263"/>
      <c r="S22" s="263"/>
      <c r="T22" s="261"/>
      <c r="U22" s="261"/>
      <c r="V22" s="261"/>
      <c r="W22" s="261"/>
      <c r="X22" s="261"/>
      <c r="Y22" s="261"/>
      <c r="Z22" s="261"/>
      <c r="AA22" s="261">
        <f>IF(ISBLANK(FeedbackFrmMentor[[#This Row],[Start Date]]),"",FeedbackFrmMentor[[#This Row],[Start Date]]-WEEKDAY(FeedbackFrmMentor[[#This Row],[Start Date]],2)+1)</f>
        <v>46069.802106481482</v>
      </c>
      <c r="AB22" s="342">
        <f>TRUNC(FeedbackFrmMentor[[#This Row],[Start of Week]],0)</f>
        <v>46069</v>
      </c>
    </row>
    <row r="23" spans="1:28" ht="25.2" hidden="1" customHeight="1" x14ac:dyDescent="0.3">
      <c r="A23" s="261"/>
      <c r="B23" s="261"/>
      <c r="C23" s="260">
        <v>46072.807893518519</v>
      </c>
      <c r="D23" s="261"/>
      <c r="E23" s="261"/>
      <c r="F23" s="261"/>
      <c r="G23" s="261"/>
      <c r="H23" s="261"/>
      <c r="I23" s="261"/>
      <c r="J23" s="9" t="s">
        <v>192</v>
      </c>
      <c r="K23" s="9" t="s">
        <v>403</v>
      </c>
      <c r="L23" s="264" t="s">
        <v>3144</v>
      </c>
      <c r="M23" s="262" t="s">
        <v>3088</v>
      </c>
      <c r="N23" s="262" t="s">
        <v>3089</v>
      </c>
      <c r="O23" s="259" t="s">
        <v>3100</v>
      </c>
      <c r="P23" s="263"/>
      <c r="Q23" s="263"/>
      <c r="R23" s="263"/>
      <c r="S23" s="263"/>
      <c r="T23" s="261"/>
      <c r="U23" s="261"/>
      <c r="V23" s="261"/>
      <c r="W23" s="261"/>
      <c r="X23" s="261"/>
      <c r="Y23" s="261"/>
      <c r="Z23" s="261"/>
      <c r="AA23" s="261">
        <f>IF(ISBLANK(FeedbackFrmMentor[[#This Row],[Start Date]]),"",FeedbackFrmMentor[[#This Row],[Start Date]]-WEEKDAY(FeedbackFrmMentor[[#This Row],[Start Date]],2)+1)</f>
        <v>46069.807893518519</v>
      </c>
      <c r="AB23" s="342">
        <f>TRUNC(FeedbackFrmMentor[[#This Row],[Start of Week]],0)</f>
        <v>46069</v>
      </c>
    </row>
    <row r="24" spans="1:28" ht="25.2" customHeight="1" x14ac:dyDescent="0.3">
      <c r="A24" s="261"/>
      <c r="B24" s="261"/>
      <c r="C24" s="260">
        <v>46072.810011574074</v>
      </c>
      <c r="D24" s="261"/>
      <c r="E24" s="261"/>
      <c r="F24" s="261"/>
      <c r="G24" s="261"/>
      <c r="H24" s="261"/>
      <c r="I24" s="261"/>
      <c r="J24" s="268" t="s">
        <v>194</v>
      </c>
      <c r="K24" s="9" t="s">
        <v>87</v>
      </c>
      <c r="L24" s="264" t="s">
        <v>1107</v>
      </c>
      <c r="M24" s="262" t="s">
        <v>3145</v>
      </c>
      <c r="N24" s="262" t="s">
        <v>3146</v>
      </c>
      <c r="O24" s="262" t="s">
        <v>3079</v>
      </c>
      <c r="P24" s="263"/>
      <c r="Q24" s="263"/>
      <c r="R24" s="263"/>
      <c r="S24" s="263"/>
      <c r="T24" s="261"/>
      <c r="U24" s="261"/>
      <c r="V24" s="261"/>
      <c r="W24" s="261"/>
      <c r="X24" s="261"/>
      <c r="Y24" s="261"/>
      <c r="Z24" s="261"/>
      <c r="AA24" s="261">
        <f>IF(ISBLANK(FeedbackFrmMentor[[#This Row],[Start Date]]),"",FeedbackFrmMentor[[#This Row],[Start Date]]-WEEKDAY(FeedbackFrmMentor[[#This Row],[Start Date]],2)+1)</f>
        <v>46069.810011574074</v>
      </c>
      <c r="AB24" s="342">
        <f>TRUNC(FeedbackFrmMentor[[#This Row],[Start of Week]],0)</f>
        <v>46069</v>
      </c>
    </row>
    <row r="25" spans="1:28" ht="25.2" hidden="1" customHeight="1" x14ac:dyDescent="0.3">
      <c r="A25" s="261"/>
      <c r="B25" s="261"/>
      <c r="C25" s="260">
        <v>46072.85052083333</v>
      </c>
      <c r="D25" s="261"/>
      <c r="E25" s="261"/>
      <c r="F25" s="261"/>
      <c r="G25" s="261"/>
      <c r="H25" s="261"/>
      <c r="I25" s="261"/>
      <c r="J25" s="269" t="s">
        <v>197</v>
      </c>
      <c r="K25" s="269" t="s">
        <v>144</v>
      </c>
      <c r="L25" s="264" t="s">
        <v>3147</v>
      </c>
      <c r="M25" s="262" t="s">
        <v>3088</v>
      </c>
      <c r="N25" s="262" t="s">
        <v>3094</v>
      </c>
      <c r="O25" s="259" t="s">
        <v>3100</v>
      </c>
      <c r="P25" s="263"/>
      <c r="Q25" s="263"/>
      <c r="R25" s="263"/>
      <c r="S25" s="263"/>
      <c r="T25" s="261"/>
      <c r="U25" s="261"/>
      <c r="V25" s="261"/>
      <c r="W25" s="261"/>
      <c r="X25" s="261"/>
      <c r="Y25" s="261"/>
      <c r="Z25" s="261"/>
      <c r="AA25" s="261">
        <f>IF(ISBLANK(FeedbackFrmMentor[[#This Row],[Start Date]]),"",FeedbackFrmMentor[[#This Row],[Start Date]]-WEEKDAY(FeedbackFrmMentor[[#This Row],[Start Date]],2)+1)</f>
        <v>46069.85052083333</v>
      </c>
      <c r="AB25" s="342">
        <f>TRUNC(FeedbackFrmMentor[[#This Row],[Start of Week]],0)</f>
        <v>46069</v>
      </c>
    </row>
    <row r="26" spans="1:28" ht="25.2" hidden="1" customHeight="1" x14ac:dyDescent="0.3">
      <c r="A26" s="261"/>
      <c r="B26" s="261"/>
      <c r="C26" s="260">
        <v>46073.350104166668</v>
      </c>
      <c r="D26" s="261"/>
      <c r="E26" s="261"/>
      <c r="F26" s="261"/>
      <c r="G26" s="261"/>
      <c r="H26" s="261"/>
      <c r="I26" s="261"/>
      <c r="J26" s="269" t="s">
        <v>197</v>
      </c>
      <c r="K26" s="159" t="s">
        <v>135</v>
      </c>
      <c r="L26" s="264" t="s">
        <v>1130</v>
      </c>
      <c r="M26" s="262" t="s">
        <v>3088</v>
      </c>
      <c r="N26" s="262" t="s">
        <v>3089</v>
      </c>
      <c r="O26" s="259" t="s">
        <v>3100</v>
      </c>
      <c r="P26" s="263"/>
      <c r="Q26" s="263"/>
      <c r="R26" s="263"/>
      <c r="S26" s="263"/>
      <c r="T26" s="261"/>
      <c r="U26" s="261"/>
      <c r="V26" s="261"/>
      <c r="W26" s="261"/>
      <c r="X26" s="261"/>
      <c r="Y26" s="261"/>
      <c r="Z26" s="261"/>
      <c r="AA26" s="261">
        <f>IF(ISBLANK(FeedbackFrmMentor[[#This Row],[Start Date]]),"",FeedbackFrmMentor[[#This Row],[Start Date]]-WEEKDAY(FeedbackFrmMentor[[#This Row],[Start Date]],2)+1)</f>
        <v>46069.350104166668</v>
      </c>
      <c r="AB26" s="342">
        <f>TRUNC(FeedbackFrmMentor[[#This Row],[Start of Week]],0)</f>
        <v>46069</v>
      </c>
    </row>
    <row r="27" spans="1:28" ht="25.2" hidden="1" customHeight="1" x14ac:dyDescent="0.3">
      <c r="A27" s="261"/>
      <c r="B27" s="261"/>
      <c r="C27" s="260">
        <v>46073.351134259261</v>
      </c>
      <c r="D27" s="261"/>
      <c r="E27" s="261"/>
      <c r="F27" s="261"/>
      <c r="G27" s="261"/>
      <c r="H27" s="261"/>
      <c r="I27" s="261"/>
      <c r="J27" s="264" t="s">
        <v>160</v>
      </c>
      <c r="K27" s="270" t="s">
        <v>92</v>
      </c>
      <c r="L27" s="264" t="s">
        <v>3148</v>
      </c>
      <c r="M27" s="262" t="s">
        <v>3088</v>
      </c>
      <c r="N27" s="262" t="s">
        <v>3089</v>
      </c>
      <c r="O27" s="259" t="s">
        <v>3100</v>
      </c>
      <c r="P27" s="263"/>
      <c r="Q27" s="263"/>
      <c r="R27" s="263"/>
      <c r="S27" s="263"/>
      <c r="T27" s="261"/>
      <c r="U27" s="261"/>
      <c r="V27" s="261"/>
      <c r="W27" s="261"/>
      <c r="X27" s="261"/>
      <c r="Y27" s="261"/>
      <c r="Z27" s="261"/>
      <c r="AA27" s="261">
        <f>IF(ISBLANK(FeedbackFrmMentor[[#This Row],[Start Date]]),"",FeedbackFrmMentor[[#This Row],[Start Date]]-WEEKDAY(FeedbackFrmMentor[[#This Row],[Start Date]],2)+1)</f>
        <v>46069.351134259261</v>
      </c>
      <c r="AB27" s="342">
        <f>TRUNC(FeedbackFrmMentor[[#This Row],[Start of Week]],0)</f>
        <v>46069</v>
      </c>
    </row>
    <row r="28" spans="1:28" ht="25.2" hidden="1" customHeight="1" x14ac:dyDescent="0.3">
      <c r="A28" s="261"/>
      <c r="B28" s="261"/>
      <c r="C28" s="260">
        <v>46073.363263888888</v>
      </c>
      <c r="D28" s="261"/>
      <c r="E28" s="261"/>
      <c r="F28" s="261"/>
      <c r="G28" s="261"/>
      <c r="H28" s="261"/>
      <c r="I28" s="261"/>
      <c r="J28" s="9" t="s">
        <v>174</v>
      </c>
      <c r="K28" s="271" t="s">
        <v>77</v>
      </c>
      <c r="L28" s="264" t="s">
        <v>3149</v>
      </c>
      <c r="M28" s="262" t="s">
        <v>3088</v>
      </c>
      <c r="N28" s="262" t="s">
        <v>3094</v>
      </c>
      <c r="O28" s="259" t="s">
        <v>3100</v>
      </c>
      <c r="P28" s="263"/>
      <c r="Q28" s="263"/>
      <c r="R28" s="263"/>
      <c r="S28" s="263"/>
      <c r="T28" s="261"/>
      <c r="U28" s="261"/>
      <c r="V28" s="261"/>
      <c r="W28" s="261"/>
      <c r="X28" s="261"/>
      <c r="Y28" s="261"/>
      <c r="Z28" s="261"/>
      <c r="AA28" s="261">
        <f>IF(ISBLANK(FeedbackFrmMentor[[#This Row],[Start Date]]),"",FeedbackFrmMentor[[#This Row],[Start Date]]-WEEKDAY(FeedbackFrmMentor[[#This Row],[Start Date]],2)+1)</f>
        <v>46069.363263888888</v>
      </c>
      <c r="AB28" s="342">
        <f>TRUNC(FeedbackFrmMentor[[#This Row],[Start of Week]],0)</f>
        <v>46069</v>
      </c>
    </row>
    <row r="29" spans="1:28" ht="25.2" hidden="1" customHeight="1" x14ac:dyDescent="0.3">
      <c r="A29" s="261"/>
      <c r="B29" s="261"/>
      <c r="C29" s="260">
        <v>46073.373159722221</v>
      </c>
      <c r="D29" s="261"/>
      <c r="E29" s="261"/>
      <c r="F29" s="261"/>
      <c r="G29" s="261"/>
      <c r="H29" s="261"/>
      <c r="I29" s="261"/>
      <c r="J29" s="9" t="s">
        <v>174</v>
      </c>
      <c r="K29" s="9" t="s">
        <v>83</v>
      </c>
      <c r="L29" s="264" t="s">
        <v>3149</v>
      </c>
      <c r="M29" s="262" t="s">
        <v>3119</v>
      </c>
      <c r="N29" s="262" t="s">
        <v>3125</v>
      </c>
      <c r="O29" s="259" t="s">
        <v>3090</v>
      </c>
      <c r="P29" s="263"/>
      <c r="Q29" s="263"/>
      <c r="R29" s="263"/>
      <c r="S29" s="263"/>
      <c r="T29" s="261"/>
      <c r="U29" s="261"/>
      <c r="V29" s="261"/>
      <c r="W29" s="261"/>
      <c r="X29" s="261"/>
      <c r="Y29" s="261"/>
      <c r="Z29" s="261"/>
      <c r="AA29" s="261">
        <f>IF(ISBLANK(FeedbackFrmMentor[[#This Row],[Start Date]]),"",FeedbackFrmMentor[[#This Row],[Start Date]]-WEEKDAY(FeedbackFrmMentor[[#This Row],[Start Date]],2)+1)</f>
        <v>46069.373159722221</v>
      </c>
      <c r="AB29" s="342">
        <f>TRUNC(FeedbackFrmMentor[[#This Row],[Start of Week]],0)</f>
        <v>46069</v>
      </c>
    </row>
    <row r="30" spans="1:28" ht="25.2" hidden="1" customHeight="1" x14ac:dyDescent="0.3">
      <c r="A30" s="261"/>
      <c r="B30" s="261"/>
      <c r="C30" s="260">
        <v>46073.3749537037</v>
      </c>
      <c r="D30" s="261"/>
      <c r="E30" s="261"/>
      <c r="F30" s="261"/>
      <c r="G30" s="261"/>
      <c r="H30" s="261"/>
      <c r="I30" s="261"/>
      <c r="J30" s="9" t="s">
        <v>174</v>
      </c>
      <c r="K30" s="159" t="s">
        <v>70</v>
      </c>
      <c r="L30" s="264" t="s">
        <v>3149</v>
      </c>
      <c r="M30" s="262" t="s">
        <v>3088</v>
      </c>
      <c r="N30" s="262" t="s">
        <v>3089</v>
      </c>
      <c r="O30" s="262" t="s">
        <v>3095</v>
      </c>
      <c r="P30" s="263"/>
      <c r="Q30" s="263"/>
      <c r="R30" s="263"/>
      <c r="S30" s="263"/>
      <c r="T30" s="261"/>
      <c r="U30" s="261"/>
      <c r="V30" s="261"/>
      <c r="W30" s="261"/>
      <c r="X30" s="261"/>
      <c r="Y30" s="261"/>
      <c r="Z30" s="261"/>
      <c r="AA30" s="261">
        <f>IF(ISBLANK(FeedbackFrmMentor[[#This Row],[Start Date]]),"",FeedbackFrmMentor[[#This Row],[Start Date]]-WEEKDAY(FeedbackFrmMentor[[#This Row],[Start Date]],2)+1)</f>
        <v>46069.3749537037</v>
      </c>
      <c r="AB30" s="342">
        <f>TRUNC(FeedbackFrmMentor[[#This Row],[Start of Week]],0)</f>
        <v>46069</v>
      </c>
    </row>
    <row r="31" spans="1:28" ht="25.2" hidden="1" customHeight="1" x14ac:dyDescent="0.3">
      <c r="A31" s="261"/>
      <c r="B31" s="261"/>
      <c r="C31" s="260">
        <v>46073.376319444447</v>
      </c>
      <c r="D31" s="261"/>
      <c r="E31" s="261"/>
      <c r="F31" s="261"/>
      <c r="G31" s="261"/>
      <c r="H31" s="261"/>
      <c r="I31" s="261"/>
      <c r="J31" s="264" t="s">
        <v>160</v>
      </c>
      <c r="K31" s="9" t="s">
        <v>104</v>
      </c>
      <c r="L31" s="264" t="s">
        <v>3150</v>
      </c>
      <c r="M31" s="262" t="s">
        <v>3088</v>
      </c>
      <c r="N31" s="262" t="s">
        <v>3125</v>
      </c>
      <c r="O31" s="259" t="s">
        <v>3090</v>
      </c>
      <c r="P31" s="263"/>
      <c r="Q31" s="263"/>
      <c r="R31" s="263"/>
      <c r="S31" s="263"/>
      <c r="T31" s="261"/>
      <c r="U31" s="261"/>
      <c r="V31" s="261"/>
      <c r="W31" s="261"/>
      <c r="X31" s="261"/>
      <c r="Y31" s="261"/>
      <c r="Z31" s="261"/>
      <c r="AA31" s="261">
        <f>IF(ISBLANK(FeedbackFrmMentor[[#This Row],[Start Date]]),"",FeedbackFrmMentor[[#This Row],[Start Date]]-WEEKDAY(FeedbackFrmMentor[[#This Row],[Start Date]],2)+1)</f>
        <v>46069.376319444447</v>
      </c>
      <c r="AB31" s="342">
        <f>TRUNC(FeedbackFrmMentor[[#This Row],[Start of Week]],0)</f>
        <v>46069</v>
      </c>
    </row>
    <row r="32" spans="1:28" ht="25.2" hidden="1" customHeight="1" x14ac:dyDescent="0.3">
      <c r="A32" s="261"/>
      <c r="B32" s="261"/>
      <c r="C32" s="260">
        <v>46073.410509259258</v>
      </c>
      <c r="D32" s="261"/>
      <c r="E32" s="261"/>
      <c r="F32" s="261"/>
      <c r="G32" s="261"/>
      <c r="H32" s="261"/>
      <c r="I32" s="261"/>
      <c r="J32" s="264" t="s">
        <v>160</v>
      </c>
      <c r="K32" s="272" t="s">
        <v>89</v>
      </c>
      <c r="L32" s="264" t="s">
        <v>869</v>
      </c>
      <c r="M32" s="262" t="s">
        <v>3119</v>
      </c>
      <c r="N32" s="262" t="s">
        <v>3089</v>
      </c>
      <c r="O32" s="259" t="s">
        <v>3100</v>
      </c>
      <c r="P32" s="263"/>
      <c r="Q32" s="263"/>
      <c r="R32" s="263"/>
      <c r="S32" s="263"/>
      <c r="T32" s="261"/>
      <c r="U32" s="261"/>
      <c r="V32" s="261"/>
      <c r="W32" s="261"/>
      <c r="X32" s="261"/>
      <c r="Y32" s="261"/>
      <c r="Z32" s="261"/>
      <c r="AA32" s="339">
        <f>IF(ISBLANK(FeedbackFrmMentor[[#This Row],[Start Date]]),"",FeedbackFrmMentor[[#This Row],[Start Date]]-WEEKDAY(FeedbackFrmMentor[[#This Row],[Start Date]],2)+1)</f>
        <v>46069.410509259258</v>
      </c>
      <c r="AB32" s="343">
        <f>TRUNC(FeedbackFrmMentor[[#This Row],[Start of Week]],0)</f>
        <v>46069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0577A-14EA-49DC-8770-BFAB2C169786}">
  <dimension ref="A1:B14"/>
  <sheetViews>
    <sheetView workbookViewId="0">
      <selection activeCell="A14" sqref="A14"/>
    </sheetView>
  </sheetViews>
  <sheetFormatPr defaultRowHeight="14.4" x14ac:dyDescent="0.3"/>
  <cols>
    <col min="1" max="1" width="60.6640625" bestFit="1" customWidth="1"/>
    <col min="2" max="2" width="20.109375" bestFit="1" customWidth="1"/>
  </cols>
  <sheetData>
    <row r="1" spans="1:2" x14ac:dyDescent="0.3">
      <c r="A1" s="310" t="s">
        <v>1158</v>
      </c>
      <c r="B1" t="s">
        <v>56</v>
      </c>
    </row>
    <row r="3" spans="1:2" x14ac:dyDescent="0.3">
      <c r="A3" s="310" t="s">
        <v>975</v>
      </c>
      <c r="B3" t="s">
        <v>54</v>
      </c>
    </row>
    <row r="4" spans="1:2" x14ac:dyDescent="0.3">
      <c r="A4" t="s">
        <v>1002</v>
      </c>
      <c r="B4">
        <v>8</v>
      </c>
    </row>
    <row r="5" spans="1:2" x14ac:dyDescent="0.3">
      <c r="A5" t="s">
        <v>1234</v>
      </c>
      <c r="B5">
        <v>2</v>
      </c>
    </row>
    <row r="6" spans="1:2" x14ac:dyDescent="0.3">
      <c r="A6" t="s">
        <v>1025</v>
      </c>
      <c r="B6">
        <v>2</v>
      </c>
    </row>
    <row r="7" spans="1:2" x14ac:dyDescent="0.3">
      <c r="A7" t="s">
        <v>1196</v>
      </c>
      <c r="B7">
        <v>1</v>
      </c>
    </row>
    <row r="8" spans="1:2" x14ac:dyDescent="0.3">
      <c r="A8" t="s">
        <v>992</v>
      </c>
      <c r="B8">
        <v>14</v>
      </c>
    </row>
    <row r="9" spans="1:2" x14ac:dyDescent="0.3">
      <c r="A9" t="s">
        <v>3151</v>
      </c>
      <c r="B9">
        <v>6</v>
      </c>
    </row>
    <row r="10" spans="1:2" x14ac:dyDescent="0.3">
      <c r="A10" t="s">
        <v>76</v>
      </c>
      <c r="B10">
        <v>33</v>
      </c>
    </row>
    <row r="13" spans="1:2" x14ac:dyDescent="0.3">
      <c r="A13" t="s">
        <v>3152</v>
      </c>
    </row>
    <row r="14" spans="1:2" ht="43.2" x14ac:dyDescent="0.3">
      <c r="A14" s="102" t="s">
        <v>3153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602A0-B0BC-4ECA-A417-7F9BD5DA7E91}">
  <dimension ref="A1:D63"/>
  <sheetViews>
    <sheetView workbookViewId="0">
      <selection activeCell="A2" sqref="A2"/>
    </sheetView>
  </sheetViews>
  <sheetFormatPr defaultColWidth="8.88671875" defaultRowHeight="14.4" x14ac:dyDescent="0.3"/>
  <cols>
    <col min="1" max="1" width="41.88671875" customWidth="1"/>
    <col min="2" max="2" width="11.44140625" bestFit="1" customWidth="1"/>
    <col min="3" max="3" width="18.33203125" bestFit="1" customWidth="1"/>
    <col min="4" max="4" width="11.33203125" bestFit="1" customWidth="1"/>
    <col min="6" max="6" width="12.44140625" bestFit="1" customWidth="1"/>
    <col min="7" max="7" width="14.6640625" bestFit="1" customWidth="1"/>
  </cols>
  <sheetData>
    <row r="1" spans="1:4" x14ac:dyDescent="0.3">
      <c r="A1" t="s">
        <v>3154</v>
      </c>
      <c r="B1" t="s">
        <v>3155</v>
      </c>
      <c r="C1" t="s">
        <v>3156</v>
      </c>
      <c r="D1" t="s">
        <v>155</v>
      </c>
    </row>
    <row r="2" spans="1:4" x14ac:dyDescent="0.3">
      <c r="A2" s="331" t="s">
        <v>3157</v>
      </c>
      <c r="B2" s="162">
        <v>46023</v>
      </c>
      <c r="C2" t="s">
        <v>14</v>
      </c>
      <c r="D2" s="162">
        <f>IF(ISBLANK(Panel_Sessions[[#This Row],[Date]]),"",Panel_Sessions[[#This Row],[Date]]-WEEKDAY(Panel_Sessions[[#This Row],[Date]],2)+1)</f>
        <v>46020</v>
      </c>
    </row>
    <row r="3" spans="1:4" x14ac:dyDescent="0.3">
      <c r="A3" s="331" t="s">
        <v>3158</v>
      </c>
      <c r="B3" s="162">
        <v>46030</v>
      </c>
      <c r="C3" t="s">
        <v>14</v>
      </c>
      <c r="D3" s="162">
        <f>IF(ISBLANK(Panel_Sessions[[#This Row],[Date]]),"",Panel_Sessions[[#This Row],[Date]]-WEEKDAY(Panel_Sessions[[#This Row],[Date]],2)+1)</f>
        <v>46027</v>
      </c>
    </row>
    <row r="4" spans="1:4" x14ac:dyDescent="0.3">
      <c r="A4" s="331" t="s">
        <v>3159</v>
      </c>
      <c r="B4" s="162">
        <v>46031</v>
      </c>
      <c r="C4" t="s">
        <v>14</v>
      </c>
      <c r="D4" s="162">
        <f>IF(ISBLANK(Panel_Sessions[[#This Row],[Date]]),"",Panel_Sessions[[#This Row],[Date]]-WEEKDAY(Panel_Sessions[[#This Row],[Date]],2)+1)</f>
        <v>46027</v>
      </c>
    </row>
    <row r="5" spans="1:4" x14ac:dyDescent="0.3">
      <c r="A5" s="331" t="s">
        <v>3160</v>
      </c>
      <c r="B5" s="162">
        <v>46044</v>
      </c>
      <c r="C5" t="s">
        <v>14</v>
      </c>
      <c r="D5" s="162">
        <f>IF(ISBLANK(Panel_Sessions[[#This Row],[Date]]),"",Panel_Sessions[[#This Row],[Date]]-WEEKDAY(Panel_Sessions[[#This Row],[Date]],2)+1)</f>
        <v>46041</v>
      </c>
    </row>
    <row r="6" spans="1:4" x14ac:dyDescent="0.3">
      <c r="A6" s="331" t="s">
        <v>3161</v>
      </c>
      <c r="B6" s="162">
        <v>46044</v>
      </c>
      <c r="C6" t="s">
        <v>14</v>
      </c>
      <c r="D6" s="162">
        <f>IF(ISBLANK(Panel_Sessions[[#This Row],[Date]]),"",Panel_Sessions[[#This Row],[Date]]-WEEKDAY(Panel_Sessions[[#This Row],[Date]],2)+1)</f>
        <v>46041</v>
      </c>
    </row>
    <row r="7" spans="1:4" x14ac:dyDescent="0.3">
      <c r="A7" s="331" t="s">
        <v>3162</v>
      </c>
      <c r="B7" s="162">
        <v>46045</v>
      </c>
      <c r="C7" t="s">
        <v>14</v>
      </c>
      <c r="D7" s="162">
        <f>IF(ISBLANK(Panel_Sessions[[#This Row],[Date]]),"",Panel_Sessions[[#This Row],[Date]]-WEEKDAY(Panel_Sessions[[#This Row],[Date]],2)+1)</f>
        <v>46041</v>
      </c>
    </row>
    <row r="8" spans="1:4" x14ac:dyDescent="0.3">
      <c r="A8" s="331" t="s">
        <v>3163</v>
      </c>
      <c r="B8" s="162">
        <v>46050</v>
      </c>
      <c r="C8" t="s">
        <v>14</v>
      </c>
      <c r="D8" s="162">
        <f>IF(ISBLANK(Panel_Sessions[[#This Row],[Date]]),"",Panel_Sessions[[#This Row],[Date]]-WEEKDAY(Panel_Sessions[[#This Row],[Date]],2)+1)</f>
        <v>46048</v>
      </c>
    </row>
    <row r="9" spans="1:4" x14ac:dyDescent="0.3">
      <c r="A9" s="331" t="s">
        <v>3164</v>
      </c>
      <c r="B9" s="162">
        <v>46035</v>
      </c>
      <c r="C9" t="s">
        <v>14</v>
      </c>
      <c r="D9" s="162">
        <f>IF(ISBLANK(Panel_Sessions[[#This Row],[Date]]),"",Panel_Sessions[[#This Row],[Date]]-WEEKDAY(Panel_Sessions[[#This Row],[Date]],2)+1)</f>
        <v>46034</v>
      </c>
    </row>
    <row r="10" spans="1:4" x14ac:dyDescent="0.3">
      <c r="A10" s="331" t="s">
        <v>3165</v>
      </c>
      <c r="B10" s="162">
        <v>46036</v>
      </c>
      <c r="C10" t="s">
        <v>14</v>
      </c>
      <c r="D10" s="162">
        <f>IF(ISBLANK(Panel_Sessions[[#This Row],[Date]]),"",Panel_Sessions[[#This Row],[Date]]-WEEKDAY(Panel_Sessions[[#This Row],[Date]],2)+1)</f>
        <v>46034</v>
      </c>
    </row>
    <row r="11" spans="1:4" x14ac:dyDescent="0.3">
      <c r="A11" s="331" t="s">
        <v>3166</v>
      </c>
      <c r="B11" s="162">
        <v>46038</v>
      </c>
      <c r="C11" t="s">
        <v>14</v>
      </c>
      <c r="D11" s="162">
        <f>IF(ISBLANK(Panel_Sessions[[#This Row],[Date]]),"",Panel_Sessions[[#This Row],[Date]]-WEEKDAY(Panel_Sessions[[#This Row],[Date]],2)+1)</f>
        <v>46034</v>
      </c>
    </row>
    <row r="12" spans="1:4" x14ac:dyDescent="0.3">
      <c r="A12" s="331" t="s">
        <v>3167</v>
      </c>
      <c r="B12" s="162">
        <v>46043</v>
      </c>
      <c r="C12" t="s">
        <v>14</v>
      </c>
      <c r="D12" s="162">
        <f>IF(ISBLANK(Panel_Sessions[[#This Row],[Date]]),"",Panel_Sessions[[#This Row],[Date]]-WEEKDAY(Panel_Sessions[[#This Row],[Date]],2)+1)</f>
        <v>46041</v>
      </c>
    </row>
    <row r="13" spans="1:4" x14ac:dyDescent="0.3">
      <c r="A13" s="331" t="s">
        <v>3168</v>
      </c>
      <c r="B13" s="162">
        <v>46050</v>
      </c>
      <c r="C13" t="s">
        <v>14</v>
      </c>
      <c r="D13" s="162">
        <f>IF(ISBLANK(Panel_Sessions[[#This Row],[Date]]),"",Panel_Sessions[[#This Row],[Date]]-WEEKDAY(Panel_Sessions[[#This Row],[Date]],2)+1)</f>
        <v>46048</v>
      </c>
    </row>
    <row r="14" spans="1:4" x14ac:dyDescent="0.3">
      <c r="A14" s="331" t="s">
        <v>3169</v>
      </c>
      <c r="B14" s="162">
        <v>46023</v>
      </c>
      <c r="C14" t="s">
        <v>215</v>
      </c>
      <c r="D14" s="162">
        <f>IF(ISBLANK(Panel_Sessions[[#This Row],[Date]]),"",Panel_Sessions[[#This Row],[Date]]-WEEKDAY(Panel_Sessions[[#This Row],[Date]],2)+1)</f>
        <v>46020</v>
      </c>
    </row>
    <row r="15" spans="1:4" x14ac:dyDescent="0.3">
      <c r="A15" s="331" t="s">
        <v>3170</v>
      </c>
      <c r="B15" s="162">
        <v>46024</v>
      </c>
      <c r="C15" t="s">
        <v>215</v>
      </c>
      <c r="D15" s="162">
        <f>IF(ISBLANK(Panel_Sessions[[#This Row],[Date]]),"",Panel_Sessions[[#This Row],[Date]]-WEEKDAY(Panel_Sessions[[#This Row],[Date]],2)+1)</f>
        <v>46020</v>
      </c>
    </row>
    <row r="16" spans="1:4" x14ac:dyDescent="0.3">
      <c r="A16" s="331" t="s">
        <v>3171</v>
      </c>
      <c r="B16" s="162">
        <v>46030</v>
      </c>
      <c r="C16" t="s">
        <v>215</v>
      </c>
      <c r="D16" s="162">
        <f>IF(ISBLANK(Panel_Sessions[[#This Row],[Date]]),"",Panel_Sessions[[#This Row],[Date]]-WEEKDAY(Panel_Sessions[[#This Row],[Date]],2)+1)</f>
        <v>46027</v>
      </c>
    </row>
    <row r="17" spans="1:4" x14ac:dyDescent="0.3">
      <c r="A17" s="331" t="s">
        <v>3172</v>
      </c>
      <c r="B17" s="162">
        <v>46034</v>
      </c>
      <c r="C17" t="s">
        <v>215</v>
      </c>
      <c r="D17" s="162">
        <f>IF(ISBLANK(Panel_Sessions[[#This Row],[Date]]),"",Panel_Sessions[[#This Row],[Date]]-WEEKDAY(Panel_Sessions[[#This Row],[Date]],2)+1)</f>
        <v>46034</v>
      </c>
    </row>
    <row r="18" spans="1:4" x14ac:dyDescent="0.3">
      <c r="A18" s="359" t="s">
        <v>3367</v>
      </c>
      <c r="B18" s="162">
        <v>46042</v>
      </c>
      <c r="C18" t="s">
        <v>216</v>
      </c>
      <c r="D18" s="162">
        <f>IF(ISBLANK(Panel_Sessions[[#This Row],[Date]]),"",Panel_Sessions[[#This Row],[Date]]-WEEKDAY(Panel_Sessions[[#This Row],[Date]],2)+1)</f>
        <v>46041</v>
      </c>
    </row>
    <row r="19" spans="1:4" x14ac:dyDescent="0.3">
      <c r="A19" s="331" t="s">
        <v>3173</v>
      </c>
      <c r="B19" s="162">
        <v>46031</v>
      </c>
      <c r="C19" t="s">
        <v>216</v>
      </c>
      <c r="D19" s="162">
        <f>IF(ISBLANK(Panel_Sessions[[#This Row],[Date]]),"",Panel_Sessions[[#This Row],[Date]]-WEEKDAY(Panel_Sessions[[#This Row],[Date]],2)+1)</f>
        <v>46027</v>
      </c>
    </row>
    <row r="20" spans="1:4" x14ac:dyDescent="0.3">
      <c r="A20" s="360" t="s">
        <v>3174</v>
      </c>
      <c r="B20" s="162">
        <v>46038</v>
      </c>
      <c r="C20" t="s">
        <v>215</v>
      </c>
      <c r="D20" s="162">
        <f>IF(ISBLANK(Panel_Sessions[[#This Row],[Date]]),"",Panel_Sessions[[#This Row],[Date]]-WEEKDAY(Panel_Sessions[[#This Row],[Date]],2)+1)</f>
        <v>46034</v>
      </c>
    </row>
    <row r="21" spans="1:4" x14ac:dyDescent="0.3">
      <c r="A21" s="331" t="s">
        <v>3175</v>
      </c>
      <c r="B21" s="162">
        <v>46027</v>
      </c>
      <c r="C21" t="s">
        <v>217</v>
      </c>
      <c r="D21" s="162">
        <f>IF(ISBLANK(Panel_Sessions[[#This Row],[Date]]),"",Panel_Sessions[[#This Row],[Date]]-WEEKDAY(Panel_Sessions[[#This Row],[Date]],2)+1)</f>
        <v>46027</v>
      </c>
    </row>
    <row r="22" spans="1:4" x14ac:dyDescent="0.3">
      <c r="A22" s="331" t="s">
        <v>3176</v>
      </c>
      <c r="B22" s="162">
        <v>46031</v>
      </c>
      <c r="C22" t="s">
        <v>215</v>
      </c>
      <c r="D22" s="162">
        <f>IF(ISBLANK(Panel_Sessions[[#This Row],[Date]]),"",Panel_Sessions[[#This Row],[Date]]-WEEKDAY(Panel_Sessions[[#This Row],[Date]],2)+1)</f>
        <v>46027</v>
      </c>
    </row>
    <row r="23" spans="1:4" x14ac:dyDescent="0.3">
      <c r="A23" s="331" t="s">
        <v>3177</v>
      </c>
      <c r="B23" s="162">
        <v>46038</v>
      </c>
      <c r="C23" t="s">
        <v>217</v>
      </c>
      <c r="D23" s="162">
        <f>IF(ISBLANK(Panel_Sessions[[#This Row],[Date]]),"",Panel_Sessions[[#This Row],[Date]]-WEEKDAY(Panel_Sessions[[#This Row],[Date]],2)+1)</f>
        <v>46034</v>
      </c>
    </row>
    <row r="24" spans="1:4" x14ac:dyDescent="0.3">
      <c r="A24" s="331" t="s">
        <v>3178</v>
      </c>
      <c r="B24" s="162">
        <v>46038</v>
      </c>
      <c r="C24" t="s">
        <v>216</v>
      </c>
      <c r="D24" s="162">
        <f>IF(ISBLANK(Panel_Sessions[[#This Row],[Date]]),"",Panel_Sessions[[#This Row],[Date]]-WEEKDAY(Panel_Sessions[[#This Row],[Date]],2)+1)</f>
        <v>46034</v>
      </c>
    </row>
    <row r="25" spans="1:4" x14ac:dyDescent="0.3">
      <c r="A25" s="331" t="s">
        <v>3179</v>
      </c>
      <c r="B25" s="162">
        <v>46029</v>
      </c>
      <c r="C25" t="s">
        <v>14</v>
      </c>
      <c r="D25" s="162">
        <f>IF(ISBLANK(Panel_Sessions[[#This Row],[Date]]),"",Panel_Sessions[[#This Row],[Date]]-WEEKDAY(Panel_Sessions[[#This Row],[Date]],2)+1)</f>
        <v>46027</v>
      </c>
    </row>
    <row r="26" spans="1:4" x14ac:dyDescent="0.3">
      <c r="A26" s="331" t="s">
        <v>3180</v>
      </c>
      <c r="B26" s="162">
        <v>46031</v>
      </c>
      <c r="C26" t="s">
        <v>14</v>
      </c>
      <c r="D26" s="162">
        <f>IF(ISBLANK(Panel_Sessions[[#This Row],[Date]]),"",Panel_Sessions[[#This Row],[Date]]-WEEKDAY(Panel_Sessions[[#This Row],[Date]],2)+1)</f>
        <v>46027</v>
      </c>
    </row>
    <row r="27" spans="1:4" x14ac:dyDescent="0.3">
      <c r="A27" s="331" t="s">
        <v>3181</v>
      </c>
      <c r="B27" s="162">
        <v>46035</v>
      </c>
      <c r="C27" t="s">
        <v>14</v>
      </c>
      <c r="D27" s="162">
        <f>IF(ISBLANK(Panel_Sessions[[#This Row],[Date]]),"",Panel_Sessions[[#This Row],[Date]]-WEEKDAY(Panel_Sessions[[#This Row],[Date]],2)+1)</f>
        <v>46034</v>
      </c>
    </row>
    <row r="28" spans="1:4" x14ac:dyDescent="0.3">
      <c r="A28" s="331" t="s">
        <v>3182</v>
      </c>
      <c r="B28" s="162">
        <v>46045</v>
      </c>
      <c r="C28" t="s">
        <v>216</v>
      </c>
      <c r="D28" s="162">
        <f>IF(ISBLANK(Panel_Sessions[[#This Row],[Date]]),"",Panel_Sessions[[#This Row],[Date]]-WEEKDAY(Panel_Sessions[[#This Row],[Date]],2)+1)</f>
        <v>46041</v>
      </c>
    </row>
    <row r="29" spans="1:4" x14ac:dyDescent="0.3">
      <c r="A29" s="331" t="s">
        <v>3183</v>
      </c>
      <c r="B29" s="162">
        <v>46035</v>
      </c>
      <c r="C29" t="s">
        <v>215</v>
      </c>
      <c r="D29" s="162">
        <f>IF(ISBLANK(Panel_Sessions[[#This Row],[Date]]),"",Panel_Sessions[[#This Row],[Date]]-WEEKDAY(Panel_Sessions[[#This Row],[Date]],2)+1)</f>
        <v>46034</v>
      </c>
    </row>
    <row r="30" spans="1:4" x14ac:dyDescent="0.3">
      <c r="A30" s="331" t="s">
        <v>3184</v>
      </c>
      <c r="B30" s="162">
        <v>46038</v>
      </c>
      <c r="C30" t="s">
        <v>215</v>
      </c>
      <c r="D30" s="162">
        <f>IF(ISBLANK(Panel_Sessions[[#This Row],[Date]]),"",Panel_Sessions[[#This Row],[Date]]-WEEKDAY(Panel_Sessions[[#This Row],[Date]],2)+1)</f>
        <v>46034</v>
      </c>
    </row>
    <row r="31" spans="1:4" x14ac:dyDescent="0.3">
      <c r="A31" s="331" t="s">
        <v>3185</v>
      </c>
      <c r="B31" s="162">
        <v>46029</v>
      </c>
      <c r="C31" t="s">
        <v>218</v>
      </c>
      <c r="D31" s="162">
        <f>IF(ISBLANK(Panel_Sessions[[#This Row],[Date]]),"",Panel_Sessions[[#This Row],[Date]]-WEEKDAY(Panel_Sessions[[#This Row],[Date]],2)+1)</f>
        <v>46027</v>
      </c>
    </row>
    <row r="32" spans="1:4" x14ac:dyDescent="0.3">
      <c r="A32" s="361" t="s">
        <v>3186</v>
      </c>
      <c r="B32" s="162">
        <v>46034</v>
      </c>
      <c r="C32" t="s">
        <v>215</v>
      </c>
      <c r="D32" s="162">
        <f>IF(ISBLANK(Panel_Sessions[[#This Row],[Date]]),"",Panel_Sessions[[#This Row],[Date]]-WEEKDAY(Panel_Sessions[[#This Row],[Date]],2)+1)</f>
        <v>46034</v>
      </c>
    </row>
    <row r="33" spans="1:4" x14ac:dyDescent="0.3">
      <c r="A33" s="331" t="s">
        <v>3187</v>
      </c>
      <c r="B33" s="162">
        <v>46039</v>
      </c>
      <c r="C33" t="s">
        <v>215</v>
      </c>
      <c r="D33" s="162">
        <f>IF(ISBLANK(Panel_Sessions[[#This Row],[Date]]),"",Panel_Sessions[[#This Row],[Date]]-WEEKDAY(Panel_Sessions[[#This Row],[Date]],2)+1)</f>
        <v>46034</v>
      </c>
    </row>
    <row r="34" spans="1:4" x14ac:dyDescent="0.3">
      <c r="A34" s="331" t="s">
        <v>3188</v>
      </c>
      <c r="B34" s="162">
        <v>46042</v>
      </c>
      <c r="C34" t="s">
        <v>215</v>
      </c>
      <c r="D34" s="162">
        <f>IF(ISBLANK(Panel_Sessions[[#This Row],[Date]]),"",Panel_Sessions[[#This Row],[Date]]-WEEKDAY(Panel_Sessions[[#This Row],[Date]],2)+1)</f>
        <v>46041</v>
      </c>
    </row>
    <row r="35" spans="1:4" x14ac:dyDescent="0.3">
      <c r="A35" s="331" t="s">
        <v>3189</v>
      </c>
      <c r="B35" s="162">
        <v>46044</v>
      </c>
      <c r="C35" t="s">
        <v>217</v>
      </c>
      <c r="D35" s="162">
        <f>IF(ISBLANK(Panel_Sessions[[#This Row],[Date]]),"",Panel_Sessions[[#This Row],[Date]]-WEEKDAY(Panel_Sessions[[#This Row],[Date]],2)+1)</f>
        <v>46041</v>
      </c>
    </row>
    <row r="36" spans="1:4" x14ac:dyDescent="0.3">
      <c r="A36" s="331" t="s">
        <v>3190</v>
      </c>
      <c r="B36" s="162">
        <v>46066</v>
      </c>
      <c r="C36" t="s">
        <v>218</v>
      </c>
      <c r="D36" s="162">
        <f>IF(ISBLANK(Panel_Sessions[[#This Row],[Date]]),"",Panel_Sessions[[#This Row],[Date]]-WEEKDAY(Panel_Sessions[[#This Row],[Date]],2)+1)</f>
        <v>46062</v>
      </c>
    </row>
    <row r="37" spans="1:4" x14ac:dyDescent="0.3">
      <c r="A37" s="331" t="s">
        <v>3191</v>
      </c>
      <c r="B37" s="162">
        <v>46069</v>
      </c>
      <c r="C37" t="s">
        <v>219</v>
      </c>
      <c r="D37" s="162">
        <f>IF(ISBLANK(Panel_Sessions[[#This Row],[Date]]),"",Panel_Sessions[[#This Row],[Date]]-WEEKDAY(Panel_Sessions[[#This Row],[Date]],2)+1)</f>
        <v>46069</v>
      </c>
    </row>
    <row r="38" spans="1:4" x14ac:dyDescent="0.3">
      <c r="A38" s="331" t="s">
        <v>3192</v>
      </c>
      <c r="B38" s="162">
        <v>46069</v>
      </c>
      <c r="C38" t="s">
        <v>215</v>
      </c>
      <c r="D38" s="162">
        <f>IF(ISBLANK(Panel_Sessions[[#This Row],[Date]]),"",Panel_Sessions[[#This Row],[Date]]-WEEKDAY(Panel_Sessions[[#This Row],[Date]],2)+1)</f>
        <v>46069</v>
      </c>
    </row>
    <row r="39" spans="1:4" x14ac:dyDescent="0.3">
      <c r="A39" s="331" t="s">
        <v>3193</v>
      </c>
      <c r="B39" s="162">
        <v>46070</v>
      </c>
      <c r="C39" t="s">
        <v>220</v>
      </c>
      <c r="D39" s="162">
        <f>IF(ISBLANK(Panel_Sessions[[#This Row],[Date]]),"",Panel_Sessions[[#This Row],[Date]]-WEEKDAY(Panel_Sessions[[#This Row],[Date]],2)+1)</f>
        <v>46069</v>
      </c>
    </row>
    <row r="40" spans="1:4" x14ac:dyDescent="0.3">
      <c r="A40" s="331" t="s">
        <v>3194</v>
      </c>
      <c r="B40" s="162">
        <v>46070</v>
      </c>
      <c r="C40" t="s">
        <v>215</v>
      </c>
      <c r="D40" s="162">
        <f>IF(ISBLANK(Panel_Sessions[[#This Row],[Date]]),"",Panel_Sessions[[#This Row],[Date]]-WEEKDAY(Panel_Sessions[[#This Row],[Date]],2)+1)</f>
        <v>46069</v>
      </c>
    </row>
    <row r="41" spans="1:4" x14ac:dyDescent="0.3">
      <c r="A41" s="331" t="s">
        <v>3195</v>
      </c>
      <c r="B41" s="162">
        <v>46071</v>
      </c>
      <c r="C41" t="s">
        <v>218</v>
      </c>
      <c r="D41" s="162">
        <f>IF(ISBLANK(Panel_Sessions[[#This Row],[Date]]),"",Panel_Sessions[[#This Row],[Date]]-WEEKDAY(Panel_Sessions[[#This Row],[Date]],2)+1)</f>
        <v>46069</v>
      </c>
    </row>
    <row r="42" spans="1:4" x14ac:dyDescent="0.3">
      <c r="A42" s="331" t="s">
        <v>3196</v>
      </c>
      <c r="B42" s="162">
        <v>46072</v>
      </c>
      <c r="C42" t="s">
        <v>215</v>
      </c>
      <c r="D42" s="162">
        <f>IF(ISBLANK(Panel_Sessions[[#This Row],[Date]]),"",Panel_Sessions[[#This Row],[Date]]-WEEKDAY(Panel_Sessions[[#This Row],[Date]],2)+1)</f>
        <v>46069</v>
      </c>
    </row>
    <row r="43" spans="1:4" x14ac:dyDescent="0.3">
      <c r="A43" s="331" t="s">
        <v>3197</v>
      </c>
      <c r="B43" s="162">
        <v>46073</v>
      </c>
      <c r="C43" t="s">
        <v>217</v>
      </c>
      <c r="D43" s="162">
        <f>IF(ISBLANK(Panel_Sessions[[#This Row],[Date]]),"",Panel_Sessions[[#This Row],[Date]]-WEEKDAY(Panel_Sessions[[#This Row],[Date]],2)+1)</f>
        <v>46069</v>
      </c>
    </row>
    <row r="44" spans="1:4" x14ac:dyDescent="0.3">
      <c r="A44" s="331" t="s">
        <v>3198</v>
      </c>
      <c r="B44" s="162">
        <v>46073</v>
      </c>
      <c r="C44" t="s">
        <v>218</v>
      </c>
      <c r="D44" s="162">
        <f>IF(ISBLANK(Panel_Sessions[[#This Row],[Date]]),"",Panel_Sessions[[#This Row],[Date]]-WEEKDAY(Panel_Sessions[[#This Row],[Date]],2)+1)</f>
        <v>46069</v>
      </c>
    </row>
    <row r="45" spans="1:4" x14ac:dyDescent="0.3">
      <c r="A45" s="331" t="s">
        <v>3203</v>
      </c>
      <c r="B45" s="162">
        <v>46073</v>
      </c>
      <c r="C45" t="s">
        <v>215</v>
      </c>
      <c r="D45" s="162">
        <f>IF(ISBLANK(Panel_Sessions[[#This Row],[Date]]),"",Panel_Sessions[[#This Row],[Date]]-WEEKDAY(Panel_Sessions[[#This Row],[Date]],2)+1)</f>
        <v>46069</v>
      </c>
    </row>
    <row r="46" spans="1:4" x14ac:dyDescent="0.3">
      <c r="A46" s="331" t="s">
        <v>3204</v>
      </c>
      <c r="B46" s="162">
        <v>46073</v>
      </c>
      <c r="C46" t="s">
        <v>215</v>
      </c>
      <c r="D46" s="162">
        <f>IF(ISBLANK(Panel_Sessions[[#This Row],[Date]]),"",Panel_Sessions[[#This Row],[Date]]-WEEKDAY(Panel_Sessions[[#This Row],[Date]],2)+1)</f>
        <v>46069</v>
      </c>
    </row>
    <row r="47" spans="1:4" x14ac:dyDescent="0.3">
      <c r="A47" s="359" t="s">
        <v>3205</v>
      </c>
      <c r="B47" s="162">
        <v>46076</v>
      </c>
      <c r="C47" t="s">
        <v>220</v>
      </c>
      <c r="D47" s="162">
        <f>IF(ISBLANK(Panel_Sessions[[#This Row],[Date]]),"",Panel_Sessions[[#This Row],[Date]]-WEEKDAY(Panel_Sessions[[#This Row],[Date]],2)+1)</f>
        <v>46076</v>
      </c>
    </row>
    <row r="48" spans="1:4" x14ac:dyDescent="0.3">
      <c r="A48" s="359" t="s">
        <v>3206</v>
      </c>
      <c r="B48" s="162">
        <v>46076</v>
      </c>
      <c r="C48" t="s">
        <v>215</v>
      </c>
      <c r="D48" s="162">
        <f>IF(ISBLANK(Panel_Sessions[[#This Row],[Date]]),"",Panel_Sessions[[#This Row],[Date]]-WEEKDAY(Panel_Sessions[[#This Row],[Date]],2)+1)</f>
        <v>46076</v>
      </c>
    </row>
    <row r="49" spans="1:4" x14ac:dyDescent="0.3">
      <c r="A49" s="331" t="s">
        <v>3207</v>
      </c>
      <c r="B49" s="162">
        <v>46078</v>
      </c>
      <c r="C49" t="s">
        <v>220</v>
      </c>
      <c r="D49" s="162">
        <f>IF(ISBLANK(Panel_Sessions[[#This Row],[Date]]),"",Panel_Sessions[[#This Row],[Date]]-WEEKDAY(Panel_Sessions[[#This Row],[Date]],2)+1)</f>
        <v>46076</v>
      </c>
    </row>
    <row r="50" spans="1:4" x14ac:dyDescent="0.3">
      <c r="A50" s="361" t="s">
        <v>3208</v>
      </c>
      <c r="B50" s="162">
        <v>46079</v>
      </c>
      <c r="C50" t="s">
        <v>220</v>
      </c>
      <c r="D50" s="162">
        <f>IF(ISBLANK(Panel_Sessions[[#This Row],[Date]]),"",Panel_Sessions[[#This Row],[Date]]-WEEKDAY(Panel_Sessions[[#This Row],[Date]],2)+1)</f>
        <v>46076</v>
      </c>
    </row>
    <row r="51" spans="1:4" x14ac:dyDescent="0.3">
      <c r="A51" s="331" t="s">
        <v>3209</v>
      </c>
      <c r="B51" s="162">
        <v>46079</v>
      </c>
      <c r="C51" t="s">
        <v>220</v>
      </c>
      <c r="D51" s="162">
        <f>IF(ISBLANK(Panel_Sessions[[#This Row],[Date]]),"",Panel_Sessions[[#This Row],[Date]]-WEEKDAY(Panel_Sessions[[#This Row],[Date]],2)+1)</f>
        <v>46076</v>
      </c>
    </row>
    <row r="52" spans="1:4" x14ac:dyDescent="0.3">
      <c r="A52" s="331" t="s">
        <v>3210</v>
      </c>
      <c r="B52" s="162">
        <v>46080</v>
      </c>
      <c r="C52" t="s">
        <v>220</v>
      </c>
      <c r="D52" s="162">
        <f>IF(ISBLANK(Panel_Sessions[[#This Row],[Date]]),"",Panel_Sessions[[#This Row],[Date]]-WEEKDAY(Panel_Sessions[[#This Row],[Date]],2)+1)</f>
        <v>46076</v>
      </c>
    </row>
    <row r="53" spans="1:4" x14ac:dyDescent="0.3">
      <c r="A53" s="331" t="s">
        <v>3211</v>
      </c>
      <c r="B53" s="162">
        <v>46080</v>
      </c>
      <c r="C53" t="s">
        <v>220</v>
      </c>
      <c r="D53" s="162">
        <f>IF(ISBLANK(Panel_Sessions[[#This Row],[Date]]),"",Panel_Sessions[[#This Row],[Date]]-WEEKDAY(Panel_Sessions[[#This Row],[Date]],2)+1)</f>
        <v>46076</v>
      </c>
    </row>
    <row r="54" spans="1:4" x14ac:dyDescent="0.3">
      <c r="A54" s="331" t="s">
        <v>3212</v>
      </c>
      <c r="B54" s="162">
        <v>46080</v>
      </c>
      <c r="C54" t="s">
        <v>220</v>
      </c>
      <c r="D54" s="162">
        <f>IF(ISBLANK(Panel_Sessions[[#This Row],[Date]]),"",Panel_Sessions[[#This Row],[Date]]-WEEKDAY(Panel_Sessions[[#This Row],[Date]],2)+1)</f>
        <v>46076</v>
      </c>
    </row>
    <row r="55" spans="1:4" x14ac:dyDescent="0.3">
      <c r="A55" s="359" t="s">
        <v>3368</v>
      </c>
      <c r="B55" s="162">
        <v>46034</v>
      </c>
      <c r="C55" t="s">
        <v>221</v>
      </c>
      <c r="D55" s="162">
        <f>IF(ISBLANK(Panel_Sessions[[#This Row],[Date]]),"",Panel_Sessions[[#This Row],[Date]]-WEEKDAY(Panel_Sessions[[#This Row],[Date]],2)+1)</f>
        <v>46034</v>
      </c>
    </row>
    <row r="56" spans="1:4" x14ac:dyDescent="0.3">
      <c r="A56" s="331" t="s">
        <v>3369</v>
      </c>
      <c r="B56" s="162">
        <v>46084</v>
      </c>
      <c r="C56" t="s">
        <v>220</v>
      </c>
      <c r="D56" s="162">
        <f>IF(ISBLANK(Panel_Sessions[[#This Row],[Date]]),"",Panel_Sessions[[#This Row],[Date]]-WEEKDAY(Panel_Sessions[[#This Row],[Date]],2)+1)</f>
        <v>46083</v>
      </c>
    </row>
    <row r="57" spans="1:4" x14ac:dyDescent="0.3">
      <c r="A57" s="331" t="s">
        <v>3370</v>
      </c>
      <c r="B57" s="162">
        <v>46086</v>
      </c>
      <c r="C57" t="s">
        <v>220</v>
      </c>
      <c r="D57" s="162">
        <f>IF(ISBLANK(Panel_Sessions[[#This Row],[Date]]),"",Panel_Sessions[[#This Row],[Date]]-WEEKDAY(Panel_Sessions[[#This Row],[Date]],2)+1)</f>
        <v>46083</v>
      </c>
    </row>
    <row r="58" spans="1:4" x14ac:dyDescent="0.3">
      <c r="A58" s="331" t="s">
        <v>3371</v>
      </c>
      <c r="B58" s="162">
        <v>46086</v>
      </c>
      <c r="C58" t="s">
        <v>220</v>
      </c>
      <c r="D58" s="162">
        <f>IF(ISBLANK(Panel_Sessions[[#This Row],[Date]]),"",Panel_Sessions[[#This Row],[Date]]-WEEKDAY(Panel_Sessions[[#This Row],[Date]],2)+1)</f>
        <v>46083</v>
      </c>
    </row>
    <row r="59" spans="1:4" x14ac:dyDescent="0.3">
      <c r="A59" s="331" t="s">
        <v>3372</v>
      </c>
      <c r="B59" s="162">
        <v>46087</v>
      </c>
      <c r="C59" t="s">
        <v>222</v>
      </c>
      <c r="D59" s="162">
        <f>IF(ISBLANK(Panel_Sessions[[#This Row],[Date]]),"",Panel_Sessions[[#This Row],[Date]]-WEEKDAY(Panel_Sessions[[#This Row],[Date]],2)+1)</f>
        <v>46083</v>
      </c>
    </row>
    <row r="60" spans="1:4" x14ac:dyDescent="0.3">
      <c r="A60" s="331" t="s">
        <v>3373</v>
      </c>
      <c r="B60" s="162">
        <v>46090</v>
      </c>
      <c r="C60" t="s">
        <v>220</v>
      </c>
      <c r="D60" s="162">
        <f>IF(ISBLANK(Panel_Sessions[[#This Row],[Date]]),"",Panel_Sessions[[#This Row],[Date]]-WEEKDAY(Panel_Sessions[[#This Row],[Date]],2)+1)</f>
        <v>46090</v>
      </c>
    </row>
    <row r="61" spans="1:4" x14ac:dyDescent="0.3">
      <c r="A61" s="331" t="s">
        <v>3374</v>
      </c>
      <c r="B61" s="162">
        <v>46091</v>
      </c>
      <c r="C61" t="s">
        <v>223</v>
      </c>
      <c r="D61" s="162">
        <f>IF(ISBLANK(Panel_Sessions[[#This Row],[Date]]),"",Panel_Sessions[[#This Row],[Date]]-WEEKDAY(Panel_Sessions[[#This Row],[Date]],2)+1)</f>
        <v>46090</v>
      </c>
    </row>
    <row r="62" spans="1:4" x14ac:dyDescent="0.3">
      <c r="A62" s="331" t="s">
        <v>3375</v>
      </c>
      <c r="B62" s="162">
        <v>46092</v>
      </c>
      <c r="C62" t="s">
        <v>224</v>
      </c>
      <c r="D62" s="162">
        <f>IF(ISBLANK(Panel_Sessions[[#This Row],[Date]]),"",Panel_Sessions[[#This Row],[Date]]-WEEKDAY(Panel_Sessions[[#This Row],[Date]],2)+1)</f>
        <v>46090</v>
      </c>
    </row>
    <row r="63" spans="1:4" x14ac:dyDescent="0.3">
      <c r="A63" s="331" t="s">
        <v>3376</v>
      </c>
      <c r="B63" s="162">
        <v>46093</v>
      </c>
      <c r="C63" t="s">
        <v>220</v>
      </c>
      <c r="D63" s="162">
        <f>IF(ISBLANK(Panel_Sessions[[#This Row],[Date]]),"",Panel_Sessions[[#This Row],[Date]]-WEEKDAY(Panel_Sessions[[#This Row],[Date]],2)+1)</f>
        <v>46090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6ED90-8283-4809-880C-D3D0764DB77C}">
  <dimension ref="A1:E86"/>
  <sheetViews>
    <sheetView workbookViewId="0">
      <selection activeCell="C33" sqref="C33"/>
    </sheetView>
  </sheetViews>
  <sheetFormatPr defaultRowHeight="14.4" x14ac:dyDescent="0.3"/>
  <cols>
    <col min="1" max="1" width="39.88671875" bestFit="1" customWidth="1"/>
    <col min="2" max="2" width="18" bestFit="1" customWidth="1"/>
    <col min="3" max="4" width="19.6640625" customWidth="1"/>
    <col min="6" max="6" width="17.44140625" customWidth="1"/>
    <col min="9" max="9" width="12.44140625" bestFit="1" customWidth="1"/>
    <col min="10" max="10" width="14.6640625" bestFit="1" customWidth="1"/>
  </cols>
  <sheetData>
    <row r="1" spans="1:5" x14ac:dyDescent="0.3">
      <c r="A1" t="s">
        <v>3154</v>
      </c>
      <c r="B1" t="s">
        <v>3213</v>
      </c>
      <c r="C1" t="s">
        <v>3214</v>
      </c>
      <c r="D1" t="s">
        <v>49</v>
      </c>
      <c r="E1" t="s">
        <v>155</v>
      </c>
    </row>
    <row r="2" spans="1:5" hidden="1" x14ac:dyDescent="0.3">
      <c r="A2" s="7" t="s">
        <v>3185</v>
      </c>
      <c r="B2" s="162">
        <v>46076</v>
      </c>
      <c r="C2" t="s">
        <v>228</v>
      </c>
      <c r="D2" t="s">
        <v>229</v>
      </c>
      <c r="E2" s="162">
        <f>IF(ISBLANK(VP_Calls[[#This Row],[Date of 1st VP call]]),"",VP_Calls[[#This Row],[Date of 1st VP call]]-WEEKDAY(VP_Calls[[#This Row],[Date of 1st VP call]],2)+1)</f>
        <v>46076</v>
      </c>
    </row>
    <row r="3" spans="1:5" hidden="1" x14ac:dyDescent="0.3">
      <c r="A3" s="7" t="s">
        <v>3215</v>
      </c>
      <c r="B3" s="162">
        <v>46109</v>
      </c>
      <c r="C3" t="s">
        <v>230</v>
      </c>
      <c r="D3" t="s">
        <v>229</v>
      </c>
      <c r="E3" s="162">
        <f>IF(ISBLANK(VP_Calls[[#This Row],[Date of 1st VP call]]),"",VP_Calls[[#This Row],[Date of 1st VP call]]-WEEKDAY(VP_Calls[[#This Row],[Date of 1st VP call]],2)+1)</f>
        <v>46104</v>
      </c>
    </row>
    <row r="4" spans="1:5" hidden="1" x14ac:dyDescent="0.3">
      <c r="A4" s="7" t="s">
        <v>3216</v>
      </c>
      <c r="B4" s="162">
        <v>46114</v>
      </c>
      <c r="C4" t="s">
        <v>230</v>
      </c>
      <c r="D4" t="s">
        <v>229</v>
      </c>
      <c r="E4" s="162">
        <f>IF(ISBLANK(VP_Calls[[#This Row],[Date of 1st VP call]]),"",VP_Calls[[#This Row],[Date of 1st VP call]]-WEEKDAY(VP_Calls[[#This Row],[Date of 1st VP call]],2)+1)</f>
        <v>46111</v>
      </c>
    </row>
    <row r="5" spans="1:5" hidden="1" x14ac:dyDescent="0.3">
      <c r="A5" t="s">
        <v>3192</v>
      </c>
      <c r="B5" s="162">
        <v>46094</v>
      </c>
      <c r="C5" t="s">
        <v>230</v>
      </c>
      <c r="D5" t="s">
        <v>229</v>
      </c>
      <c r="E5" s="162">
        <f>IF(ISBLANK(VP_Calls[[#This Row],[Date of 1st VP call]]),"",VP_Calls[[#This Row],[Date of 1st VP call]]-WEEKDAY(VP_Calls[[#This Row],[Date of 1st VP call]],2)+1)</f>
        <v>46090</v>
      </c>
    </row>
    <row r="6" spans="1:5" hidden="1" x14ac:dyDescent="0.3">
      <c r="A6" s="362" t="s">
        <v>3217</v>
      </c>
      <c r="B6" s="162">
        <v>46074</v>
      </c>
      <c r="C6" t="s">
        <v>231</v>
      </c>
      <c r="E6" s="162">
        <f>IF(ISBLANK(VP_Calls[[#This Row],[Date of 1st VP call]]),"",VP_Calls[[#This Row],[Date of 1st VP call]]-WEEKDAY(VP_Calls[[#This Row],[Date of 1st VP call]],2)+1)</f>
        <v>46069</v>
      </c>
    </row>
    <row r="7" spans="1:5" hidden="1" x14ac:dyDescent="0.3">
      <c r="A7" s="7" t="s">
        <v>3189</v>
      </c>
      <c r="B7" s="162">
        <v>46095</v>
      </c>
      <c r="C7" t="s">
        <v>231</v>
      </c>
      <c r="D7" t="s">
        <v>229</v>
      </c>
      <c r="E7" s="162">
        <f>IF(ISBLANK(VP_Calls[[#This Row],[Date of 1st VP call]]),"",VP_Calls[[#This Row],[Date of 1st VP call]]-WEEKDAY(VP_Calls[[#This Row],[Date of 1st VP call]],2)+1)</f>
        <v>46090</v>
      </c>
    </row>
    <row r="8" spans="1:5" hidden="1" x14ac:dyDescent="0.3">
      <c r="A8" s="126" t="s">
        <v>3176</v>
      </c>
      <c r="B8" s="162">
        <v>46095</v>
      </c>
      <c r="C8" t="s">
        <v>231</v>
      </c>
      <c r="D8" t="s">
        <v>229</v>
      </c>
      <c r="E8" s="162">
        <f>IF(ISBLANK(VP_Calls[[#This Row],[Date of 1st VP call]]),"",VP_Calls[[#This Row],[Date of 1st VP call]]-WEEKDAY(VP_Calls[[#This Row],[Date of 1st VP call]],2)+1)</f>
        <v>46090</v>
      </c>
    </row>
    <row r="9" spans="1:5" hidden="1" x14ac:dyDescent="0.3">
      <c r="A9" s="7" t="s">
        <v>3218</v>
      </c>
      <c r="B9" s="162">
        <v>46097</v>
      </c>
      <c r="C9" t="s">
        <v>231</v>
      </c>
      <c r="D9" t="s">
        <v>229</v>
      </c>
      <c r="E9" s="162">
        <f>IF(ISBLANK(VP_Calls[[#This Row],[Date of 1st VP call]]),"",VP_Calls[[#This Row],[Date of 1st VP call]]-WEEKDAY(VP_Calls[[#This Row],[Date of 1st VP call]],2)+1)</f>
        <v>46097</v>
      </c>
    </row>
    <row r="10" spans="1:5" hidden="1" x14ac:dyDescent="0.3">
      <c r="A10" s="126" t="s">
        <v>3219</v>
      </c>
      <c r="B10" s="162">
        <v>46116</v>
      </c>
      <c r="C10" t="s">
        <v>231</v>
      </c>
      <c r="D10" t="s">
        <v>229</v>
      </c>
      <c r="E10" s="162">
        <f>IF(ISBLANK(VP_Calls[[#This Row],[Date of 1st VP call]]),"",VP_Calls[[#This Row],[Date of 1st VP call]]-WEEKDAY(VP_Calls[[#This Row],[Date of 1st VP call]],2)+1)</f>
        <v>46111</v>
      </c>
    </row>
    <row r="11" spans="1:5" x14ac:dyDescent="0.3">
      <c r="A11" s="7" t="s">
        <v>963</v>
      </c>
      <c r="B11" s="162">
        <v>46122</v>
      </c>
      <c r="C11" t="s">
        <v>236</v>
      </c>
      <c r="D11" t="s">
        <v>50</v>
      </c>
      <c r="E11" s="162">
        <f>IF(ISBLANK(VP_Calls[[#This Row],[Date of 1st VP call]]),"",VP_Calls[[#This Row],[Date of 1st VP call]]-WEEKDAY(VP_Calls[[#This Row],[Date of 1st VP call]],2)+1)</f>
        <v>46118</v>
      </c>
    </row>
    <row r="12" spans="1:5" hidden="1" x14ac:dyDescent="0.3">
      <c r="A12" s="7" t="s">
        <v>3220</v>
      </c>
      <c r="B12" s="162">
        <v>46113</v>
      </c>
      <c r="C12" t="s">
        <v>217</v>
      </c>
      <c r="D12" t="s">
        <v>229</v>
      </c>
      <c r="E12" s="162">
        <f>IF(ISBLANK(VP_Calls[[#This Row],[Date of 1st VP call]]),"",VP_Calls[[#This Row],[Date of 1st VP call]]-WEEKDAY(VP_Calls[[#This Row],[Date of 1st VP call]],2)+1)</f>
        <v>46111</v>
      </c>
    </row>
    <row r="13" spans="1:5" hidden="1" x14ac:dyDescent="0.3">
      <c r="A13" s="7" t="s">
        <v>3221</v>
      </c>
      <c r="B13" s="162">
        <v>46114</v>
      </c>
      <c r="C13" t="s">
        <v>217</v>
      </c>
      <c r="D13" t="s">
        <v>229</v>
      </c>
      <c r="E13" s="162">
        <f>IF(ISBLANK(VP_Calls[[#This Row],[Date of 1st VP call]]),"",VP_Calls[[#This Row],[Date of 1st VP call]]-WEEKDAY(VP_Calls[[#This Row],[Date of 1st VP call]],2)+1)</f>
        <v>46111</v>
      </c>
    </row>
    <row r="14" spans="1:5" hidden="1" x14ac:dyDescent="0.3">
      <c r="A14" t="s">
        <v>3222</v>
      </c>
      <c r="B14" s="162">
        <v>46126</v>
      </c>
      <c r="C14" t="s">
        <v>217</v>
      </c>
      <c r="D14" t="s">
        <v>229</v>
      </c>
      <c r="E14" s="162">
        <f>IF(ISBLANK(VP_Calls[[#This Row],[Date of 1st VP call]]),"",VP_Calls[[#This Row],[Date of 1st VP call]]-WEEKDAY(VP_Calls[[#This Row],[Date of 1st VP call]],2)+1)</f>
        <v>46125</v>
      </c>
    </row>
    <row r="15" spans="1:5" hidden="1" x14ac:dyDescent="0.3">
      <c r="A15" s="331" t="s">
        <v>3223</v>
      </c>
      <c r="B15" s="162">
        <v>46127</v>
      </c>
      <c r="C15" t="s">
        <v>217</v>
      </c>
      <c r="D15" t="s">
        <v>229</v>
      </c>
      <c r="E15" s="162">
        <f>IF(ISBLANK(VP_Calls[[#This Row],[Date of 1st VP call]]),"",VP_Calls[[#This Row],[Date of 1st VP call]]-WEEKDAY(VP_Calls[[#This Row],[Date of 1st VP call]],2)+1)</f>
        <v>46125</v>
      </c>
    </row>
    <row r="16" spans="1:5" hidden="1" x14ac:dyDescent="0.3">
      <c r="A16" s="359" t="s">
        <v>3224</v>
      </c>
      <c r="B16" s="162">
        <v>46073</v>
      </c>
      <c r="C16" t="s">
        <v>224</v>
      </c>
      <c r="D16" t="s">
        <v>229</v>
      </c>
      <c r="E16" s="162">
        <f>IF(ISBLANK(VP_Calls[[#This Row],[Date of 1st VP call]]),"",VP_Calls[[#This Row],[Date of 1st VP call]]-WEEKDAY(VP_Calls[[#This Row],[Date of 1st VP call]],2)+1)</f>
        <v>46069</v>
      </c>
    </row>
    <row r="17" spans="1:5" hidden="1" x14ac:dyDescent="0.3">
      <c r="A17" s="359" t="s">
        <v>3225</v>
      </c>
      <c r="B17" s="162">
        <v>46070</v>
      </c>
      <c r="C17" t="s">
        <v>216</v>
      </c>
      <c r="D17" t="s">
        <v>229</v>
      </c>
      <c r="E17" s="162">
        <f>IF(ISBLANK(VP_Calls[[#This Row],[Date of 1st VP call]]),"",VP_Calls[[#This Row],[Date of 1st VP call]]-WEEKDAY(VP_Calls[[#This Row],[Date of 1st VP call]],2)+1)</f>
        <v>46069</v>
      </c>
    </row>
    <row r="18" spans="1:5" hidden="1" x14ac:dyDescent="0.3">
      <c r="A18" s="359" t="s">
        <v>3226</v>
      </c>
      <c r="B18" s="162">
        <v>46073</v>
      </c>
      <c r="C18" t="s">
        <v>216</v>
      </c>
      <c r="D18" t="s">
        <v>229</v>
      </c>
      <c r="E18" s="162">
        <f>IF(ISBLANK(VP_Calls[[#This Row],[Date of 1st VP call]]),"",VP_Calls[[#This Row],[Date of 1st VP call]]-WEEKDAY(VP_Calls[[#This Row],[Date of 1st VP call]],2)+1)</f>
        <v>46069</v>
      </c>
    </row>
    <row r="19" spans="1:5" hidden="1" x14ac:dyDescent="0.3">
      <c r="A19" s="359" t="s">
        <v>3195</v>
      </c>
      <c r="B19" s="162">
        <v>46093</v>
      </c>
      <c r="C19" t="s">
        <v>216</v>
      </c>
      <c r="D19" t="s">
        <v>229</v>
      </c>
      <c r="E19" s="162">
        <f>IF(ISBLANK(VP_Calls[[#This Row],[Date of 1st VP call]]),"",VP_Calls[[#This Row],[Date of 1st VP call]]-WEEKDAY(VP_Calls[[#This Row],[Date of 1st VP call]],2)+1)</f>
        <v>46090</v>
      </c>
    </row>
    <row r="20" spans="1:5" x14ac:dyDescent="0.3">
      <c r="A20" s="7" t="s">
        <v>3227</v>
      </c>
      <c r="B20" s="162">
        <v>46105</v>
      </c>
      <c r="C20" t="s">
        <v>216</v>
      </c>
      <c r="D20" t="s">
        <v>50</v>
      </c>
      <c r="E20" s="162">
        <f>IF(ISBLANK(VP_Calls[[#This Row],[Date of 1st VP call]]),"",VP_Calls[[#This Row],[Date of 1st VP call]]-WEEKDAY(VP_Calls[[#This Row],[Date of 1st VP call]],2)+1)</f>
        <v>46104</v>
      </c>
    </row>
    <row r="21" spans="1:5" hidden="1" x14ac:dyDescent="0.3">
      <c r="A21" s="7" t="s">
        <v>3228</v>
      </c>
      <c r="B21" s="162">
        <v>46113</v>
      </c>
      <c r="C21" t="s">
        <v>216</v>
      </c>
      <c r="D21" t="s">
        <v>229</v>
      </c>
      <c r="E21" s="162">
        <f>IF(ISBLANK(VP_Calls[[#This Row],[Date of 1st VP call]]),"",VP_Calls[[#This Row],[Date of 1st VP call]]-WEEKDAY(VP_Calls[[#This Row],[Date of 1st VP call]],2)+1)</f>
        <v>46111</v>
      </c>
    </row>
    <row r="22" spans="1:5" hidden="1" x14ac:dyDescent="0.3">
      <c r="A22" s="7" t="s">
        <v>3229</v>
      </c>
      <c r="B22" s="162">
        <v>46114</v>
      </c>
      <c r="C22" t="s">
        <v>216</v>
      </c>
      <c r="D22" t="s">
        <v>229</v>
      </c>
      <c r="E22" s="162">
        <f>IF(ISBLANK(VP_Calls[[#This Row],[Date of 1st VP call]]),"",VP_Calls[[#This Row],[Date of 1st VP call]]-WEEKDAY(VP_Calls[[#This Row],[Date of 1st VP call]],2)+1)</f>
        <v>46111</v>
      </c>
    </row>
    <row r="23" spans="1:5" hidden="1" x14ac:dyDescent="0.3">
      <c r="A23" s="331" t="s">
        <v>3202</v>
      </c>
      <c r="B23" s="162">
        <v>46129</v>
      </c>
      <c r="C23" t="s">
        <v>232</v>
      </c>
      <c r="D23" t="s">
        <v>229</v>
      </c>
      <c r="E23" s="162">
        <f>IF(ISBLANK(VP_Calls[[#This Row],[Date of 1st VP call]]),"",VP_Calls[[#This Row],[Date of 1st VP call]]-WEEKDAY(VP_Calls[[#This Row],[Date of 1st VP call]],2)+1)</f>
        <v>46125</v>
      </c>
    </row>
    <row r="24" spans="1:5" hidden="1" x14ac:dyDescent="0.3">
      <c r="A24" s="7" t="s">
        <v>3180</v>
      </c>
      <c r="B24" s="162">
        <v>46066</v>
      </c>
      <c r="C24" t="s">
        <v>14</v>
      </c>
      <c r="D24" t="s">
        <v>229</v>
      </c>
      <c r="E24" s="162">
        <f>IF(ISBLANK(VP_Calls[[#This Row],[Date of 1st VP call]]),"",VP_Calls[[#This Row],[Date of 1st VP call]]-WEEKDAY(VP_Calls[[#This Row],[Date of 1st VP call]],2)+1)</f>
        <v>46062</v>
      </c>
    </row>
    <row r="25" spans="1:5" hidden="1" x14ac:dyDescent="0.3">
      <c r="A25" s="7" t="s">
        <v>3230</v>
      </c>
      <c r="B25" s="162">
        <v>46071</v>
      </c>
      <c r="C25" t="s">
        <v>14</v>
      </c>
      <c r="D25" t="s">
        <v>229</v>
      </c>
      <c r="E25" s="162">
        <f>IF(ISBLANK(VP_Calls[[#This Row],[Date of 1st VP call]]),"",VP_Calls[[#This Row],[Date of 1st VP call]]-WEEKDAY(VP_Calls[[#This Row],[Date of 1st VP call]],2)+1)</f>
        <v>46069</v>
      </c>
    </row>
    <row r="26" spans="1:5" hidden="1" x14ac:dyDescent="0.3">
      <c r="A26" s="7" t="s">
        <v>3231</v>
      </c>
      <c r="B26" s="162">
        <v>46071</v>
      </c>
      <c r="C26" t="s">
        <v>14</v>
      </c>
      <c r="D26" t="s">
        <v>229</v>
      </c>
      <c r="E26" s="162">
        <f>IF(ISBLANK(VP_Calls[[#This Row],[Date of 1st VP call]]),"",VP_Calls[[#This Row],[Date of 1st VP call]]-WEEKDAY(VP_Calls[[#This Row],[Date of 1st VP call]],2)+1)</f>
        <v>46069</v>
      </c>
    </row>
    <row r="27" spans="1:5" hidden="1" x14ac:dyDescent="0.3">
      <c r="A27" s="7" t="s">
        <v>3164</v>
      </c>
      <c r="B27" s="162">
        <v>46072</v>
      </c>
      <c r="C27" t="s">
        <v>14</v>
      </c>
      <c r="D27" t="s">
        <v>229</v>
      </c>
      <c r="E27" s="162">
        <f>IF(ISBLANK(VP_Calls[[#This Row],[Date of 1st VP call]]),"",VP_Calls[[#This Row],[Date of 1st VP call]]-WEEKDAY(VP_Calls[[#This Row],[Date of 1st VP call]],2)+1)</f>
        <v>46069</v>
      </c>
    </row>
    <row r="28" spans="1:5" x14ac:dyDescent="0.3">
      <c r="A28" s="7" t="s">
        <v>3232</v>
      </c>
      <c r="B28" s="162">
        <v>46072</v>
      </c>
      <c r="C28" t="s">
        <v>14</v>
      </c>
      <c r="D28" t="s">
        <v>50</v>
      </c>
      <c r="E28" s="162">
        <f>IF(ISBLANK(VP_Calls[[#This Row],[Date of 1st VP call]]),"",VP_Calls[[#This Row],[Date of 1st VP call]]-WEEKDAY(VP_Calls[[#This Row],[Date of 1st VP call]],2)+1)</f>
        <v>46069</v>
      </c>
    </row>
    <row r="29" spans="1:5" hidden="1" x14ac:dyDescent="0.3">
      <c r="A29" s="331" t="s">
        <v>3167</v>
      </c>
      <c r="B29" s="162">
        <v>46073</v>
      </c>
      <c r="C29" t="s">
        <v>14</v>
      </c>
      <c r="D29" t="s">
        <v>229</v>
      </c>
      <c r="E29" s="162">
        <f>IF(ISBLANK(VP_Calls[[#This Row],[Date of 1st VP call]]),"",VP_Calls[[#This Row],[Date of 1st VP call]]-WEEKDAY(VP_Calls[[#This Row],[Date of 1st VP call]],2)+1)</f>
        <v>46069</v>
      </c>
    </row>
    <row r="30" spans="1:5" hidden="1" x14ac:dyDescent="0.3">
      <c r="A30" s="7" t="s">
        <v>3233</v>
      </c>
      <c r="B30" s="162">
        <v>46073</v>
      </c>
      <c r="C30" t="s">
        <v>14</v>
      </c>
      <c r="D30" t="s">
        <v>229</v>
      </c>
      <c r="E30" s="162">
        <f>IF(ISBLANK(VP_Calls[[#This Row],[Date of 1st VP call]]),"",VP_Calls[[#This Row],[Date of 1st VP call]]-WEEKDAY(VP_Calls[[#This Row],[Date of 1st VP call]],2)+1)</f>
        <v>46069</v>
      </c>
    </row>
    <row r="31" spans="1:5" x14ac:dyDescent="0.3">
      <c r="A31" s="7" t="s">
        <v>3234</v>
      </c>
      <c r="B31" s="162">
        <v>46073</v>
      </c>
      <c r="C31" t="s">
        <v>14</v>
      </c>
      <c r="D31" t="s">
        <v>50</v>
      </c>
      <c r="E31" s="162">
        <f>IF(ISBLANK(VP_Calls[[#This Row],[Date of 1st VP call]]),"",VP_Calls[[#This Row],[Date of 1st VP call]]-WEEKDAY(VP_Calls[[#This Row],[Date of 1st VP call]],2)+1)</f>
        <v>46069</v>
      </c>
    </row>
    <row r="32" spans="1:5" x14ac:dyDescent="0.3">
      <c r="A32" s="7" t="s">
        <v>3235</v>
      </c>
      <c r="B32" s="162">
        <v>46078</v>
      </c>
      <c r="C32" t="s">
        <v>14</v>
      </c>
      <c r="D32" t="s">
        <v>50</v>
      </c>
      <c r="E32" s="162">
        <f>IF(ISBLANK(VP_Calls[[#This Row],[Date of 1st VP call]]),"",VP_Calls[[#This Row],[Date of 1st VP call]]-WEEKDAY(VP_Calls[[#This Row],[Date of 1st VP call]],2)+1)</f>
        <v>46076</v>
      </c>
    </row>
    <row r="33" spans="1:5" x14ac:dyDescent="0.3">
      <c r="A33" s="7" t="s">
        <v>3236</v>
      </c>
      <c r="B33" s="162">
        <v>46093</v>
      </c>
      <c r="C33" t="s">
        <v>14</v>
      </c>
      <c r="D33" t="s">
        <v>50</v>
      </c>
      <c r="E33" s="162">
        <f>IF(ISBLANK(VP_Calls[[#This Row],[Date of 1st VP call]]),"",VP_Calls[[#This Row],[Date of 1st VP call]]-WEEKDAY(VP_Calls[[#This Row],[Date of 1st VP call]],2)+1)</f>
        <v>46090</v>
      </c>
    </row>
    <row r="34" spans="1:5" x14ac:dyDescent="0.3">
      <c r="A34" s="7" t="s">
        <v>3237</v>
      </c>
      <c r="B34" s="162">
        <v>46093</v>
      </c>
      <c r="C34" t="s">
        <v>14</v>
      </c>
      <c r="D34" t="s">
        <v>50</v>
      </c>
      <c r="E34" s="162">
        <f>IF(ISBLANK(VP_Calls[[#This Row],[Date of 1st VP call]]),"",VP_Calls[[#This Row],[Date of 1st VP call]]-WEEKDAY(VP_Calls[[#This Row],[Date of 1st VP call]],2)+1)</f>
        <v>46090</v>
      </c>
    </row>
    <row r="35" spans="1:5" hidden="1" x14ac:dyDescent="0.3">
      <c r="A35" s="7" t="s">
        <v>3238</v>
      </c>
      <c r="B35" s="162">
        <v>46111</v>
      </c>
      <c r="C35" t="s">
        <v>14</v>
      </c>
      <c r="D35" t="s">
        <v>229</v>
      </c>
      <c r="E35" s="162">
        <f>IF(ISBLANK(VP_Calls[[#This Row],[Date of 1st VP call]]),"",VP_Calls[[#This Row],[Date of 1st VP call]]-WEEKDAY(VP_Calls[[#This Row],[Date of 1st VP call]],2)+1)</f>
        <v>46111</v>
      </c>
    </row>
    <row r="36" spans="1:5" hidden="1" x14ac:dyDescent="0.3">
      <c r="A36" s="7" t="s">
        <v>3239</v>
      </c>
      <c r="B36" s="162">
        <v>46071</v>
      </c>
      <c r="C36" t="s">
        <v>233</v>
      </c>
      <c r="D36" t="s">
        <v>229</v>
      </c>
      <c r="E36" s="162">
        <f>IF(ISBLANK(VP_Calls[[#This Row],[Date of 1st VP call]]),"",VP_Calls[[#This Row],[Date of 1st VP call]]-WEEKDAY(VP_Calls[[#This Row],[Date of 1st VP call]],2)+1)</f>
        <v>46069</v>
      </c>
    </row>
    <row r="37" spans="1:5" hidden="1" x14ac:dyDescent="0.3">
      <c r="A37" s="7" t="s">
        <v>3187</v>
      </c>
      <c r="B37" s="162">
        <v>46076</v>
      </c>
      <c r="C37" t="s">
        <v>233</v>
      </c>
      <c r="D37" t="s">
        <v>229</v>
      </c>
      <c r="E37" s="162">
        <f>IF(ISBLANK(VP_Calls[[#This Row],[Date of 1st VP call]]),"",VP_Calls[[#This Row],[Date of 1st VP call]]-WEEKDAY(VP_Calls[[#This Row],[Date of 1st VP call]],2)+1)</f>
        <v>46076</v>
      </c>
    </row>
    <row r="38" spans="1:5" hidden="1" x14ac:dyDescent="0.3">
      <c r="A38" s="331" t="s">
        <v>3190</v>
      </c>
      <c r="B38" s="162">
        <v>46088</v>
      </c>
      <c r="C38" t="s">
        <v>233</v>
      </c>
      <c r="D38" t="s">
        <v>229</v>
      </c>
      <c r="E38" s="162">
        <f>IF(ISBLANK(VP_Calls[[#This Row],[Date of 1st VP call]]),"",VP_Calls[[#This Row],[Date of 1st VP call]]-WEEKDAY(VP_Calls[[#This Row],[Date of 1st VP call]],2)+1)</f>
        <v>46083</v>
      </c>
    </row>
    <row r="39" spans="1:5" hidden="1" x14ac:dyDescent="0.3">
      <c r="A39" s="7" t="s">
        <v>3240</v>
      </c>
      <c r="B39" s="162">
        <v>46112</v>
      </c>
      <c r="C39" t="s">
        <v>233</v>
      </c>
      <c r="D39" t="s">
        <v>229</v>
      </c>
      <c r="E39" s="162">
        <f>IF(ISBLANK(VP_Calls[[#This Row],[Date of 1st VP call]]),"",VP_Calls[[#This Row],[Date of 1st VP call]]-WEEKDAY(VP_Calls[[#This Row],[Date of 1st VP call]],2)+1)</f>
        <v>46111</v>
      </c>
    </row>
    <row r="40" spans="1:5" hidden="1" x14ac:dyDescent="0.3">
      <c r="A40" s="7" t="s">
        <v>3199</v>
      </c>
      <c r="B40" s="162">
        <v>46113</v>
      </c>
      <c r="C40" t="s">
        <v>233</v>
      </c>
      <c r="D40" t="s">
        <v>229</v>
      </c>
      <c r="E40" s="162">
        <f>IF(ISBLANK(VP_Calls[[#This Row],[Date of 1st VP call]]),"",VP_Calls[[#This Row],[Date of 1st VP call]]-WEEKDAY(VP_Calls[[#This Row],[Date of 1st VP call]],2)+1)</f>
        <v>46111</v>
      </c>
    </row>
    <row r="41" spans="1:5" x14ac:dyDescent="0.3">
      <c r="A41" s="331" t="s">
        <v>3190</v>
      </c>
      <c r="B41" s="162">
        <v>46119</v>
      </c>
      <c r="C41" t="s">
        <v>233</v>
      </c>
      <c r="D41" t="s">
        <v>50</v>
      </c>
      <c r="E41" s="162">
        <f>IF(ISBLANK(VP_Calls[[#This Row],[Date of 1st VP call]]),"",VP_Calls[[#This Row],[Date of 1st VP call]]-WEEKDAY(VP_Calls[[#This Row],[Date of 1st VP call]],2)+1)</f>
        <v>46118</v>
      </c>
    </row>
    <row r="42" spans="1:5" hidden="1" x14ac:dyDescent="0.3">
      <c r="A42" s="7" t="s">
        <v>3199</v>
      </c>
      <c r="B42" s="162">
        <v>46121</v>
      </c>
      <c r="C42" t="s">
        <v>233</v>
      </c>
      <c r="D42" t="s">
        <v>229</v>
      </c>
      <c r="E42" s="162">
        <f>IF(ISBLANK(VP_Calls[[#This Row],[Date of 1st VP call]]),"",VP_Calls[[#This Row],[Date of 1st VP call]]-WEEKDAY(VP_Calls[[#This Row],[Date of 1st VP call]],2)+1)</f>
        <v>46118</v>
      </c>
    </row>
    <row r="43" spans="1:5" x14ac:dyDescent="0.3">
      <c r="A43" s="7" t="s">
        <v>3241</v>
      </c>
      <c r="B43" s="162">
        <v>46122</v>
      </c>
      <c r="C43" t="s">
        <v>233</v>
      </c>
      <c r="D43" t="s">
        <v>50</v>
      </c>
      <c r="E43" s="162">
        <f>IF(ISBLANK(VP_Calls[[#This Row],[Date of 1st VP call]]),"",VP_Calls[[#This Row],[Date of 1st VP call]]-WEEKDAY(VP_Calls[[#This Row],[Date of 1st VP call]],2)+1)</f>
        <v>46118</v>
      </c>
    </row>
    <row r="44" spans="1:5" hidden="1" x14ac:dyDescent="0.3">
      <c r="A44" s="7" t="s">
        <v>3186</v>
      </c>
      <c r="B44" s="162">
        <v>46100</v>
      </c>
      <c r="C44" t="s">
        <v>234</v>
      </c>
      <c r="D44" t="s">
        <v>229</v>
      </c>
      <c r="E44" s="162">
        <f>IF(ISBLANK(VP_Calls[[#This Row],[Date of 1st VP call]]),"",VP_Calls[[#This Row],[Date of 1st VP call]]-WEEKDAY(VP_Calls[[#This Row],[Date of 1st VP call]],2)+1)</f>
        <v>46097</v>
      </c>
    </row>
    <row r="45" spans="1:5" hidden="1" x14ac:dyDescent="0.3">
      <c r="A45" s="7" t="s">
        <v>3177</v>
      </c>
      <c r="B45" s="162">
        <v>46107</v>
      </c>
      <c r="C45" t="s">
        <v>221</v>
      </c>
      <c r="D45" t="s">
        <v>229</v>
      </c>
      <c r="E45" s="162">
        <f>IF(ISBLANK(VP_Calls[[#This Row],[Date of 1st VP call]]),"",VP_Calls[[#This Row],[Date of 1st VP call]]-WEEKDAY(VP_Calls[[#This Row],[Date of 1st VP call]],2)+1)</f>
        <v>46104</v>
      </c>
    </row>
    <row r="46" spans="1:5" hidden="1" x14ac:dyDescent="0.3">
      <c r="A46" s="7" t="s">
        <v>3179</v>
      </c>
      <c r="B46" s="162">
        <v>46070</v>
      </c>
      <c r="C46" t="s">
        <v>235</v>
      </c>
      <c r="D46" t="s">
        <v>229</v>
      </c>
      <c r="E46" s="162">
        <f>IF(ISBLANK(VP_Calls[[#This Row],[Date of 1st VP call]]),"",VP_Calls[[#This Row],[Date of 1st VP call]]-WEEKDAY(VP_Calls[[#This Row],[Date of 1st VP call]],2)+1)</f>
        <v>46069</v>
      </c>
    </row>
    <row r="47" spans="1:5" x14ac:dyDescent="0.3">
      <c r="A47" s="7" t="s">
        <v>3242</v>
      </c>
      <c r="B47" s="162">
        <v>46069</v>
      </c>
      <c r="C47" t="s">
        <v>235</v>
      </c>
      <c r="D47" t="s">
        <v>50</v>
      </c>
      <c r="E47" s="162">
        <f>IF(ISBLANK(VP_Calls[[#This Row],[Date of 1st VP call]]),"",VP_Calls[[#This Row],[Date of 1st VP call]]-WEEKDAY(VP_Calls[[#This Row],[Date of 1st VP call]],2)+1)</f>
        <v>46069</v>
      </c>
    </row>
    <row r="48" spans="1:5" x14ac:dyDescent="0.3">
      <c r="A48" s="7" t="s">
        <v>3243</v>
      </c>
      <c r="B48" s="162">
        <v>46069</v>
      </c>
      <c r="C48" t="s">
        <v>235</v>
      </c>
      <c r="D48" t="s">
        <v>50</v>
      </c>
      <c r="E48" s="162">
        <f>IF(ISBLANK(VP_Calls[[#This Row],[Date of 1st VP call]]),"",VP_Calls[[#This Row],[Date of 1st VP call]]-WEEKDAY(VP_Calls[[#This Row],[Date of 1st VP call]],2)+1)</f>
        <v>46069</v>
      </c>
    </row>
    <row r="49" spans="1:5" x14ac:dyDescent="0.3">
      <c r="A49" s="7" t="s">
        <v>3244</v>
      </c>
      <c r="B49" s="162">
        <v>46071</v>
      </c>
      <c r="C49" t="s">
        <v>235</v>
      </c>
      <c r="D49" t="s">
        <v>50</v>
      </c>
      <c r="E49" s="162">
        <f>IF(ISBLANK(VP_Calls[[#This Row],[Date of 1st VP call]]),"",VP_Calls[[#This Row],[Date of 1st VP call]]-WEEKDAY(VP_Calls[[#This Row],[Date of 1st VP call]],2)+1)</f>
        <v>46069</v>
      </c>
    </row>
    <row r="50" spans="1:5" hidden="1" x14ac:dyDescent="0.3">
      <c r="A50" s="7" t="s">
        <v>3245</v>
      </c>
      <c r="B50" s="162">
        <v>46076</v>
      </c>
      <c r="C50" t="s">
        <v>235</v>
      </c>
      <c r="D50" t="s">
        <v>229</v>
      </c>
      <c r="E50" s="162">
        <f>IF(ISBLANK(VP_Calls[[#This Row],[Date of 1st VP call]]),"",VP_Calls[[#This Row],[Date of 1st VP call]]-WEEKDAY(VP_Calls[[#This Row],[Date of 1st VP call]],2)+1)</f>
        <v>46076</v>
      </c>
    </row>
    <row r="51" spans="1:5" hidden="1" x14ac:dyDescent="0.3">
      <c r="A51" s="7" t="s">
        <v>3246</v>
      </c>
      <c r="B51" s="162">
        <v>46076</v>
      </c>
      <c r="C51" t="s">
        <v>235</v>
      </c>
      <c r="D51" t="s">
        <v>229</v>
      </c>
      <c r="E51" s="162">
        <f>IF(ISBLANK(VP_Calls[[#This Row],[Date of 1st VP call]]),"",VP_Calls[[#This Row],[Date of 1st VP call]]-WEEKDAY(VP_Calls[[#This Row],[Date of 1st VP call]],2)+1)</f>
        <v>46076</v>
      </c>
    </row>
    <row r="52" spans="1:5" hidden="1" x14ac:dyDescent="0.3">
      <c r="A52" s="7" t="s">
        <v>3247</v>
      </c>
      <c r="B52" s="162">
        <v>46080</v>
      </c>
      <c r="C52" t="s">
        <v>235</v>
      </c>
      <c r="D52" t="s">
        <v>229</v>
      </c>
      <c r="E52" s="162">
        <f>IF(ISBLANK(VP_Calls[[#This Row],[Date of 1st VP call]]),"",VP_Calls[[#This Row],[Date of 1st VP call]]-WEEKDAY(VP_Calls[[#This Row],[Date of 1st VP call]],2)+1)</f>
        <v>46076</v>
      </c>
    </row>
    <row r="53" spans="1:5" x14ac:dyDescent="0.3">
      <c r="A53" s="7" t="s">
        <v>3179</v>
      </c>
      <c r="B53" s="162">
        <v>46083</v>
      </c>
      <c r="C53" t="s">
        <v>235</v>
      </c>
      <c r="D53" t="s">
        <v>50</v>
      </c>
      <c r="E53" s="162">
        <f>IF(ISBLANK(VP_Calls[[#This Row],[Date of 1st VP call]]),"",VP_Calls[[#This Row],[Date of 1st VP call]]-WEEKDAY(VP_Calls[[#This Row],[Date of 1st VP call]],2)+1)</f>
        <v>46083</v>
      </c>
    </row>
    <row r="54" spans="1:5" x14ac:dyDescent="0.3">
      <c r="A54" s="7" t="s">
        <v>3248</v>
      </c>
      <c r="B54" s="162">
        <v>46078</v>
      </c>
      <c r="C54" t="s">
        <v>235</v>
      </c>
      <c r="D54" t="s">
        <v>50</v>
      </c>
      <c r="E54" s="162">
        <f>IF(ISBLANK(VP_Calls[[#This Row],[Date of 1st VP call]]),"",VP_Calls[[#This Row],[Date of 1st VP call]]-WEEKDAY(VP_Calls[[#This Row],[Date of 1st VP call]],2)+1)</f>
        <v>46076</v>
      </c>
    </row>
    <row r="55" spans="1:5" hidden="1" x14ac:dyDescent="0.3">
      <c r="A55" s="7" t="s">
        <v>3249</v>
      </c>
      <c r="B55" s="162">
        <v>46083</v>
      </c>
      <c r="C55" t="s">
        <v>235</v>
      </c>
      <c r="D55" t="s">
        <v>229</v>
      </c>
      <c r="E55" s="162">
        <f>IF(ISBLANK(VP_Calls[[#This Row],[Date of 1st VP call]]),"",VP_Calls[[#This Row],[Date of 1st VP call]]-WEEKDAY(VP_Calls[[#This Row],[Date of 1st VP call]],2)+1)</f>
        <v>46083</v>
      </c>
    </row>
    <row r="56" spans="1:5" hidden="1" x14ac:dyDescent="0.3">
      <c r="A56" s="7" t="s">
        <v>3250</v>
      </c>
      <c r="B56" s="162">
        <v>46092</v>
      </c>
      <c r="C56" t="s">
        <v>235</v>
      </c>
      <c r="D56" t="s">
        <v>229</v>
      </c>
      <c r="E56" s="162">
        <f>IF(ISBLANK(VP_Calls[[#This Row],[Date of 1st VP call]]),"",VP_Calls[[#This Row],[Date of 1st VP call]]-WEEKDAY(VP_Calls[[#This Row],[Date of 1st VP call]],2)+1)</f>
        <v>46090</v>
      </c>
    </row>
    <row r="57" spans="1:5" hidden="1" x14ac:dyDescent="0.3">
      <c r="A57" s="7" t="s">
        <v>3251</v>
      </c>
      <c r="B57" s="162">
        <v>46094</v>
      </c>
      <c r="C57" t="s">
        <v>235</v>
      </c>
      <c r="D57" t="s">
        <v>229</v>
      </c>
      <c r="E57" s="162">
        <f>IF(ISBLANK(VP_Calls[[#This Row],[Date of 1st VP call]]),"",VP_Calls[[#This Row],[Date of 1st VP call]]-WEEKDAY(VP_Calls[[#This Row],[Date of 1st VP call]],2)+1)</f>
        <v>46090</v>
      </c>
    </row>
    <row r="58" spans="1:5" x14ac:dyDescent="0.3">
      <c r="A58" s="363" t="s">
        <v>3252</v>
      </c>
      <c r="B58" s="162">
        <v>46098</v>
      </c>
      <c r="C58" t="s">
        <v>235</v>
      </c>
      <c r="D58" t="s">
        <v>50</v>
      </c>
      <c r="E58" s="162">
        <f>IF(ISBLANK(VP_Calls[[#This Row],[Date of 1st VP call]]),"",VP_Calls[[#This Row],[Date of 1st VP call]]-WEEKDAY(VP_Calls[[#This Row],[Date of 1st VP call]],2)+1)</f>
        <v>46097</v>
      </c>
    </row>
    <row r="59" spans="1:5" x14ac:dyDescent="0.3">
      <c r="A59" s="363" t="s">
        <v>3253</v>
      </c>
      <c r="B59" s="162">
        <v>46098</v>
      </c>
      <c r="C59" t="s">
        <v>235</v>
      </c>
      <c r="D59" t="s">
        <v>50</v>
      </c>
      <c r="E59" s="162">
        <f>IF(ISBLANK(VP_Calls[[#This Row],[Date of 1st VP call]]),"",VP_Calls[[#This Row],[Date of 1st VP call]]-WEEKDAY(VP_Calls[[#This Row],[Date of 1st VP call]],2)+1)</f>
        <v>46097</v>
      </c>
    </row>
    <row r="60" spans="1:5" hidden="1" x14ac:dyDescent="0.3">
      <c r="A60" s="363" t="s">
        <v>3254</v>
      </c>
      <c r="B60" s="162">
        <v>46099</v>
      </c>
      <c r="C60" t="s">
        <v>235</v>
      </c>
      <c r="D60" t="s">
        <v>229</v>
      </c>
      <c r="E60" s="162">
        <f>IF(ISBLANK(VP_Calls[[#This Row],[Date of 1st VP call]]),"",VP_Calls[[#This Row],[Date of 1st VP call]]-WEEKDAY(VP_Calls[[#This Row],[Date of 1st VP call]],2)+1)</f>
        <v>46097</v>
      </c>
    </row>
    <row r="61" spans="1:5" x14ac:dyDescent="0.3">
      <c r="A61" s="363" t="s">
        <v>3255</v>
      </c>
      <c r="B61" s="162">
        <v>46101</v>
      </c>
      <c r="C61" t="s">
        <v>235</v>
      </c>
      <c r="D61" t="s">
        <v>50</v>
      </c>
      <c r="E61" s="162">
        <f>IF(ISBLANK(VP_Calls[[#This Row],[Date of 1st VP call]]),"",VP_Calls[[#This Row],[Date of 1st VP call]]-WEEKDAY(VP_Calls[[#This Row],[Date of 1st VP call]],2)+1)</f>
        <v>46097</v>
      </c>
    </row>
    <row r="62" spans="1:5" hidden="1" x14ac:dyDescent="0.3">
      <c r="A62" s="7" t="s">
        <v>3198</v>
      </c>
      <c r="B62" s="162">
        <v>46105</v>
      </c>
      <c r="C62" t="s">
        <v>235</v>
      </c>
      <c r="D62" t="s">
        <v>229</v>
      </c>
      <c r="E62" s="162">
        <f>IF(ISBLANK(VP_Calls[[#This Row],[Date of 1st VP call]]),"",VP_Calls[[#This Row],[Date of 1st VP call]]-WEEKDAY(VP_Calls[[#This Row],[Date of 1st VP call]],2)+1)</f>
        <v>46104</v>
      </c>
    </row>
    <row r="63" spans="1:5" x14ac:dyDescent="0.3">
      <c r="A63" s="7" t="s">
        <v>3256</v>
      </c>
      <c r="B63" s="162">
        <v>46105</v>
      </c>
      <c r="C63" t="s">
        <v>235</v>
      </c>
      <c r="D63" t="s">
        <v>50</v>
      </c>
      <c r="E63" s="162">
        <f>IF(ISBLANK(VP_Calls[[#This Row],[Date of 1st VP call]]),"",VP_Calls[[#This Row],[Date of 1st VP call]]-WEEKDAY(VP_Calls[[#This Row],[Date of 1st VP call]],2)+1)</f>
        <v>46104</v>
      </c>
    </row>
    <row r="64" spans="1:5" x14ac:dyDescent="0.3">
      <c r="A64" s="7" t="s">
        <v>3257</v>
      </c>
      <c r="B64" s="162">
        <v>46106</v>
      </c>
      <c r="C64" t="s">
        <v>235</v>
      </c>
      <c r="D64" t="s">
        <v>50</v>
      </c>
      <c r="E64" s="162">
        <f>IF(ISBLANK(VP_Calls[[#This Row],[Date of 1st VP call]]),"",VP_Calls[[#This Row],[Date of 1st VP call]]-WEEKDAY(VP_Calls[[#This Row],[Date of 1st VP call]],2)+1)</f>
        <v>46104</v>
      </c>
    </row>
    <row r="65" spans="1:5" x14ac:dyDescent="0.3">
      <c r="A65" s="364" t="s">
        <v>3250</v>
      </c>
      <c r="B65" s="162">
        <v>46106</v>
      </c>
      <c r="C65" t="s">
        <v>235</v>
      </c>
      <c r="D65" t="s">
        <v>50</v>
      </c>
      <c r="E65" s="162">
        <f>IF(ISBLANK(VP_Calls[[#This Row],[Date of 1st VP call]]),"",VP_Calls[[#This Row],[Date of 1st VP call]]-WEEKDAY(VP_Calls[[#This Row],[Date of 1st VP call]],2)+1)</f>
        <v>46104</v>
      </c>
    </row>
    <row r="66" spans="1:5" x14ac:dyDescent="0.3">
      <c r="A66" s="7" t="s">
        <v>3258</v>
      </c>
      <c r="B66" s="162">
        <v>46108</v>
      </c>
      <c r="C66" t="s">
        <v>235</v>
      </c>
      <c r="D66" t="s">
        <v>50</v>
      </c>
      <c r="E66" s="162">
        <f>IF(ISBLANK(VP_Calls[[#This Row],[Date of 1st VP call]]),"",VP_Calls[[#This Row],[Date of 1st VP call]]-WEEKDAY(VP_Calls[[#This Row],[Date of 1st VP call]],2)+1)</f>
        <v>46104</v>
      </c>
    </row>
    <row r="67" spans="1:5" hidden="1" x14ac:dyDescent="0.3">
      <c r="A67" s="7" t="s">
        <v>3259</v>
      </c>
      <c r="B67" s="162">
        <v>46111</v>
      </c>
      <c r="C67" t="s">
        <v>235</v>
      </c>
      <c r="D67" t="s">
        <v>229</v>
      </c>
      <c r="E67" s="162">
        <f>IF(ISBLANK(VP_Calls[[#This Row],[Date of 1st VP call]]),"",VP_Calls[[#This Row],[Date of 1st VP call]]-WEEKDAY(VP_Calls[[#This Row],[Date of 1st VP call]],2)+1)</f>
        <v>46111</v>
      </c>
    </row>
    <row r="68" spans="1:5" hidden="1" x14ac:dyDescent="0.3">
      <c r="A68" s="7" t="s">
        <v>3201</v>
      </c>
      <c r="B68" s="162">
        <v>46112</v>
      </c>
      <c r="C68" t="s">
        <v>235</v>
      </c>
      <c r="D68" t="s">
        <v>229</v>
      </c>
      <c r="E68" s="162">
        <f>IF(ISBLANK(VP_Calls[[#This Row],[Date of 1st VP call]]),"",VP_Calls[[#This Row],[Date of 1st VP call]]-WEEKDAY(VP_Calls[[#This Row],[Date of 1st VP call]],2)+1)</f>
        <v>46111</v>
      </c>
    </row>
    <row r="69" spans="1:5" x14ac:dyDescent="0.3">
      <c r="A69" s="7" t="s">
        <v>3260</v>
      </c>
      <c r="B69" s="162">
        <v>46112</v>
      </c>
      <c r="C69" t="s">
        <v>235</v>
      </c>
      <c r="D69" t="s">
        <v>50</v>
      </c>
      <c r="E69" s="162">
        <f>IF(ISBLANK(VP_Calls[[#This Row],[Date of 1st VP call]]),"",VP_Calls[[#This Row],[Date of 1st VP call]]-WEEKDAY(VP_Calls[[#This Row],[Date of 1st VP call]],2)+1)</f>
        <v>46111</v>
      </c>
    </row>
    <row r="70" spans="1:5" hidden="1" x14ac:dyDescent="0.3">
      <c r="A70" s="7" t="s">
        <v>3261</v>
      </c>
      <c r="B70" s="162">
        <v>46120</v>
      </c>
      <c r="C70" t="s">
        <v>235</v>
      </c>
      <c r="D70" t="s">
        <v>229</v>
      </c>
      <c r="E70" s="162">
        <f>IF(ISBLANK(VP_Calls[[#This Row],[Date of 1st VP call]]),"",VP_Calls[[#This Row],[Date of 1st VP call]]-WEEKDAY(VP_Calls[[#This Row],[Date of 1st VP call]],2)+1)</f>
        <v>46118</v>
      </c>
    </row>
    <row r="71" spans="1:5" hidden="1" x14ac:dyDescent="0.3">
      <c r="A71" s="7" t="s">
        <v>3262</v>
      </c>
      <c r="B71" s="162">
        <v>46122</v>
      </c>
      <c r="C71" t="s">
        <v>235</v>
      </c>
      <c r="D71" t="s">
        <v>229</v>
      </c>
      <c r="E71" s="162">
        <f>IF(ISBLANK(VP_Calls[[#This Row],[Date of 1st VP call]]),"",VP_Calls[[#This Row],[Date of 1st VP call]]-WEEKDAY(VP_Calls[[#This Row],[Date of 1st VP call]],2)+1)</f>
        <v>46118</v>
      </c>
    </row>
    <row r="72" spans="1:5" x14ac:dyDescent="0.3">
      <c r="A72" s="7" t="s">
        <v>3259</v>
      </c>
      <c r="B72" s="162">
        <v>46125</v>
      </c>
      <c r="C72" t="s">
        <v>235</v>
      </c>
      <c r="D72" t="s">
        <v>50</v>
      </c>
      <c r="E72" s="162">
        <f>IF(ISBLANK(VP_Calls[[#This Row],[Date of 1st VP call]]),"",VP_Calls[[#This Row],[Date of 1st VP call]]-WEEKDAY(VP_Calls[[#This Row],[Date of 1st VP call]],2)+1)</f>
        <v>46125</v>
      </c>
    </row>
    <row r="73" spans="1:5" x14ac:dyDescent="0.3">
      <c r="A73" s="7" t="s">
        <v>3201</v>
      </c>
      <c r="B73" s="162">
        <v>46126</v>
      </c>
      <c r="C73" t="s">
        <v>235</v>
      </c>
      <c r="D73" t="s">
        <v>50</v>
      </c>
      <c r="E73" s="162">
        <f>IF(ISBLANK(VP_Calls[[#This Row],[Date of 1st VP call]]),"",VP_Calls[[#This Row],[Date of 1st VP call]]-WEEKDAY(VP_Calls[[#This Row],[Date of 1st VP call]],2)+1)</f>
        <v>46125</v>
      </c>
    </row>
    <row r="74" spans="1:5" hidden="1" x14ac:dyDescent="0.3">
      <c r="A74" s="7" t="s">
        <v>3263</v>
      </c>
      <c r="B74" s="162">
        <v>46132</v>
      </c>
      <c r="C74" t="s">
        <v>235</v>
      </c>
      <c r="D74" t="s">
        <v>229</v>
      </c>
      <c r="E74" s="162">
        <f>IF(ISBLANK(VP_Calls[[#This Row],[Date of 1st VP call]]),"",VP_Calls[[#This Row],[Date of 1st VP call]]-WEEKDAY(VP_Calls[[#This Row],[Date of 1st VP call]],2)+1)</f>
        <v>46132</v>
      </c>
    </row>
    <row r="75" spans="1:5" hidden="1" x14ac:dyDescent="0.3">
      <c r="A75" s="331" t="s">
        <v>3264</v>
      </c>
      <c r="B75" s="162">
        <v>46133</v>
      </c>
      <c r="C75" t="s">
        <v>235</v>
      </c>
      <c r="D75" t="s">
        <v>229</v>
      </c>
      <c r="E75" s="162">
        <f>IF(ISBLANK(VP_Calls[[#This Row],[Date of 1st VP call]]),"",VP_Calls[[#This Row],[Date of 1st VP call]]-WEEKDAY(VP_Calls[[#This Row],[Date of 1st VP call]],2)+1)</f>
        <v>46132</v>
      </c>
    </row>
    <row r="76" spans="1:5" hidden="1" x14ac:dyDescent="0.3">
      <c r="A76" s="331" t="s">
        <v>3265</v>
      </c>
      <c r="B76" s="162">
        <v>46136</v>
      </c>
      <c r="C76" t="s">
        <v>235</v>
      </c>
      <c r="D76" t="s">
        <v>229</v>
      </c>
      <c r="E76" s="162">
        <f>IF(ISBLANK(VP_Calls[[#This Row],[Date of 1st VP call]]),"",VP_Calls[[#This Row],[Date of 1st VP call]]-WEEKDAY(VP_Calls[[#This Row],[Date of 1st VP call]],2)+1)</f>
        <v>46132</v>
      </c>
    </row>
    <row r="77" spans="1:5" hidden="1" x14ac:dyDescent="0.3">
      <c r="A77" s="7" t="s">
        <v>3266</v>
      </c>
      <c r="B77" s="162">
        <v>46118</v>
      </c>
      <c r="C77" t="s">
        <v>235</v>
      </c>
      <c r="D77" t="s">
        <v>229</v>
      </c>
      <c r="E77" s="162">
        <f>IF(ISBLANK(VP_Calls[[#This Row],[Date of 1st VP call]]),"",VP_Calls[[#This Row],[Date of 1st VP call]]-WEEKDAY(VP_Calls[[#This Row],[Date of 1st VP call]],2)+1)</f>
        <v>46118</v>
      </c>
    </row>
    <row r="78" spans="1:5" x14ac:dyDescent="0.3">
      <c r="A78" s="7" t="s">
        <v>3267</v>
      </c>
      <c r="B78" s="162">
        <v>46119</v>
      </c>
      <c r="C78" t="s">
        <v>235</v>
      </c>
      <c r="D78" t="s">
        <v>50</v>
      </c>
      <c r="E78" s="162">
        <f>IF(ISBLANK(VP_Calls[[#This Row],[Date of 1st VP call]]),"",VP_Calls[[#This Row],[Date of 1st VP call]]-WEEKDAY(VP_Calls[[#This Row],[Date of 1st VP call]],2)+1)</f>
        <v>46118</v>
      </c>
    </row>
    <row r="79" spans="1:5" hidden="1" x14ac:dyDescent="0.3">
      <c r="A79" s="365" t="s">
        <v>3268</v>
      </c>
      <c r="B79" s="162">
        <v>46122</v>
      </c>
      <c r="C79" t="s">
        <v>235</v>
      </c>
      <c r="D79" t="s">
        <v>229</v>
      </c>
      <c r="E79" s="162">
        <f>IF(ISBLANK(VP_Calls[[#This Row],[Date of 1st VP call]]),"",VP_Calls[[#This Row],[Date of 1st VP call]]-WEEKDAY(VP_Calls[[#This Row],[Date of 1st VP call]],2)+1)</f>
        <v>46118</v>
      </c>
    </row>
    <row r="80" spans="1:5" hidden="1" x14ac:dyDescent="0.3">
      <c r="A80" s="331" t="s">
        <v>3269</v>
      </c>
      <c r="B80" s="162">
        <v>46127</v>
      </c>
      <c r="C80" t="s">
        <v>235</v>
      </c>
      <c r="D80" t="s">
        <v>229</v>
      </c>
      <c r="E80" s="162">
        <f>IF(ISBLANK(VP_Calls[[#This Row],[Date of 1st VP call]]),"",VP_Calls[[#This Row],[Date of 1st VP call]]-WEEKDAY(VP_Calls[[#This Row],[Date of 1st VP call]],2)+1)</f>
        <v>46125</v>
      </c>
    </row>
    <row r="81" spans="1:5" hidden="1" x14ac:dyDescent="0.3">
      <c r="A81" s="7" t="s">
        <v>3262</v>
      </c>
      <c r="B81" s="162">
        <v>46125</v>
      </c>
      <c r="C81" t="s">
        <v>235</v>
      </c>
      <c r="D81" t="s">
        <v>229</v>
      </c>
      <c r="E81" s="162">
        <f>IF(ISBLANK(VP_Calls[[#This Row],[Date of 1st VP call]]),"",VP_Calls[[#This Row],[Date of 1st VP call]]-WEEKDAY(VP_Calls[[#This Row],[Date of 1st VP call]],2)+1)</f>
        <v>46125</v>
      </c>
    </row>
    <row r="82" spans="1:5" hidden="1" x14ac:dyDescent="0.3">
      <c r="A82" s="364" t="s">
        <v>3270</v>
      </c>
      <c r="B82" s="162">
        <v>46101</v>
      </c>
      <c r="C82" t="s">
        <v>218</v>
      </c>
      <c r="D82" t="s">
        <v>229</v>
      </c>
      <c r="E82" s="162">
        <f>IF(ISBLANK(VP_Calls[[#This Row],[Date of 1st VP call]]),"",VP_Calls[[#This Row],[Date of 1st VP call]]-WEEKDAY(VP_Calls[[#This Row],[Date of 1st VP call]],2)+1)</f>
        <v>46097</v>
      </c>
    </row>
    <row r="83" spans="1:5" hidden="1" x14ac:dyDescent="0.3">
      <c r="A83" s="7" t="s">
        <v>3271</v>
      </c>
      <c r="B83" s="162">
        <v>46114</v>
      </c>
      <c r="C83" t="s">
        <v>218</v>
      </c>
      <c r="D83" t="s">
        <v>229</v>
      </c>
      <c r="E83" s="162">
        <f>IF(ISBLANK(VP_Calls[[#This Row],[Date of 1st VP call]]),"",VP_Calls[[#This Row],[Date of 1st VP call]]-WEEKDAY(VP_Calls[[#This Row],[Date of 1st VP call]],2)+1)</f>
        <v>46111</v>
      </c>
    </row>
    <row r="84" spans="1:5" hidden="1" x14ac:dyDescent="0.3">
      <c r="A84" s="7" t="s">
        <v>3191</v>
      </c>
      <c r="B84" s="162">
        <v>46112</v>
      </c>
      <c r="C84" t="s">
        <v>218</v>
      </c>
      <c r="D84" t="s">
        <v>229</v>
      </c>
      <c r="E84" s="162">
        <f>IF(ISBLANK(VP_Calls[[#This Row],[Date of 1st VP call]]),"",VP_Calls[[#This Row],[Date of 1st VP call]]-WEEKDAY(VP_Calls[[#This Row],[Date of 1st VP call]],2)+1)</f>
        <v>46111</v>
      </c>
    </row>
    <row r="85" spans="1:5" hidden="1" x14ac:dyDescent="0.3">
      <c r="A85" s="7" t="s">
        <v>3200</v>
      </c>
      <c r="B85" s="162">
        <v>46112</v>
      </c>
      <c r="C85" t="s">
        <v>218</v>
      </c>
      <c r="D85" t="s">
        <v>229</v>
      </c>
      <c r="E85" s="162">
        <f>IF(ISBLANK(VP_Calls[[#This Row],[Date of 1st VP call]]),"",VP_Calls[[#This Row],[Date of 1st VP call]]-WEEKDAY(VP_Calls[[#This Row],[Date of 1st VP call]],2)+1)</f>
        <v>46111</v>
      </c>
    </row>
    <row r="86" spans="1:5" hidden="1" x14ac:dyDescent="0.3">
      <c r="A86" s="366" t="s">
        <v>3272</v>
      </c>
      <c r="B86" s="162">
        <v>46123</v>
      </c>
      <c r="C86" t="s">
        <v>218</v>
      </c>
      <c r="D86" t="s">
        <v>229</v>
      </c>
      <c r="E86" s="162">
        <f>IF(ISBLANK(VP_Calls[[#This Row],[Date of 1st VP call]]),"",VP_Calls[[#This Row],[Date of 1st VP call]]-WEEKDAY(VP_Calls[[#This Row],[Date of 1st VP call]],2)+1)</f>
        <v>46118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79760-6384-450C-B3E1-647AB169127C}">
  <dimension ref="A1:H7"/>
  <sheetViews>
    <sheetView workbookViewId="0">
      <selection activeCell="C6" sqref="C6"/>
    </sheetView>
  </sheetViews>
  <sheetFormatPr defaultRowHeight="14.4" x14ac:dyDescent="0.3"/>
  <cols>
    <col min="2" max="2" width="16.5546875" bestFit="1" customWidth="1"/>
    <col min="3" max="3" width="61.5546875" bestFit="1" customWidth="1"/>
    <col min="5" max="5" width="15.6640625" customWidth="1"/>
    <col min="6" max="6" width="10.109375" customWidth="1"/>
    <col min="7" max="7" width="23.33203125" customWidth="1"/>
    <col min="8" max="8" width="11.5546875" bestFit="1" customWidth="1"/>
  </cols>
  <sheetData>
    <row r="1" spans="1:8" x14ac:dyDescent="0.3">
      <c r="A1" t="s">
        <v>3273</v>
      </c>
      <c r="B1" t="s">
        <v>3274</v>
      </c>
      <c r="C1" t="s">
        <v>3275</v>
      </c>
      <c r="D1" t="s">
        <v>3276</v>
      </c>
      <c r="E1" t="s">
        <v>3155</v>
      </c>
      <c r="F1" t="s">
        <v>3277</v>
      </c>
      <c r="G1" t="s">
        <v>3278</v>
      </c>
      <c r="H1" t="s">
        <v>155</v>
      </c>
    </row>
    <row r="2" spans="1:8" x14ac:dyDescent="0.3">
      <c r="A2">
        <v>1</v>
      </c>
      <c r="B2" t="s">
        <v>3279</v>
      </c>
      <c r="C2" t="s">
        <v>3280</v>
      </c>
      <c r="D2" t="s">
        <v>3281</v>
      </c>
      <c r="E2" s="162">
        <v>46002</v>
      </c>
      <c r="F2" t="s">
        <v>3282</v>
      </c>
      <c r="G2" t="s">
        <v>3283</v>
      </c>
      <c r="H2" s="162">
        <f>IF(ISBLANK(TrainingsList[[#This Row],[Date]]),"",TrainingsList[[#This Row],[Date]]-WEEKDAY(TrainingsList[[#This Row],[Date]],2)+1)</f>
        <v>45999</v>
      </c>
    </row>
    <row r="3" spans="1:8" x14ac:dyDescent="0.3">
      <c r="A3">
        <v>2</v>
      </c>
      <c r="B3" t="s">
        <v>3284</v>
      </c>
      <c r="C3" t="s">
        <v>3285</v>
      </c>
      <c r="D3" t="s">
        <v>3281</v>
      </c>
      <c r="E3" s="162">
        <v>46014</v>
      </c>
      <c r="F3" t="s">
        <v>3282</v>
      </c>
      <c r="G3" t="s">
        <v>3286</v>
      </c>
      <c r="H3" s="162">
        <f>IF(ISBLANK(TrainingsList[[#This Row],[Date]]),"",TrainingsList[[#This Row],[Date]]-WEEKDAY(TrainingsList[[#This Row],[Date]],2)+1)</f>
        <v>46013</v>
      </c>
    </row>
    <row r="4" spans="1:8" x14ac:dyDescent="0.3">
      <c r="A4">
        <v>3</v>
      </c>
      <c r="B4" t="s">
        <v>189</v>
      </c>
      <c r="C4" t="s">
        <v>3287</v>
      </c>
      <c r="D4" t="s">
        <v>3281</v>
      </c>
      <c r="E4" s="162">
        <v>46008</v>
      </c>
      <c r="F4" t="s">
        <v>3282</v>
      </c>
      <c r="G4" t="s">
        <v>3288</v>
      </c>
      <c r="H4" s="162">
        <f>IF(ISBLANK(TrainingsList[[#This Row],[Date]]),"",TrainingsList[[#This Row],[Date]]-WEEKDAY(TrainingsList[[#This Row],[Date]],2)+1)</f>
        <v>46006</v>
      </c>
    </row>
    <row r="5" spans="1:8" x14ac:dyDescent="0.3">
      <c r="A5">
        <v>4</v>
      </c>
      <c r="B5" t="s">
        <v>189</v>
      </c>
      <c r="C5" t="s">
        <v>3289</v>
      </c>
      <c r="D5" t="s">
        <v>3281</v>
      </c>
      <c r="E5" s="162">
        <v>46073</v>
      </c>
      <c r="F5" t="s">
        <v>3282</v>
      </c>
      <c r="G5" t="s">
        <v>3290</v>
      </c>
      <c r="H5" s="162">
        <f>IF(ISBLANK(TrainingsList[[#This Row],[Date]]),"",TrainingsList[[#This Row],[Date]]-WEEKDAY(TrainingsList[[#This Row],[Date]],2)+1)</f>
        <v>46069</v>
      </c>
    </row>
    <row r="6" spans="1:8" x14ac:dyDescent="0.3">
      <c r="A6">
        <v>5</v>
      </c>
      <c r="B6" t="s">
        <v>3291</v>
      </c>
      <c r="C6" t="s">
        <v>3292</v>
      </c>
      <c r="D6" t="s">
        <v>3281</v>
      </c>
      <c r="E6" s="162">
        <v>46091</v>
      </c>
      <c r="F6" t="s">
        <v>3293</v>
      </c>
      <c r="G6" t="s">
        <v>3294</v>
      </c>
      <c r="H6" s="162">
        <f>IF(ISBLANK(TrainingsList[[#This Row],[Date]]),"",TrainingsList[[#This Row],[Date]]-WEEKDAY(TrainingsList[[#This Row],[Date]],2)+1)</f>
        <v>46090</v>
      </c>
    </row>
    <row r="7" spans="1:8" x14ac:dyDescent="0.3">
      <c r="A7">
        <v>6</v>
      </c>
      <c r="B7" t="s">
        <v>3295</v>
      </c>
      <c r="C7" t="s">
        <v>3296</v>
      </c>
      <c r="D7" t="s">
        <v>3281</v>
      </c>
      <c r="E7" s="162">
        <v>46094</v>
      </c>
      <c r="F7" t="s">
        <v>3297</v>
      </c>
      <c r="G7" t="s">
        <v>3290</v>
      </c>
      <c r="H7" s="162">
        <f>IF(ISBLANK(TrainingsList[[#This Row],[Date]]),"",TrainingsList[[#This Row],[Date]]-WEEKDAY(TrainingsList[[#This Row],[Date]],2)+1)</f>
        <v>46090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164AF-7F15-41C1-8656-005E853AE26A}">
  <dimension ref="A1:C11"/>
  <sheetViews>
    <sheetView workbookViewId="0">
      <selection activeCell="E21" sqref="E21"/>
    </sheetView>
  </sheetViews>
  <sheetFormatPr defaultRowHeight="14.4" x14ac:dyDescent="0.3"/>
  <sheetData>
    <row r="1" spans="1:3" x14ac:dyDescent="0.3">
      <c r="A1" t="s">
        <v>549</v>
      </c>
      <c r="B1" t="s">
        <v>645</v>
      </c>
      <c r="C1" t="s">
        <v>302</v>
      </c>
    </row>
    <row r="2" spans="1:3" x14ac:dyDescent="0.3">
      <c r="B2" t="s">
        <v>639</v>
      </c>
      <c r="C2" t="s">
        <v>272</v>
      </c>
    </row>
    <row r="3" spans="1:3" x14ac:dyDescent="0.3">
      <c r="B3" t="s">
        <v>3298</v>
      </c>
      <c r="C3" t="s">
        <v>253</v>
      </c>
    </row>
    <row r="5" spans="1:3" x14ac:dyDescent="0.3">
      <c r="A5" t="s">
        <v>252</v>
      </c>
      <c r="B5" t="s">
        <v>3299</v>
      </c>
    </row>
    <row r="6" spans="1:3" x14ac:dyDescent="0.3">
      <c r="B6" t="s">
        <v>273</v>
      </c>
    </row>
    <row r="7" spans="1:3" x14ac:dyDescent="0.3">
      <c r="B7" t="s">
        <v>303</v>
      </c>
    </row>
    <row r="9" spans="1:3" x14ac:dyDescent="0.3">
      <c r="A9" t="s">
        <v>556</v>
      </c>
      <c r="B9" t="s">
        <v>557</v>
      </c>
      <c r="C9" t="s">
        <v>302</v>
      </c>
    </row>
    <row r="10" spans="1:3" x14ac:dyDescent="0.3">
      <c r="B10" t="s">
        <v>3300</v>
      </c>
      <c r="C10" t="s">
        <v>272</v>
      </c>
    </row>
    <row r="11" spans="1:3" x14ac:dyDescent="0.3">
      <c r="B11" t="s">
        <v>3301</v>
      </c>
      <c r="C11" t="s">
        <v>253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6A2E7-7379-48B3-ABA9-05207DCA0978}">
  <dimension ref="A1:D17"/>
  <sheetViews>
    <sheetView workbookViewId="0">
      <selection activeCell="C10" sqref="C10"/>
    </sheetView>
  </sheetViews>
  <sheetFormatPr defaultRowHeight="14.4" x14ac:dyDescent="0.3"/>
  <cols>
    <col min="1" max="1" width="20.44140625" customWidth="1"/>
    <col min="2" max="2" width="33.33203125" customWidth="1"/>
    <col min="3" max="3" width="43.33203125" customWidth="1"/>
    <col min="4" max="4" width="19" customWidth="1"/>
  </cols>
  <sheetData>
    <row r="1" spans="1:4" x14ac:dyDescent="0.3">
      <c r="A1" t="s">
        <v>3302</v>
      </c>
      <c r="B1" t="s">
        <v>3303</v>
      </c>
      <c r="C1" t="s">
        <v>3304</v>
      </c>
      <c r="D1" t="s">
        <v>3305</v>
      </c>
    </row>
    <row r="2" spans="1:4" x14ac:dyDescent="0.3">
      <c r="A2" t="s">
        <v>193</v>
      </c>
      <c r="B2" t="s">
        <v>87</v>
      </c>
      <c r="C2" t="s">
        <v>3306</v>
      </c>
      <c r="D2" t="s">
        <v>3307</v>
      </c>
    </row>
    <row r="3" spans="1:4" x14ac:dyDescent="0.3">
      <c r="A3" t="s">
        <v>195</v>
      </c>
      <c r="B3" t="s">
        <v>70</v>
      </c>
      <c r="C3" t="s">
        <v>3308</v>
      </c>
      <c r="D3" t="s">
        <v>3307</v>
      </c>
    </row>
    <row r="4" spans="1:4" x14ac:dyDescent="0.3">
      <c r="A4" t="s">
        <v>1127</v>
      </c>
      <c r="B4" t="s">
        <v>710</v>
      </c>
      <c r="C4" t="s">
        <v>3309</v>
      </c>
      <c r="D4" t="s">
        <v>3310</v>
      </c>
    </row>
    <row r="5" spans="1:4" x14ac:dyDescent="0.3">
      <c r="A5" t="s">
        <v>182</v>
      </c>
      <c r="B5" t="s">
        <v>142</v>
      </c>
      <c r="C5" t="s">
        <v>3311</v>
      </c>
      <c r="D5" t="s">
        <v>3312</v>
      </c>
    </row>
    <row r="6" spans="1:4" x14ac:dyDescent="0.3">
      <c r="A6" t="s">
        <v>169</v>
      </c>
      <c r="C6" t="s">
        <v>3313</v>
      </c>
      <c r="D6" t="s">
        <v>3310</v>
      </c>
    </row>
    <row r="7" spans="1:4" x14ac:dyDescent="0.3">
      <c r="A7" t="s">
        <v>175</v>
      </c>
      <c r="C7" t="s">
        <v>3314</v>
      </c>
      <c r="D7" t="s">
        <v>3312</v>
      </c>
    </row>
    <row r="8" spans="1:4" x14ac:dyDescent="0.3">
      <c r="A8" t="s">
        <v>160</v>
      </c>
      <c r="C8" t="s">
        <v>3313</v>
      </c>
      <c r="D8" t="s">
        <v>3310</v>
      </c>
    </row>
    <row r="9" spans="1:4" x14ac:dyDescent="0.3">
      <c r="A9" t="s">
        <v>159</v>
      </c>
      <c r="C9" t="s">
        <v>3313</v>
      </c>
      <c r="D9" t="s">
        <v>3310</v>
      </c>
    </row>
    <row r="10" spans="1:4" x14ac:dyDescent="0.3">
      <c r="A10" t="s">
        <v>161</v>
      </c>
      <c r="C10" t="s">
        <v>3313</v>
      </c>
      <c r="D10" t="s">
        <v>3310</v>
      </c>
    </row>
    <row r="11" spans="1:4" x14ac:dyDescent="0.3">
      <c r="A11" t="s">
        <v>165</v>
      </c>
      <c r="C11" t="s">
        <v>3315</v>
      </c>
      <c r="D11" t="s">
        <v>3312</v>
      </c>
    </row>
    <row r="12" spans="1:4" x14ac:dyDescent="0.3">
      <c r="A12" t="s">
        <v>198</v>
      </c>
      <c r="C12" t="s">
        <v>3313</v>
      </c>
      <c r="D12" t="s">
        <v>3310</v>
      </c>
    </row>
    <row r="13" spans="1:4" x14ac:dyDescent="0.3">
      <c r="A13" t="s">
        <v>172</v>
      </c>
      <c r="C13" t="s">
        <v>3313</v>
      </c>
      <c r="D13" t="s">
        <v>3310</v>
      </c>
    </row>
    <row r="14" spans="1:4" x14ac:dyDescent="0.3">
      <c r="A14" t="s">
        <v>988</v>
      </c>
      <c r="C14" t="s">
        <v>3313</v>
      </c>
      <c r="D14" t="s">
        <v>3310</v>
      </c>
    </row>
    <row r="15" spans="1:4" x14ac:dyDescent="0.3">
      <c r="A15" t="s">
        <v>170</v>
      </c>
      <c r="C15" t="s">
        <v>3313</v>
      </c>
      <c r="D15" t="s">
        <v>3310</v>
      </c>
    </row>
    <row r="16" spans="1:4" x14ac:dyDescent="0.3">
      <c r="A16" t="s">
        <v>195</v>
      </c>
      <c r="C16" t="s">
        <v>3313</v>
      </c>
      <c r="D16" t="s">
        <v>3310</v>
      </c>
    </row>
    <row r="17" spans="1:4" x14ac:dyDescent="0.3">
      <c r="A17" t="s">
        <v>200</v>
      </c>
      <c r="C17" t="s">
        <v>3313</v>
      </c>
      <c r="D17" t="s">
        <v>3310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C9BEB-08A0-463B-8021-04E4CA365CE0}">
  <dimension ref="A1:E55"/>
  <sheetViews>
    <sheetView workbookViewId="0">
      <selection activeCell="G78" sqref="G78"/>
    </sheetView>
  </sheetViews>
  <sheetFormatPr defaultRowHeight="14.4" x14ac:dyDescent="0.3"/>
  <cols>
    <col min="1" max="1" width="19.33203125" customWidth="1"/>
    <col min="2" max="2" width="22.6640625" bestFit="1" customWidth="1"/>
    <col min="3" max="3" width="33.44140625" bestFit="1" customWidth="1"/>
    <col min="4" max="4" width="17.33203125" bestFit="1" customWidth="1"/>
    <col min="5" max="5" width="18.6640625" bestFit="1" customWidth="1"/>
  </cols>
  <sheetData>
    <row r="1" spans="1:5" x14ac:dyDescent="0.3">
      <c r="A1" t="s">
        <v>3316</v>
      </c>
      <c r="B1" t="s">
        <v>3317</v>
      </c>
      <c r="C1" t="s">
        <v>3318</v>
      </c>
      <c r="D1" t="s">
        <v>3319</v>
      </c>
      <c r="E1" t="s">
        <v>3320</v>
      </c>
    </row>
    <row r="2" spans="1:5" x14ac:dyDescent="0.3">
      <c r="A2" s="96" t="s">
        <v>83</v>
      </c>
      <c r="B2" t="s">
        <v>158</v>
      </c>
      <c r="D2" s="101">
        <v>45962</v>
      </c>
      <c r="E2" t="s">
        <v>3321</v>
      </c>
    </row>
    <row r="3" spans="1:5" x14ac:dyDescent="0.3">
      <c r="A3" s="96" t="s">
        <v>83</v>
      </c>
      <c r="B3" t="s">
        <v>3322</v>
      </c>
      <c r="C3">
        <v>1</v>
      </c>
      <c r="D3" s="101">
        <v>46009</v>
      </c>
      <c r="E3" t="s">
        <v>3321</v>
      </c>
    </row>
    <row r="4" spans="1:5" x14ac:dyDescent="0.3">
      <c r="A4" s="96" t="s">
        <v>83</v>
      </c>
      <c r="B4" t="s">
        <v>3323</v>
      </c>
      <c r="C4">
        <v>1</v>
      </c>
      <c r="D4" s="101">
        <v>46009</v>
      </c>
      <c r="E4" t="s">
        <v>3321</v>
      </c>
    </row>
    <row r="5" spans="1:5" x14ac:dyDescent="0.3">
      <c r="A5" s="96" t="s">
        <v>127</v>
      </c>
      <c r="B5" t="s">
        <v>158</v>
      </c>
      <c r="D5" s="101">
        <v>45902</v>
      </c>
      <c r="E5" t="s">
        <v>3321</v>
      </c>
    </row>
    <row r="6" spans="1:5" x14ac:dyDescent="0.3">
      <c r="A6" s="96" t="s">
        <v>23</v>
      </c>
      <c r="B6" t="s">
        <v>3324</v>
      </c>
      <c r="C6">
        <v>1</v>
      </c>
      <c r="D6" s="101">
        <v>45903</v>
      </c>
      <c r="E6" t="s">
        <v>3321</v>
      </c>
    </row>
    <row r="7" spans="1:5" x14ac:dyDescent="0.3">
      <c r="A7" s="96" t="s">
        <v>23</v>
      </c>
      <c r="B7" t="s">
        <v>29</v>
      </c>
      <c r="C7">
        <v>1</v>
      </c>
      <c r="D7" s="101">
        <v>45903</v>
      </c>
      <c r="E7" t="s">
        <v>3321</v>
      </c>
    </row>
    <row r="8" spans="1:5" x14ac:dyDescent="0.3">
      <c r="A8" s="96" t="s">
        <v>3325</v>
      </c>
      <c r="B8" t="s">
        <v>3326</v>
      </c>
      <c r="C8">
        <v>1</v>
      </c>
      <c r="D8" s="101">
        <v>45994</v>
      </c>
    </row>
    <row r="9" spans="1:5" x14ac:dyDescent="0.3">
      <c r="A9" s="96" t="s">
        <v>138</v>
      </c>
      <c r="B9" t="s">
        <v>170</v>
      </c>
      <c r="C9">
        <v>2</v>
      </c>
      <c r="D9" s="101">
        <v>45996</v>
      </c>
      <c r="E9" t="s">
        <v>3321</v>
      </c>
    </row>
    <row r="10" spans="1:5" x14ac:dyDescent="0.3">
      <c r="A10" s="96" t="s">
        <v>89</v>
      </c>
      <c r="B10" t="s">
        <v>160</v>
      </c>
      <c r="D10" s="101">
        <v>45895</v>
      </c>
      <c r="E10" t="s">
        <v>3321</v>
      </c>
    </row>
    <row r="11" spans="1:5" x14ac:dyDescent="0.3">
      <c r="A11" s="96" t="s">
        <v>117</v>
      </c>
      <c r="B11" t="s">
        <v>162</v>
      </c>
      <c r="D11" s="101">
        <v>45916</v>
      </c>
      <c r="E11" t="s">
        <v>3321</v>
      </c>
    </row>
    <row r="12" spans="1:5" x14ac:dyDescent="0.3">
      <c r="A12" s="96" t="s">
        <v>3327</v>
      </c>
      <c r="B12" t="s">
        <v>203</v>
      </c>
      <c r="D12" s="101">
        <v>45922</v>
      </c>
      <c r="E12" t="s">
        <v>3321</v>
      </c>
    </row>
    <row r="13" spans="1:5" x14ac:dyDescent="0.3">
      <c r="A13" s="96" t="s">
        <v>143</v>
      </c>
      <c r="B13" t="s">
        <v>3328</v>
      </c>
      <c r="C13">
        <v>1</v>
      </c>
      <c r="D13" s="101">
        <v>45926</v>
      </c>
      <c r="E13" t="s">
        <v>3321</v>
      </c>
    </row>
    <row r="14" spans="1:5" x14ac:dyDescent="0.3">
      <c r="A14" s="96" t="s">
        <v>99</v>
      </c>
      <c r="B14" t="s">
        <v>3329</v>
      </c>
      <c r="C14">
        <v>1</v>
      </c>
      <c r="D14" s="101">
        <v>45942</v>
      </c>
      <c r="E14" t="s">
        <v>3321</v>
      </c>
    </row>
    <row r="15" spans="1:5" x14ac:dyDescent="0.3">
      <c r="A15" s="96" t="s">
        <v>7</v>
      </c>
      <c r="B15" t="s">
        <v>10</v>
      </c>
      <c r="C15">
        <v>1</v>
      </c>
      <c r="D15" s="101">
        <v>45946</v>
      </c>
      <c r="E15" t="s">
        <v>3321</v>
      </c>
    </row>
    <row r="16" spans="1:5" x14ac:dyDescent="0.3">
      <c r="A16" s="96" t="s">
        <v>98</v>
      </c>
      <c r="B16" t="s">
        <v>162</v>
      </c>
      <c r="C16">
        <v>4</v>
      </c>
      <c r="D16" s="101">
        <v>45948</v>
      </c>
      <c r="E16" t="s">
        <v>3321</v>
      </c>
    </row>
    <row r="17" spans="1:5" x14ac:dyDescent="0.3">
      <c r="A17" s="96" t="s">
        <v>12</v>
      </c>
      <c r="B17" t="s">
        <v>203</v>
      </c>
      <c r="D17" s="101">
        <v>45960</v>
      </c>
      <c r="E17" t="s">
        <v>3321</v>
      </c>
    </row>
    <row r="18" spans="1:5" x14ac:dyDescent="0.3">
      <c r="A18" s="96" t="s">
        <v>12</v>
      </c>
      <c r="B18" t="s">
        <v>16</v>
      </c>
      <c r="C18">
        <v>1</v>
      </c>
      <c r="D18" s="101">
        <v>45960</v>
      </c>
      <c r="E18" t="s">
        <v>3321</v>
      </c>
    </row>
    <row r="19" spans="1:5" x14ac:dyDescent="0.3">
      <c r="A19" s="96" t="s">
        <v>12</v>
      </c>
      <c r="B19" t="s">
        <v>18</v>
      </c>
      <c r="C19">
        <v>1</v>
      </c>
      <c r="D19" s="101">
        <v>45960</v>
      </c>
      <c r="E19" t="s">
        <v>3321</v>
      </c>
    </row>
    <row r="20" spans="1:5" x14ac:dyDescent="0.3">
      <c r="A20" s="96" t="s">
        <v>3330</v>
      </c>
      <c r="B20" t="s">
        <v>3331</v>
      </c>
      <c r="C20">
        <v>1</v>
      </c>
      <c r="D20" s="101">
        <v>45962</v>
      </c>
      <c r="E20" t="s">
        <v>3321</v>
      </c>
    </row>
    <row r="21" spans="1:5" x14ac:dyDescent="0.3">
      <c r="A21" s="96" t="s">
        <v>145</v>
      </c>
      <c r="B21" t="s">
        <v>3332</v>
      </c>
      <c r="C21">
        <v>1</v>
      </c>
      <c r="D21" s="101">
        <v>46002</v>
      </c>
      <c r="E21" t="s">
        <v>3321</v>
      </c>
    </row>
    <row r="22" spans="1:5" x14ac:dyDescent="0.3">
      <c r="A22" s="96" t="s">
        <v>89</v>
      </c>
      <c r="B22" t="s">
        <v>161</v>
      </c>
      <c r="C22">
        <v>1</v>
      </c>
      <c r="D22" s="101">
        <v>45989</v>
      </c>
      <c r="E22" t="s">
        <v>3321</v>
      </c>
    </row>
    <row r="23" spans="1:5" x14ac:dyDescent="0.3">
      <c r="A23" s="96" t="s">
        <v>99</v>
      </c>
      <c r="B23" t="s">
        <v>170</v>
      </c>
      <c r="D23" s="101">
        <v>45989</v>
      </c>
      <c r="E23" t="s">
        <v>3321</v>
      </c>
    </row>
    <row r="24" spans="1:5" x14ac:dyDescent="0.3">
      <c r="A24" s="96" t="s">
        <v>1034</v>
      </c>
      <c r="B24" t="s">
        <v>158</v>
      </c>
      <c r="C24">
        <v>3</v>
      </c>
      <c r="D24" s="101">
        <v>46003</v>
      </c>
      <c r="E24" t="s">
        <v>3321</v>
      </c>
    </row>
    <row r="25" spans="1:5" x14ac:dyDescent="0.3">
      <c r="A25" s="96" t="s">
        <v>141</v>
      </c>
      <c r="B25" t="s">
        <v>203</v>
      </c>
      <c r="D25" s="101">
        <v>46003</v>
      </c>
      <c r="E25" t="s">
        <v>3321</v>
      </c>
    </row>
    <row r="26" spans="1:5" x14ac:dyDescent="0.3">
      <c r="A26" s="96" t="s">
        <v>3333</v>
      </c>
      <c r="B26" t="s">
        <v>3334</v>
      </c>
      <c r="C26">
        <v>1</v>
      </c>
      <c r="D26" s="101">
        <v>46003</v>
      </c>
      <c r="E26" t="s">
        <v>3321</v>
      </c>
    </row>
    <row r="27" spans="1:5" x14ac:dyDescent="0.3">
      <c r="A27" s="96" t="s">
        <v>125</v>
      </c>
      <c r="B27" t="s">
        <v>169</v>
      </c>
      <c r="D27" s="101">
        <v>46006</v>
      </c>
      <c r="E27" t="s">
        <v>3321</v>
      </c>
    </row>
    <row r="28" spans="1:5" x14ac:dyDescent="0.3">
      <c r="A28" s="96" t="s">
        <v>98</v>
      </c>
      <c r="B28" t="s">
        <v>3335</v>
      </c>
      <c r="C28">
        <v>1</v>
      </c>
      <c r="D28" s="101">
        <v>46007</v>
      </c>
      <c r="E28" t="s">
        <v>3321</v>
      </c>
    </row>
    <row r="29" spans="1:5" x14ac:dyDescent="0.3">
      <c r="A29" s="96" t="s">
        <v>94</v>
      </c>
      <c r="B29" t="s">
        <v>184</v>
      </c>
      <c r="C29">
        <v>1</v>
      </c>
      <c r="D29" s="101">
        <v>46007</v>
      </c>
      <c r="E29" t="s">
        <v>3321</v>
      </c>
    </row>
    <row r="30" spans="1:5" x14ac:dyDescent="0.3">
      <c r="A30" s="96" t="s">
        <v>149</v>
      </c>
      <c r="B30" t="s">
        <v>180</v>
      </c>
      <c r="C30">
        <v>1</v>
      </c>
      <c r="D30" s="101">
        <v>46008</v>
      </c>
      <c r="E30" t="s">
        <v>3321</v>
      </c>
    </row>
    <row r="31" spans="1:5" x14ac:dyDescent="0.3">
      <c r="A31" s="96" t="s">
        <v>115</v>
      </c>
      <c r="B31" t="s">
        <v>164</v>
      </c>
      <c r="C31">
        <v>1</v>
      </c>
      <c r="D31" s="101">
        <v>46009</v>
      </c>
      <c r="E31" t="s">
        <v>3321</v>
      </c>
    </row>
    <row r="32" spans="1:5" x14ac:dyDescent="0.3">
      <c r="A32" s="96" t="s">
        <v>23</v>
      </c>
      <c r="B32" t="s">
        <v>157</v>
      </c>
      <c r="C32">
        <v>1</v>
      </c>
      <c r="D32" s="101">
        <v>46010</v>
      </c>
      <c r="E32" t="s">
        <v>3321</v>
      </c>
    </row>
    <row r="33" spans="1:5" x14ac:dyDescent="0.3">
      <c r="A33" s="96" t="s">
        <v>92</v>
      </c>
      <c r="B33" t="s">
        <v>172</v>
      </c>
      <c r="C33">
        <v>1</v>
      </c>
      <c r="D33" s="101">
        <v>46010</v>
      </c>
      <c r="E33" t="s">
        <v>3321</v>
      </c>
    </row>
    <row r="34" spans="1:5" x14ac:dyDescent="0.3">
      <c r="A34" s="96" t="s">
        <v>104</v>
      </c>
      <c r="B34" t="s">
        <v>160</v>
      </c>
      <c r="C34">
        <v>2</v>
      </c>
      <c r="D34" s="101">
        <v>46014</v>
      </c>
      <c r="E34" t="s">
        <v>3321</v>
      </c>
    </row>
    <row r="35" spans="1:5" x14ac:dyDescent="0.3">
      <c r="A35" s="96" t="s">
        <v>108</v>
      </c>
      <c r="B35" t="s">
        <v>169</v>
      </c>
      <c r="C35">
        <v>2</v>
      </c>
      <c r="D35" s="101">
        <v>46014</v>
      </c>
      <c r="E35" t="s">
        <v>3321</v>
      </c>
    </row>
    <row r="36" spans="1:5" x14ac:dyDescent="0.3">
      <c r="A36" s="96" t="s">
        <v>37</v>
      </c>
      <c r="B36" t="s">
        <v>34</v>
      </c>
      <c r="D36" s="101">
        <v>46014</v>
      </c>
      <c r="E36" t="s">
        <v>3321</v>
      </c>
    </row>
    <row r="37" spans="1:5" x14ac:dyDescent="0.3">
      <c r="A37" s="96" t="s">
        <v>94</v>
      </c>
      <c r="B37" t="s">
        <v>3336</v>
      </c>
      <c r="C37">
        <v>1</v>
      </c>
      <c r="D37" s="101">
        <v>46020</v>
      </c>
      <c r="E37" t="s">
        <v>3321</v>
      </c>
    </row>
    <row r="38" spans="1:5" x14ac:dyDescent="0.3">
      <c r="A38" s="96" t="s">
        <v>30</v>
      </c>
      <c r="B38" t="s">
        <v>34</v>
      </c>
      <c r="C38">
        <v>2</v>
      </c>
      <c r="D38" s="101">
        <v>46021</v>
      </c>
      <c r="E38" t="s">
        <v>3321</v>
      </c>
    </row>
    <row r="39" spans="1:5" x14ac:dyDescent="0.3">
      <c r="A39" s="96" t="s">
        <v>101</v>
      </c>
      <c r="B39" t="s">
        <v>191</v>
      </c>
      <c r="C39">
        <v>1</v>
      </c>
      <c r="D39" s="101">
        <v>46022</v>
      </c>
      <c r="E39" t="s">
        <v>3321</v>
      </c>
    </row>
    <row r="40" spans="1:5" x14ac:dyDescent="0.3">
      <c r="A40" s="96" t="s">
        <v>3337</v>
      </c>
      <c r="B40" t="s">
        <v>3338</v>
      </c>
      <c r="C40">
        <v>1</v>
      </c>
      <c r="D40" s="101">
        <v>46023</v>
      </c>
    </row>
    <row r="41" spans="1:5" x14ac:dyDescent="0.3">
      <c r="A41" s="96" t="s">
        <v>3339</v>
      </c>
      <c r="B41" t="s">
        <v>1012</v>
      </c>
      <c r="C41">
        <v>1</v>
      </c>
      <c r="D41" s="101">
        <v>46024</v>
      </c>
      <c r="E41" t="s">
        <v>3321</v>
      </c>
    </row>
    <row r="42" spans="1:5" x14ac:dyDescent="0.3">
      <c r="A42" s="96" t="s">
        <v>116</v>
      </c>
      <c r="B42" t="s">
        <v>3340</v>
      </c>
      <c r="C42">
        <v>1</v>
      </c>
      <c r="D42" s="101">
        <v>46024</v>
      </c>
      <c r="E42" t="s">
        <v>3321</v>
      </c>
    </row>
    <row r="43" spans="1:5" x14ac:dyDescent="0.3">
      <c r="A43" s="96" t="s">
        <v>124</v>
      </c>
      <c r="B43" t="s">
        <v>200</v>
      </c>
      <c r="C43">
        <v>1</v>
      </c>
      <c r="D43" s="101">
        <v>46027</v>
      </c>
      <c r="E43" t="s">
        <v>3321</v>
      </c>
    </row>
    <row r="44" spans="1:5" x14ac:dyDescent="0.3">
      <c r="A44" s="96" t="s">
        <v>87</v>
      </c>
      <c r="B44" t="s">
        <v>193</v>
      </c>
      <c r="C44">
        <v>1</v>
      </c>
      <c r="D44" s="101">
        <v>46027</v>
      </c>
      <c r="E44" t="s">
        <v>3321</v>
      </c>
    </row>
    <row r="45" spans="1:5" x14ac:dyDescent="0.3">
      <c r="A45" s="96" t="s">
        <v>92</v>
      </c>
      <c r="B45" t="s">
        <v>173</v>
      </c>
      <c r="C45">
        <v>1</v>
      </c>
      <c r="D45" s="101">
        <v>46029</v>
      </c>
      <c r="E45" t="s">
        <v>3321</v>
      </c>
    </row>
    <row r="46" spans="1:5" x14ac:dyDescent="0.3">
      <c r="A46" s="96" t="s">
        <v>101</v>
      </c>
      <c r="B46" t="s">
        <v>190</v>
      </c>
      <c r="C46">
        <v>1</v>
      </c>
      <c r="D46" s="101">
        <v>46029</v>
      </c>
      <c r="E46" t="s">
        <v>3321</v>
      </c>
    </row>
    <row r="47" spans="1:5" x14ac:dyDescent="0.3">
      <c r="A47" s="96" t="s">
        <v>106</v>
      </c>
      <c r="B47" t="s">
        <v>203</v>
      </c>
      <c r="C47">
        <v>4</v>
      </c>
      <c r="D47" s="101">
        <v>46029</v>
      </c>
      <c r="E47" t="s">
        <v>3321</v>
      </c>
    </row>
    <row r="48" spans="1:5" x14ac:dyDescent="0.3">
      <c r="A48" s="96" t="s">
        <v>89</v>
      </c>
      <c r="B48" t="s">
        <v>3341</v>
      </c>
      <c r="C48">
        <v>1</v>
      </c>
      <c r="D48" s="101">
        <v>46029</v>
      </c>
      <c r="E48" t="s">
        <v>3321</v>
      </c>
    </row>
    <row r="49" spans="1:5" x14ac:dyDescent="0.3">
      <c r="A49" s="96" t="s">
        <v>98</v>
      </c>
      <c r="B49" t="s">
        <v>162</v>
      </c>
      <c r="C49">
        <v>4</v>
      </c>
      <c r="D49" s="101">
        <v>46030</v>
      </c>
      <c r="E49" t="s">
        <v>3321</v>
      </c>
    </row>
    <row r="50" spans="1:5" x14ac:dyDescent="0.3">
      <c r="A50" s="96" t="s">
        <v>94</v>
      </c>
      <c r="B50" t="s">
        <v>186</v>
      </c>
      <c r="C50">
        <v>1</v>
      </c>
      <c r="D50" s="101">
        <v>46035</v>
      </c>
      <c r="E50" t="s">
        <v>3321</v>
      </c>
    </row>
    <row r="51" spans="1:5" x14ac:dyDescent="0.3">
      <c r="A51" s="96" t="s">
        <v>3342</v>
      </c>
      <c r="B51" t="s">
        <v>1233</v>
      </c>
      <c r="C51">
        <v>1</v>
      </c>
      <c r="D51" s="101">
        <v>46038</v>
      </c>
      <c r="E51" t="s">
        <v>3321</v>
      </c>
    </row>
    <row r="52" spans="1:5" x14ac:dyDescent="0.3">
      <c r="A52" s="96" t="s">
        <v>87</v>
      </c>
      <c r="B52" t="s">
        <v>194</v>
      </c>
      <c r="C52">
        <v>1</v>
      </c>
      <c r="D52" s="101">
        <v>46038</v>
      </c>
      <c r="E52" t="s">
        <v>3321</v>
      </c>
    </row>
    <row r="53" spans="1:5" x14ac:dyDescent="0.3">
      <c r="A53" s="96" t="s">
        <v>134</v>
      </c>
      <c r="B53" t="s">
        <v>195</v>
      </c>
      <c r="C53">
        <v>1</v>
      </c>
      <c r="D53" s="101">
        <v>46041</v>
      </c>
      <c r="E53" t="s">
        <v>3321</v>
      </c>
    </row>
    <row r="54" spans="1:5" x14ac:dyDescent="0.3">
      <c r="A54" s="96" t="s">
        <v>102</v>
      </c>
      <c r="B54" t="s">
        <v>178</v>
      </c>
      <c r="C54">
        <v>1</v>
      </c>
      <c r="D54" s="101"/>
      <c r="E54" t="s">
        <v>3321</v>
      </c>
    </row>
    <row r="55" spans="1:5" x14ac:dyDescent="0.3">
      <c r="A55" s="96" t="s">
        <v>3343</v>
      </c>
      <c r="B55" t="s">
        <v>162</v>
      </c>
      <c r="D55" s="101"/>
      <c r="E55" t="s">
        <v>3321</v>
      </c>
    </row>
  </sheetData>
  <conditionalFormatting sqref="B2:B55">
    <cfRule type="duplicateValues" dxfId="0" priority="22"/>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8774D-84C1-4A2C-9419-3E3677F36AB9}">
  <dimension ref="A1:D13"/>
  <sheetViews>
    <sheetView workbookViewId="0">
      <selection activeCell="A9" sqref="A9"/>
    </sheetView>
  </sheetViews>
  <sheetFormatPr defaultRowHeight="14.4" x14ac:dyDescent="0.3"/>
  <cols>
    <col min="1" max="1" width="14.88671875" bestFit="1" customWidth="1"/>
  </cols>
  <sheetData>
    <row r="1" spans="1:4" x14ac:dyDescent="0.3">
      <c r="A1" s="148" t="s">
        <v>3344</v>
      </c>
      <c r="B1" s="148" t="s">
        <v>75</v>
      </c>
      <c r="C1" s="148" t="s">
        <v>66</v>
      </c>
      <c r="D1" s="148" t="s">
        <v>3345</v>
      </c>
    </row>
    <row r="2" spans="1:4" x14ac:dyDescent="0.3">
      <c r="A2" s="148" t="s">
        <v>3346</v>
      </c>
      <c r="B2" s="5">
        <v>18</v>
      </c>
      <c r="C2" s="5">
        <v>10</v>
      </c>
      <c r="D2" s="5">
        <v>28</v>
      </c>
    </row>
    <row r="3" spans="1:4" x14ac:dyDescent="0.3">
      <c r="A3" s="148" t="s">
        <v>3347</v>
      </c>
      <c r="B3" s="5">
        <v>3</v>
      </c>
      <c r="C3" s="5">
        <v>5</v>
      </c>
      <c r="D3" s="5">
        <v>8</v>
      </c>
    </row>
    <row r="4" spans="1:4" ht="43.2" x14ac:dyDescent="0.3">
      <c r="A4" s="149" t="s">
        <v>1110</v>
      </c>
      <c r="B4" s="5">
        <v>5</v>
      </c>
      <c r="C4" s="5">
        <v>0</v>
      </c>
      <c r="D4" s="5">
        <v>5</v>
      </c>
    </row>
    <row r="5" spans="1:4" x14ac:dyDescent="0.3">
      <c r="A5" s="432" t="s">
        <v>57</v>
      </c>
      <c r="B5" s="432"/>
      <c r="C5" s="432"/>
      <c r="D5" s="9">
        <v>41</v>
      </c>
    </row>
    <row r="8" spans="1:4" x14ac:dyDescent="0.3">
      <c r="A8" t="s">
        <v>238</v>
      </c>
      <c r="B8" t="s">
        <v>3348</v>
      </c>
    </row>
    <row r="9" spans="1:4" x14ac:dyDescent="0.3">
      <c r="A9" s="11" t="s">
        <v>3349</v>
      </c>
    </row>
    <row r="10" spans="1:4" x14ac:dyDescent="0.3">
      <c r="A10" s="11" t="s">
        <v>3350</v>
      </c>
      <c r="B10" t="s">
        <v>3351</v>
      </c>
    </row>
    <row r="11" spans="1:4" x14ac:dyDescent="0.3">
      <c r="A11" s="11" t="s">
        <v>3352</v>
      </c>
      <c r="B11" t="s">
        <v>3353</v>
      </c>
    </row>
    <row r="12" spans="1:4" x14ac:dyDescent="0.3">
      <c r="A12" s="11" t="s">
        <v>3354</v>
      </c>
      <c r="B12" t="s">
        <v>3355</v>
      </c>
    </row>
    <row r="13" spans="1:4" x14ac:dyDescent="0.3">
      <c r="A13" s="11" t="s">
        <v>3356</v>
      </c>
    </row>
  </sheetData>
  <mergeCells count="1">
    <mergeCell ref="A5:C5"/>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50C54-CA7E-44F1-9A98-F6DCC441A2E0}">
  <dimension ref="A1:D3"/>
  <sheetViews>
    <sheetView workbookViewId="0">
      <selection activeCell="B3" sqref="B3"/>
    </sheetView>
  </sheetViews>
  <sheetFormatPr defaultRowHeight="14.4" x14ac:dyDescent="0.3"/>
  <cols>
    <col min="1" max="1" width="14.6640625" customWidth="1"/>
    <col min="2" max="2" width="15.88671875" customWidth="1"/>
    <col min="3" max="3" width="76.6640625" customWidth="1"/>
    <col min="4" max="4" width="51.6640625" customWidth="1"/>
  </cols>
  <sheetData>
    <row r="1" spans="1:4" x14ac:dyDescent="0.3">
      <c r="A1" t="s">
        <v>237</v>
      </c>
      <c r="B1" t="s">
        <v>156</v>
      </c>
      <c r="C1" t="s">
        <v>3357</v>
      </c>
      <c r="D1" t="s">
        <v>3358</v>
      </c>
    </row>
    <row r="2" spans="1:4" ht="57.6" x14ac:dyDescent="0.3">
      <c r="A2" s="13" t="s">
        <v>77</v>
      </c>
      <c r="B2" s="13" t="s">
        <v>176</v>
      </c>
      <c r="C2" s="126" t="s">
        <v>3359</v>
      </c>
      <c r="D2" s="126" t="s">
        <v>3360</v>
      </c>
    </row>
    <row r="3" spans="1:4" x14ac:dyDescent="0.3">
      <c r="A3" s="13"/>
      <c r="B3" s="13" t="s">
        <v>3361</v>
      </c>
      <c r="C3" s="126" t="s">
        <v>3362</v>
      </c>
      <c r="D3" s="13"/>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D5ECB-991A-4E8E-9D95-4D714EEE657D}">
  <dimension ref="A1:C10"/>
  <sheetViews>
    <sheetView workbookViewId="0">
      <selection activeCell="A8" sqref="A8"/>
    </sheetView>
  </sheetViews>
  <sheetFormatPr defaultRowHeight="14.4" x14ac:dyDescent="0.3"/>
  <cols>
    <col min="1" max="1" width="34.6640625" bestFit="1" customWidth="1"/>
  </cols>
  <sheetData>
    <row r="1" spans="1:3" x14ac:dyDescent="0.3">
      <c r="A1" t="s">
        <v>47</v>
      </c>
    </row>
    <row r="2" spans="1:3" x14ac:dyDescent="0.3">
      <c r="A2" t="s">
        <v>1069</v>
      </c>
      <c r="C2" t="s">
        <v>3363</v>
      </c>
    </row>
    <row r="3" spans="1:3" x14ac:dyDescent="0.3">
      <c r="A3" t="s">
        <v>1084</v>
      </c>
      <c r="C3" t="s">
        <v>3364</v>
      </c>
    </row>
    <row r="4" spans="1:3" x14ac:dyDescent="0.3">
      <c r="A4" t="s">
        <v>1075</v>
      </c>
      <c r="C4" t="s">
        <v>3365</v>
      </c>
    </row>
    <row r="5" spans="1:3" x14ac:dyDescent="0.3">
      <c r="A5" t="s">
        <v>1102</v>
      </c>
      <c r="C5" t="s">
        <v>3366</v>
      </c>
    </row>
    <row r="6" spans="1:3" x14ac:dyDescent="0.3">
      <c r="A6" t="s">
        <v>1074</v>
      </c>
    </row>
    <row r="7" spans="1:3" x14ac:dyDescent="0.3">
      <c r="A7" t="s">
        <v>1079</v>
      </c>
    </row>
    <row r="8" spans="1:3" x14ac:dyDescent="0.3">
      <c r="A8" t="s">
        <v>1081</v>
      </c>
    </row>
    <row r="9" spans="1:3" x14ac:dyDescent="0.3">
      <c r="A9" t="s">
        <v>48</v>
      </c>
    </row>
    <row r="10" spans="1:3" x14ac:dyDescent="0.3">
      <c r="A10" t="s">
        <v>1071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01DAF73-3F4F-4A0D-AA9C-C62D302539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Jigar venture Analysis</vt:lpstr>
      <vt:lpstr>Pivot</vt:lpstr>
      <vt:lpstr>Mentors Utilized</vt:lpstr>
      <vt:lpstr>Ventures</vt:lpstr>
      <vt:lpstr>Venture Feedback Remarks</vt:lpstr>
      <vt:lpstr>Sheet5</vt:lpstr>
      <vt:lpstr>Feedback from Founders</vt:lpstr>
      <vt:lpstr>Shortlisted Mentors</vt:lpstr>
      <vt:lpstr>Feedback from Mentor</vt:lpstr>
      <vt:lpstr>Sheet2</vt:lpstr>
      <vt:lpstr>Panelist</vt:lpstr>
      <vt:lpstr>VP Calls</vt:lpstr>
      <vt:lpstr>Trainings</vt:lpstr>
      <vt:lpstr>Hub Managers</vt:lpstr>
      <vt:lpstr>Mentor Feedbacks by HMs</vt:lpstr>
      <vt:lpstr>From Sanskriti</vt:lpstr>
      <vt:lpstr>Sheet1</vt:lpstr>
      <vt:lpstr>Incidences</vt:lpstr>
      <vt:lpstr>Lookup Values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Meenakshi Singh</dc:creator>
  <cp:keywords/>
  <dc:description/>
  <cp:lastModifiedBy>Meenakshi Singh</cp:lastModifiedBy>
  <cp:revision/>
  <dcterms:created xsi:type="dcterms:W3CDTF">2025-12-17T07:47:26Z</dcterms:created>
  <dcterms:modified xsi:type="dcterms:W3CDTF">2026-04-21T12:16:19Z</dcterms:modified>
  <cp:category/>
  <cp:contentStatus/>
</cp:coreProperties>
</file>