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31C11B08-CD56-4877-862D-272B1367AFC3}" xr6:coauthVersionLast="40" xr6:coauthVersionMax="40" xr10:uidLastSave="{00000000-0000-0000-0000-000000000000}"/>
  <bookViews>
    <workbookView xWindow="0" yWindow="0" windowWidth="20520" windowHeight="9900" firstSheet="2" activeTab="2" xr2:uid="{E530D8CF-9006-4990-AFF7-605CCCFDACC5}"/>
  </bookViews>
  <sheets>
    <sheet name="Sheet1" sheetId="4" r:id="rId1"/>
    <sheet name="Sheet2" sheetId="5" r:id="rId2"/>
    <sheet name="Lemonade" sheetId="3" r:id="rId3"/>
  </sheets>
  <definedNames>
    <definedName name="_xlchart.v1.0" hidden="1">Lemonade!$H$2:$H$366</definedName>
    <definedName name="_xlchart.v1.1" hidden="1">Lemonade!$H$2:$H$366</definedName>
  </definedNames>
  <calcPr calcId="191028" calcCompleted="0"/>
  <pivotCaches>
    <pivotCache cacheId="95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3" l="1"/>
  <c r="K33" i="3"/>
  <c r="L37" i="3"/>
  <c r="K37" i="3"/>
  <c r="L36" i="3"/>
  <c r="K36" i="3"/>
  <c r="L35" i="3"/>
  <c r="K35" i="3"/>
  <c r="L34" i="3"/>
  <c r="K34" i="3"/>
  <c r="L33" i="3"/>
  <c r="L30" i="3"/>
  <c r="K30" i="3"/>
  <c r="L29" i="3"/>
  <c r="K29" i="3"/>
  <c r="L28" i="3"/>
  <c r="K28" i="3"/>
  <c r="L27" i="3"/>
  <c r="K27" i="3"/>
  <c r="L26" i="3"/>
  <c r="K26" i="3"/>
  <c r="K24" i="3"/>
  <c r="M10" i="3"/>
  <c r="L10" i="3"/>
  <c r="M7" i="3"/>
  <c r="M11" i="3"/>
  <c r="L11" i="3"/>
  <c r="M9" i="3"/>
  <c r="L9" i="3"/>
  <c r="M8" i="3"/>
  <c r="L8" i="3"/>
  <c r="L7" i="3"/>
  <c r="F367" i="3"/>
  <c r="I2" i="3"/>
  <c r="J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<sst xmlns="http://schemas.openxmlformats.org/spreadsheetml/2006/main" count="397" uniqueCount="22">
  <si>
    <t>Row Labels</t>
  </si>
  <si>
    <t>Max of Temperature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</si>
  <si>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</si>
  <si>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</si>
  <si>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</si>
  <si>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</si>
  <si>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</si>
  <si>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</si>
  <si>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</si>
  <si>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</si>
  <si>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Sum of Flyers</t>
  </si>
  <si>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</si>
  <si>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</si>
  <si>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</si>
  <si>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</si>
  <si>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</si>
  <si>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</si>
  <si>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</si>
  <si>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</si>
  <si>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</si>
  <si>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=</t>
  </si>
  <si>
    <t>Sales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</si>
</sst>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9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65E82DF7-5B97-47A6-BC75-3B60B51E34B7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795E06D6-346E-44E9-96B0-65BEF2FBABFB}">
          <cx:tx>
            <cx:txData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11</xdr:row>
      <xdr:rowOff>104775</xdr:rowOff>
    </xdr:from>
    <xdr:to>
      <xdr:col>18</xdr:col>
      <xdr:colOff>95250</xdr:colOff>
      <xdr:row>23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8AC7B1B6-59FA-4788-AF4E-37DB35DB8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19050</xdr:colOff>
      <xdr:row>12</xdr:row>
      <xdr:rowOff>28575</xdr:rowOff>
    </xdr:from>
    <xdr:to>
      <xdr:col>10</xdr:col>
      <xdr:colOff>466725</xdr:colOff>
      <xdr:row>20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2">
              <a:extLst>
                <a:ext uri="{FF2B5EF4-FFF2-40B4-BE49-F238E27FC236}">
                  <a16:creationId xmlns:a16="http://schemas.microsoft.com/office/drawing/2014/main" id="{BCDA4F57-6CAD-4749-8F75-FB075B2C7021}"/>
                </a:ext>
                <a:ext uri="{147F2762-F138-4A5C-976F-8EAC2B608ADB}">
                  <a16:predDERef xmlns:a16="http://schemas.microsoft.com/office/drawing/2014/main" pred="{8AC7B1B6-59FA-4788-AF4E-37DB35DB8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5" y="2314575"/>
              <a:ext cx="356235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52.479423495373" createdVersion="6" refreshedVersion="6" minRefreshableVersion="3" recordCount="365" xr:uid="{01718B7F-73F4-4B87-851D-7980FCC19F14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/>
    </cacheField>
    <cacheField name="Month" numFmtId="14">
      <sharedItems count="13">
        <s v="Date"/>
        <s v="January"/>
        <s v="December"/>
        <s v="February"/>
        <s v="November"/>
        <s v="March"/>
        <s v="April"/>
        <s v="October"/>
        <s v="May"/>
        <s v="June"/>
        <s v="September"/>
        <s v="July"/>
        <s v="August"/>
      </sharedItems>
    </cacheField>
    <cacheField name="Day" numFmtId="0">
      <sharedItems count="7">
        <s v="Sunday"/>
        <s v="Tuesday"/>
        <s v="Friday"/>
        <s v="Monday"/>
        <s v="Saturday"/>
        <s v="Thursday"/>
        <s v="Wednes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17-01-01T00:00:00"/>
    <x v="0"/>
    <x v="0"/>
    <n v="27"/>
    <n v="2"/>
    <n v="15"/>
    <n v="0.3"/>
    <n v="10"/>
    <n v="3"/>
  </r>
  <r>
    <d v="2017-12-05T00:00:00"/>
    <x v="1"/>
    <x v="1"/>
    <n v="22"/>
    <n v="1.82"/>
    <n v="11"/>
    <n v="0.3"/>
    <n v="10"/>
    <n v="3"/>
  </r>
  <r>
    <d v="2017-01-06T00:00:00"/>
    <x v="2"/>
    <x v="2"/>
    <n v="25.299999999999997"/>
    <n v="1.54"/>
    <n v="23"/>
    <n v="0.3"/>
    <n v="11"/>
    <n v="3.3"/>
  </r>
  <r>
    <d v="2017-01-24T00:00:00"/>
    <x v="1"/>
    <x v="1"/>
    <n v="28.599999999999998"/>
    <n v="1.54"/>
    <n v="20"/>
    <n v="0.3"/>
    <n v="12"/>
    <n v="3.5999999999999996"/>
  </r>
  <r>
    <d v="2017-01-02T00:00:00"/>
    <x v="1"/>
    <x v="3"/>
    <n v="28.9"/>
    <n v="1.33"/>
    <n v="15"/>
    <n v="0.3"/>
    <n v="13"/>
    <n v="3.9"/>
  </r>
  <r>
    <d v="2017-12-26T00:00:00"/>
    <x v="1"/>
    <x v="1"/>
    <n v="28.9"/>
    <n v="1.43"/>
    <n v="23"/>
    <n v="0.3"/>
    <n v="13"/>
    <n v="3.9"/>
  </r>
  <r>
    <d v="2017-01-07T00:00:00"/>
    <x v="2"/>
    <x v="4"/>
    <n v="32.9"/>
    <n v="1.54"/>
    <n v="19"/>
    <n v="0.3"/>
    <n v="13"/>
    <n v="3.9"/>
  </r>
  <r>
    <d v="2017-01-08T00:00:00"/>
    <x v="1"/>
    <x v="0"/>
    <n v="37.5"/>
    <n v="1.18"/>
    <n v="28"/>
    <n v="0.3"/>
    <n v="15"/>
    <n v="4.5"/>
  </r>
  <r>
    <d v="2017-01-16T00:00:00"/>
    <x v="1"/>
    <x v="3"/>
    <n v="30.599999999999998"/>
    <n v="1.67"/>
    <n v="24"/>
    <n v="0.3"/>
    <n v="12"/>
    <n v="3.5999999999999996"/>
  </r>
  <r>
    <d v="2017-12-18T00:00:00"/>
    <x v="1"/>
    <x v="3"/>
    <n v="30.9"/>
    <n v="1.43"/>
    <n v="27"/>
    <n v="0.3"/>
    <n v="13"/>
    <n v="3.9"/>
  </r>
  <r>
    <d v="2017-12-22T00:00:00"/>
    <x v="2"/>
    <x v="2"/>
    <n v="30.9"/>
    <n v="1.54"/>
    <n v="17"/>
    <n v="0.3"/>
    <n v="13"/>
    <n v="3.9"/>
  </r>
  <r>
    <d v="2017-01-20T00:00:00"/>
    <x v="2"/>
    <x v="2"/>
    <n v="31.599999999999998"/>
    <n v="1.43"/>
    <n v="20"/>
    <n v="0.3"/>
    <n v="12"/>
    <n v="3.5999999999999996"/>
  </r>
  <r>
    <d v="2017-12-14T00:00:00"/>
    <x v="1"/>
    <x v="5"/>
    <n v="31.9"/>
    <n v="1.54"/>
    <n v="24"/>
    <n v="0.3"/>
    <n v="13"/>
    <n v="3.9"/>
  </r>
  <r>
    <d v="2017-01-14T00:00:00"/>
    <x v="2"/>
    <x v="4"/>
    <n v="44.099999999999994"/>
    <n v="1.05"/>
    <n v="23"/>
    <n v="0.3"/>
    <n v="17"/>
    <n v="5.0999999999999996"/>
  </r>
  <r>
    <d v="2017-01-15T00:00:00"/>
    <x v="1"/>
    <x v="0"/>
    <n v="43.4"/>
    <n v="1.1100000000000001"/>
    <n v="33"/>
    <n v="0.3"/>
    <n v="18"/>
    <n v="5.3999999999999995"/>
  </r>
  <r>
    <d v="2017-01-17T00:00:00"/>
    <x v="1"/>
    <x v="1"/>
    <n v="32.199999999999996"/>
    <n v="1.43"/>
    <n v="26"/>
    <n v="0.3"/>
    <n v="14"/>
    <n v="4.2"/>
  </r>
  <r>
    <d v="2017-01-25T00:00:00"/>
    <x v="1"/>
    <x v="6"/>
    <n v="32.199999999999996"/>
    <n v="1.25"/>
    <n v="24"/>
    <n v="0.3"/>
    <n v="14"/>
    <n v="4.2"/>
  </r>
  <r>
    <d v="2017-12-13T00:00:00"/>
    <x v="1"/>
    <x v="6"/>
    <n v="32.199999999999996"/>
    <n v="1.43"/>
    <n v="26"/>
    <n v="0.3"/>
    <n v="14"/>
    <n v="4.2"/>
  </r>
  <r>
    <d v="2017-01-11T00:00:00"/>
    <x v="2"/>
    <x v="6"/>
    <n v="32.599999999999994"/>
    <n v="1.54"/>
    <n v="23"/>
    <n v="0.3"/>
    <n v="12"/>
    <n v="3.5999999999999996"/>
  </r>
  <r>
    <d v="2017-12-12T00:00:00"/>
    <x v="1"/>
    <x v="1"/>
    <n v="33.5"/>
    <n v="1.33"/>
    <n v="22"/>
    <n v="0.3"/>
    <n v="15"/>
    <n v="4.5"/>
  </r>
  <r>
    <d v="2017-01-21T00:00:00"/>
    <x v="2"/>
    <x v="4"/>
    <n v="36.199999999999996"/>
    <n v="1.25"/>
    <n v="16"/>
    <n v="0.3"/>
    <n v="14"/>
    <n v="4.2"/>
  </r>
  <r>
    <d v="2017-01-22T00:00:00"/>
    <x v="1"/>
    <x v="0"/>
    <n v="40.799999999999997"/>
    <n v="1.1100000000000001"/>
    <n v="19"/>
    <n v="0.3"/>
    <n v="16"/>
    <n v="4.8"/>
  </r>
  <r>
    <d v="2017-01-03T00:00:00"/>
    <x v="1"/>
    <x v="1"/>
    <n v="34.5"/>
    <n v="1.33"/>
    <n v="27"/>
    <n v="0.3"/>
    <n v="15"/>
    <n v="4.5"/>
  </r>
  <r>
    <d v="2017-12-04T00:00:00"/>
    <x v="1"/>
    <x v="3"/>
    <n v="34.9"/>
    <n v="1.54"/>
    <n v="16"/>
    <n v="0.3"/>
    <n v="13"/>
    <n v="3.9"/>
  </r>
  <r>
    <d v="2017-12-25T00:00:00"/>
    <x v="2"/>
    <x v="3"/>
    <n v="35.5"/>
    <n v="1.25"/>
    <n v="19"/>
    <n v="0.3"/>
    <n v="15"/>
    <n v="4.5"/>
  </r>
  <r>
    <d v="2017-01-26T00:00:00"/>
    <x v="2"/>
    <x v="5"/>
    <n v="35.799999999999997"/>
    <n v="1.25"/>
    <n v="18"/>
    <n v="0.3"/>
    <n v="16"/>
    <n v="4.8"/>
  </r>
  <r>
    <d v="2017-12-20T00:00:00"/>
    <x v="1"/>
    <x v="6"/>
    <n v="36.799999999999997"/>
    <n v="1.25"/>
    <n v="20"/>
    <n v="0.3"/>
    <n v="16"/>
    <n v="4.8"/>
  </r>
  <r>
    <d v="2017-01-28T00:00:00"/>
    <x v="2"/>
    <x v="4"/>
    <n v="34.9"/>
    <n v="1.33"/>
    <n v="15"/>
    <n v="0.3"/>
    <n v="13"/>
    <n v="3.9"/>
  </r>
  <r>
    <d v="2017-01-29T00:00:00"/>
    <x v="1"/>
    <x v="0"/>
    <n v="35.199999999999996"/>
    <n v="1.33"/>
    <n v="27"/>
    <n v="0.3"/>
    <n v="14"/>
    <n v="4.2"/>
  </r>
  <r>
    <d v="2017-01-13T00:00:00"/>
    <x v="1"/>
    <x v="2"/>
    <n v="37.5"/>
    <n v="1.33"/>
    <n v="19"/>
    <n v="0.3"/>
    <n v="15"/>
    <n v="4.5"/>
  </r>
  <r>
    <d v="2017-12-28T00:00:00"/>
    <x v="1"/>
    <x v="5"/>
    <n v="37.799999999999997"/>
    <n v="1.25"/>
    <n v="32"/>
    <n v="0.3"/>
    <n v="16"/>
    <n v="4.8"/>
  </r>
  <r>
    <d v="2017-01-09T00:00:00"/>
    <x v="2"/>
    <x v="3"/>
    <n v="38.099999999999994"/>
    <n v="1.18"/>
    <n v="20"/>
    <n v="0.3"/>
    <n v="17"/>
    <n v="5.0999999999999996"/>
  </r>
  <r>
    <d v="2017-01-23T00:00:00"/>
    <x v="1"/>
    <x v="3"/>
    <n v="38.099999999999994"/>
    <n v="1.05"/>
    <n v="21"/>
    <n v="0.3"/>
    <n v="17"/>
    <n v="5.0999999999999996"/>
  </r>
  <r>
    <d v="2017-01-12T00:00:00"/>
    <x v="1"/>
    <x v="5"/>
    <n v="38.199999999999996"/>
    <n v="1.33"/>
    <n v="16"/>
    <n v="0.3"/>
    <n v="14"/>
    <n v="4.2"/>
  </r>
  <r>
    <d v="2017-02-04T00:00:00"/>
    <x v="1"/>
    <x v="4"/>
    <n v="56.599999999999994"/>
    <n v="0.83"/>
    <n v="46"/>
    <n v="0.3"/>
    <n v="22"/>
    <n v="6.6"/>
  </r>
  <r>
    <d v="2017-02-05T00:00:00"/>
    <x v="3"/>
    <x v="0"/>
    <n v="45.4"/>
    <n v="1.1100000000000001"/>
    <n v="32"/>
    <n v="0.3"/>
    <n v="18"/>
    <n v="5.3999999999999995"/>
  </r>
  <r>
    <d v="2017-12-29T00:00:00"/>
    <x v="3"/>
    <x v="2"/>
    <n v="39.5"/>
    <n v="1.25"/>
    <n v="17"/>
    <n v="0.3"/>
    <n v="15"/>
    <n v="4.5"/>
  </r>
  <r>
    <d v="2017-01-31T00:00:00"/>
    <x v="2"/>
    <x v="1"/>
    <n v="40.4"/>
    <n v="1.05"/>
    <n v="37"/>
    <n v="0.3"/>
    <n v="18"/>
    <n v="5.3999999999999995"/>
  </r>
  <r>
    <d v="2017-02-17T00:00:00"/>
    <x v="1"/>
    <x v="2"/>
    <n v="40.4"/>
    <n v="1"/>
    <n v="29"/>
    <n v="0.3"/>
    <n v="18"/>
    <n v="5.3999999999999995"/>
  </r>
  <r>
    <d v="2017-12-08T00:00:00"/>
    <x v="3"/>
    <x v="2"/>
    <n v="40.5"/>
    <n v="1.25"/>
    <n v="30"/>
    <n v="0.3"/>
    <n v="15"/>
    <n v="4.5"/>
  </r>
  <r>
    <d v="2017-12-21T00:00:00"/>
    <x v="2"/>
    <x v="5"/>
    <n v="40.5"/>
    <n v="1.33"/>
    <n v="23"/>
    <n v="0.3"/>
    <n v="15"/>
    <n v="4.5"/>
  </r>
  <r>
    <d v="2017-02-11T00:00:00"/>
    <x v="2"/>
    <x v="4"/>
    <n v="51.3"/>
    <n v="0.91"/>
    <n v="35"/>
    <n v="0.3"/>
    <n v="21"/>
    <n v="6.3"/>
  </r>
  <r>
    <d v="2017-02-12T00:00:00"/>
    <x v="3"/>
    <x v="0"/>
    <n v="55.599999999999994"/>
    <n v="0.83"/>
    <n v="41"/>
    <n v="0.3"/>
    <n v="22"/>
    <n v="6.6"/>
  </r>
  <r>
    <d v="2017-01-30T00:00:00"/>
    <x v="3"/>
    <x v="3"/>
    <n v="41.099999999999994"/>
    <n v="1.05"/>
    <n v="20"/>
    <n v="0.3"/>
    <n v="17"/>
    <n v="5.0999999999999996"/>
  </r>
  <r>
    <d v="2017-12-19T00:00:00"/>
    <x v="1"/>
    <x v="1"/>
    <n v="41.4"/>
    <n v="1"/>
    <n v="33"/>
    <n v="0.3"/>
    <n v="18"/>
    <n v="5.3999999999999995"/>
  </r>
  <r>
    <d v="2017-01-27T00:00:00"/>
    <x v="2"/>
    <x v="2"/>
    <n v="42.099999999999994"/>
    <n v="1.05"/>
    <n v="22"/>
    <n v="0.3"/>
    <n v="17"/>
    <n v="5.0999999999999996"/>
  </r>
  <r>
    <d v="2017-12-07T00:00:00"/>
    <x v="1"/>
    <x v="5"/>
    <n v="42.099999999999994"/>
    <n v="1.05"/>
    <n v="26"/>
    <n v="0.3"/>
    <n v="17"/>
    <n v="5.0999999999999996"/>
  </r>
  <r>
    <d v="2017-12-15T00:00:00"/>
    <x v="2"/>
    <x v="2"/>
    <n v="42.099999999999994"/>
    <n v="1.05"/>
    <n v="30"/>
    <n v="0.3"/>
    <n v="17"/>
    <n v="5.0999999999999996"/>
  </r>
  <r>
    <d v="2017-02-18T00:00:00"/>
    <x v="2"/>
    <x v="4"/>
    <n v="43.699999999999996"/>
    <n v="0.95"/>
    <n v="25"/>
    <n v="0.3"/>
    <n v="19"/>
    <n v="5.7"/>
  </r>
  <r>
    <d v="2017-02-19T00:00:00"/>
    <x v="3"/>
    <x v="0"/>
    <n v="50"/>
    <n v="0.95"/>
    <n v="28"/>
    <n v="0.3"/>
    <n v="20"/>
    <n v="6"/>
  </r>
  <r>
    <d v="2017-01-05T00:00:00"/>
    <x v="3"/>
    <x v="5"/>
    <n v="42.4"/>
    <n v="1"/>
    <n v="33"/>
    <n v="0.3"/>
    <n v="18"/>
    <n v="5.3999999999999995"/>
  </r>
  <r>
    <d v="2017-02-01T00:00:00"/>
    <x v="1"/>
    <x v="6"/>
    <n v="42.4"/>
    <n v="1"/>
    <n v="35"/>
    <n v="0.3"/>
    <n v="18"/>
    <n v="5.3999999999999995"/>
  </r>
  <r>
    <d v="2017-02-21T00:00:00"/>
    <x v="3"/>
    <x v="1"/>
    <n v="42.4"/>
    <n v="1"/>
    <n v="28"/>
    <n v="0.3"/>
    <n v="18"/>
    <n v="5.3999999999999995"/>
  </r>
  <r>
    <d v="2017-02-09T00:00:00"/>
    <x v="3"/>
    <x v="5"/>
    <n v="42.699999999999996"/>
    <n v="1"/>
    <n v="39"/>
    <n v="0.3"/>
    <n v="19"/>
    <n v="5.7"/>
  </r>
  <r>
    <d v="2017-12-27T00:00:00"/>
    <x v="3"/>
    <x v="6"/>
    <n v="42.699999999999996"/>
    <n v="1"/>
    <n v="33"/>
    <n v="0.3"/>
    <n v="19"/>
    <n v="5.7"/>
  </r>
  <r>
    <d v="2017-02-25T00:00:00"/>
    <x v="2"/>
    <x v="4"/>
    <n v="42.4"/>
    <n v="1"/>
    <n v="21"/>
    <n v="0.3"/>
    <n v="18"/>
    <n v="5.3999999999999995"/>
  </r>
  <r>
    <d v="2017-02-26T00:00:00"/>
    <x v="3"/>
    <x v="0"/>
    <n v="48.699999999999996"/>
    <n v="1.05"/>
    <n v="32"/>
    <n v="0.3"/>
    <n v="19"/>
    <n v="5.7"/>
  </r>
  <r>
    <d v="2017-01-18T00:00:00"/>
    <x v="3"/>
    <x v="6"/>
    <n v="42.8"/>
    <n v="1.18"/>
    <n v="33"/>
    <n v="0.3"/>
    <n v="16"/>
    <n v="4.8"/>
  </r>
  <r>
    <d v="2017-01-19T00:00:00"/>
    <x v="1"/>
    <x v="5"/>
    <n v="43.099999999999994"/>
    <n v="1.18"/>
    <n v="30"/>
    <n v="0.3"/>
    <n v="17"/>
    <n v="5.0999999999999996"/>
  </r>
  <r>
    <d v="2017-01-10T00:00:00"/>
    <x v="1"/>
    <x v="1"/>
    <n v="43.4"/>
    <n v="1.05"/>
    <n v="33"/>
    <n v="0.3"/>
    <n v="18"/>
    <n v="5.3999999999999995"/>
  </r>
  <r>
    <d v="2017-01-04T00:00:00"/>
    <x v="1"/>
    <x v="6"/>
    <n v="44.099999999999994"/>
    <n v="1.05"/>
    <n v="28"/>
    <n v="0.3"/>
    <n v="17"/>
    <n v="5.0999999999999996"/>
  </r>
  <r>
    <d v="2017-11-08T00:00:00"/>
    <x v="1"/>
    <x v="6"/>
    <n v="44.699999999999996"/>
    <n v="0.95"/>
    <n v="37"/>
    <n v="0.3"/>
    <n v="19"/>
    <n v="5.7"/>
  </r>
  <r>
    <d v="2017-03-04T00:00:00"/>
    <x v="4"/>
    <x v="4"/>
    <n v="59.499999999999993"/>
    <n v="0.77"/>
    <n v="29"/>
    <n v="0.3"/>
    <n v="25"/>
    <n v="7.5"/>
  </r>
  <r>
    <d v="2017-03-05T00:00:00"/>
    <x v="5"/>
    <x v="0"/>
    <n v="55.9"/>
    <n v="0.87"/>
    <n v="32"/>
    <n v="0.3"/>
    <n v="23"/>
    <n v="6.8999999999999995"/>
  </r>
  <r>
    <d v="2017-11-13T00:00:00"/>
    <x v="5"/>
    <x v="3"/>
    <n v="44.699999999999996"/>
    <n v="1.05"/>
    <n v="26"/>
    <n v="0.3"/>
    <n v="19"/>
    <n v="5.7"/>
  </r>
  <r>
    <d v="2017-11-30T00:00:00"/>
    <x v="4"/>
    <x v="5"/>
    <n v="44.699999999999996"/>
    <n v="1.05"/>
    <n v="28"/>
    <n v="0.3"/>
    <n v="19"/>
    <n v="5.7"/>
  </r>
  <r>
    <d v="2017-12-06T00:00:00"/>
    <x v="4"/>
    <x v="6"/>
    <n v="44.699999999999996"/>
    <n v="0.95"/>
    <n v="28"/>
    <n v="0.3"/>
    <n v="19"/>
    <n v="5.7"/>
  </r>
  <r>
    <d v="2017-02-06T00:00:00"/>
    <x v="2"/>
    <x v="3"/>
    <n v="45"/>
    <n v="0.95"/>
    <n v="28"/>
    <n v="0.3"/>
    <n v="20"/>
    <n v="6"/>
  </r>
  <r>
    <d v="2017-02-23T00:00:00"/>
    <x v="3"/>
    <x v="5"/>
    <n v="45"/>
    <n v="1"/>
    <n v="23"/>
    <n v="0.3"/>
    <n v="20"/>
    <n v="6"/>
  </r>
  <r>
    <d v="2017-03-11T00:00:00"/>
    <x v="3"/>
    <x v="4"/>
    <n v="58.199999999999996"/>
    <n v="0.83"/>
    <n v="30"/>
    <n v="0.3"/>
    <n v="24"/>
    <n v="7.1999999999999993"/>
  </r>
  <r>
    <d v="2017-03-12T00:00:00"/>
    <x v="5"/>
    <x v="0"/>
    <n v="61.499999999999993"/>
    <n v="0.74"/>
    <n v="47"/>
    <n v="0.3"/>
    <n v="25"/>
    <n v="7.5"/>
  </r>
  <r>
    <d v="2017-02-27T00:00:00"/>
    <x v="5"/>
    <x v="3"/>
    <n v="45"/>
    <n v="1"/>
    <n v="34"/>
    <n v="0.3"/>
    <n v="20"/>
    <n v="6"/>
  </r>
  <r>
    <d v="2017-12-11T00:00:00"/>
    <x v="3"/>
    <x v="3"/>
    <n v="45.099999999999994"/>
    <n v="1.1100000000000001"/>
    <n v="33"/>
    <n v="0.3"/>
    <n v="17"/>
    <n v="5.0999999999999996"/>
  </r>
  <r>
    <d v="2017-11-17T00:00:00"/>
    <x v="2"/>
    <x v="2"/>
    <n v="46"/>
    <n v="1"/>
    <n v="31"/>
    <n v="0.3"/>
    <n v="20"/>
    <n v="6"/>
  </r>
  <r>
    <d v="2017-02-13T00:00:00"/>
    <x v="4"/>
    <x v="3"/>
    <n v="46.4"/>
    <n v="1.1100000000000001"/>
    <n v="34"/>
    <n v="0.3"/>
    <n v="18"/>
    <n v="5.3999999999999995"/>
  </r>
  <r>
    <d v="2017-11-21T00:00:00"/>
    <x v="3"/>
    <x v="1"/>
    <n v="47"/>
    <n v="0.95"/>
    <n v="28"/>
    <n v="0.3"/>
    <n v="20"/>
    <n v="6"/>
  </r>
  <r>
    <d v="2017-03-18T00:00:00"/>
    <x v="4"/>
    <x v="4"/>
    <n v="53.9"/>
    <n v="0.83"/>
    <n v="32"/>
    <n v="0.3"/>
    <n v="23"/>
    <n v="6.8999999999999995"/>
  </r>
  <r>
    <d v="2017-03-19T00:00:00"/>
    <x v="5"/>
    <x v="0"/>
    <n v="56.9"/>
    <n v="0.83"/>
    <n v="38"/>
    <n v="0.3"/>
    <n v="23"/>
    <n v="6.8999999999999995"/>
  </r>
  <r>
    <d v="2017-02-16T00:00:00"/>
    <x v="5"/>
    <x v="5"/>
    <n v="47.3"/>
    <n v="0.87"/>
    <n v="31"/>
    <n v="0.3"/>
    <n v="21"/>
    <n v="6.3"/>
  </r>
  <r>
    <d v="2017-02-24T00:00:00"/>
    <x v="3"/>
    <x v="2"/>
    <n v="47.3"/>
    <n v="0.87"/>
    <n v="36"/>
    <n v="0.3"/>
    <n v="21"/>
    <n v="6.3"/>
  </r>
  <r>
    <d v="2017-11-16T00:00:00"/>
    <x v="3"/>
    <x v="5"/>
    <n v="47.3"/>
    <n v="0.87"/>
    <n v="28"/>
    <n v="0.3"/>
    <n v="21"/>
    <n v="6.3"/>
  </r>
  <r>
    <d v="2017-02-14T00:00:00"/>
    <x v="4"/>
    <x v="1"/>
    <n v="47.699999999999996"/>
    <n v="0.95"/>
    <n v="35"/>
    <n v="0.3"/>
    <n v="19"/>
    <n v="5.7"/>
  </r>
  <r>
    <d v="2017-02-22T00:00:00"/>
    <x v="3"/>
    <x v="6"/>
    <n v="47.699999999999996"/>
    <n v="0.95"/>
    <n v="36"/>
    <n v="0.3"/>
    <n v="19"/>
    <n v="5.7"/>
  </r>
  <r>
    <d v="2017-03-25T00:00:00"/>
    <x v="3"/>
    <x v="4"/>
    <n v="58.199999999999996"/>
    <n v="0.8"/>
    <n v="50"/>
    <n v="0.3"/>
    <n v="24"/>
    <n v="7.1999999999999993"/>
  </r>
  <r>
    <d v="2017-03-26T00:00:00"/>
    <x v="5"/>
    <x v="0"/>
    <n v="59.499999999999993"/>
    <n v="0.77"/>
    <n v="39"/>
    <n v="0.3"/>
    <n v="25"/>
    <n v="7.5"/>
  </r>
  <r>
    <d v="2017-11-22T00:00:00"/>
    <x v="5"/>
    <x v="6"/>
    <n v="48.699999999999996"/>
    <n v="1"/>
    <n v="40"/>
    <n v="0.3"/>
    <n v="19"/>
    <n v="5.7"/>
  </r>
  <r>
    <d v="2017-12-01T00:00:00"/>
    <x v="4"/>
    <x v="2"/>
    <n v="48.699999999999996"/>
    <n v="1"/>
    <n v="34"/>
    <n v="0.3"/>
    <n v="19"/>
    <n v="5.7"/>
  </r>
  <r>
    <d v="2017-02-28T00:00:00"/>
    <x v="2"/>
    <x v="1"/>
    <n v="49.599999999999994"/>
    <n v="0.91"/>
    <n v="45"/>
    <n v="0.3"/>
    <n v="22"/>
    <n v="6.6"/>
  </r>
  <r>
    <d v="2017-02-10T00:00:00"/>
    <x v="3"/>
    <x v="2"/>
    <n v="50"/>
    <n v="0.91"/>
    <n v="40"/>
    <n v="0.3"/>
    <n v="20"/>
    <n v="6"/>
  </r>
  <r>
    <d v="2017-11-29T00:00:00"/>
    <x v="3"/>
    <x v="6"/>
    <n v="50"/>
    <n v="0.95"/>
    <n v="27"/>
    <n v="0.3"/>
    <n v="20"/>
    <n v="6"/>
  </r>
  <r>
    <d v="2017-04-01T00:00:00"/>
    <x v="4"/>
    <x v="4"/>
    <n v="57.499999999999993"/>
    <n v="0.8"/>
    <n v="33"/>
    <n v="0.3"/>
    <n v="25"/>
    <n v="7.5"/>
  </r>
  <r>
    <d v="2017-04-02T00:00:00"/>
    <x v="6"/>
    <x v="0"/>
    <n v="65.8"/>
    <n v="0.74"/>
    <n v="47"/>
    <n v="0.3"/>
    <n v="26"/>
    <n v="7.8"/>
  </r>
  <r>
    <d v="2017-02-03T00:00:00"/>
    <x v="6"/>
    <x v="2"/>
    <n v="50.3"/>
    <n v="0.87"/>
    <n v="25"/>
    <n v="0.3"/>
    <n v="21"/>
    <n v="6.3"/>
  </r>
  <r>
    <d v="2017-02-20T00:00:00"/>
    <x v="3"/>
    <x v="3"/>
    <n v="50.3"/>
    <n v="0.95"/>
    <n v="25"/>
    <n v="0.3"/>
    <n v="21"/>
    <n v="6.3"/>
  </r>
  <r>
    <d v="2017-11-03T00:00:00"/>
    <x v="3"/>
    <x v="2"/>
    <n v="51.3"/>
    <n v="0.87"/>
    <n v="38"/>
    <n v="0.3"/>
    <n v="21"/>
    <n v="6.3"/>
  </r>
  <r>
    <d v="2017-11-06T00:00:00"/>
    <x v="4"/>
    <x v="3"/>
    <n v="51.599999999999994"/>
    <n v="0.91"/>
    <n v="28"/>
    <n v="0.3"/>
    <n v="22"/>
    <n v="6.6"/>
  </r>
  <r>
    <d v="2017-11-01T00:00:00"/>
    <x v="4"/>
    <x v="6"/>
    <n v="51.9"/>
    <n v="0.83"/>
    <n v="43"/>
    <n v="0.3"/>
    <n v="23"/>
    <n v="6.8999999999999995"/>
  </r>
  <r>
    <d v="2017-04-08T00:00:00"/>
    <x v="4"/>
    <x v="4"/>
    <n v="63.8"/>
    <n v="0.74"/>
    <n v="37"/>
    <n v="0.3"/>
    <n v="26"/>
    <n v="7.8"/>
  </r>
  <r>
    <d v="2017-04-09T00:00:00"/>
    <x v="6"/>
    <x v="0"/>
    <n v="63.099999999999994"/>
    <n v="0.69"/>
    <n v="52"/>
    <n v="0.3"/>
    <n v="27"/>
    <n v="8.1"/>
  </r>
  <r>
    <d v="2017-11-23T00:00:00"/>
    <x v="6"/>
    <x v="5"/>
    <n v="51.9"/>
    <n v="0.87"/>
    <n v="47"/>
    <n v="0.3"/>
    <n v="23"/>
    <n v="6.8999999999999995"/>
  </r>
  <r>
    <d v="2017-02-02T00:00:00"/>
    <x v="4"/>
    <x v="5"/>
    <n v="52"/>
    <n v="1"/>
    <n v="22"/>
    <n v="0.3"/>
    <n v="20"/>
    <n v="6"/>
  </r>
  <r>
    <d v="2017-02-15T00:00:00"/>
    <x v="3"/>
    <x v="6"/>
    <n v="52"/>
    <n v="0.91"/>
    <n v="33"/>
    <n v="0.3"/>
    <n v="20"/>
    <n v="6"/>
  </r>
  <r>
    <d v="2017-02-07T00:00:00"/>
    <x v="3"/>
    <x v="1"/>
    <n v="52.3"/>
    <n v="0.87"/>
    <n v="39"/>
    <n v="0.3"/>
    <n v="21"/>
    <n v="6.3"/>
  </r>
  <r>
    <d v="2017-11-07T00:00:00"/>
    <x v="3"/>
    <x v="1"/>
    <n v="52.3"/>
    <n v="0.91"/>
    <n v="34"/>
    <n v="0.3"/>
    <n v="21"/>
    <n v="6.3"/>
  </r>
  <r>
    <d v="2017-04-15T00:00:00"/>
    <x v="4"/>
    <x v="4"/>
    <n v="65.8"/>
    <n v="0.74"/>
    <n v="41"/>
    <n v="0.3"/>
    <n v="26"/>
    <n v="7.8"/>
  </r>
  <r>
    <d v="2017-04-16T00:00:00"/>
    <x v="6"/>
    <x v="0"/>
    <n v="65.099999999999994"/>
    <n v="0.69"/>
    <n v="43"/>
    <n v="0.3"/>
    <n v="27"/>
    <n v="8.1"/>
  </r>
  <r>
    <d v="2017-02-08T00:00:00"/>
    <x v="6"/>
    <x v="6"/>
    <n v="52.599999999999994"/>
    <n v="0.87"/>
    <n v="31"/>
    <n v="0.3"/>
    <n v="22"/>
    <n v="6.6"/>
  </r>
  <r>
    <d v="2017-03-09T00:00:00"/>
    <x v="3"/>
    <x v="5"/>
    <n v="52.9"/>
    <n v="0.8"/>
    <n v="29"/>
    <n v="0.3"/>
    <n v="23"/>
    <n v="6.8999999999999995"/>
  </r>
  <r>
    <d v="2017-11-02T00:00:00"/>
    <x v="5"/>
    <x v="5"/>
    <n v="53.599999999999994"/>
    <n v="0.91"/>
    <n v="46"/>
    <n v="0.3"/>
    <n v="22"/>
    <n v="6.6"/>
  </r>
  <r>
    <d v="2017-11-24T00:00:00"/>
    <x v="4"/>
    <x v="2"/>
    <n v="53.599999999999994"/>
    <n v="0.83"/>
    <n v="46"/>
    <n v="0.3"/>
    <n v="22"/>
    <n v="6.6"/>
  </r>
  <r>
    <d v="2017-11-09T00:00:00"/>
    <x v="4"/>
    <x v="5"/>
    <n v="53.9"/>
    <n v="0.83"/>
    <n v="33"/>
    <n v="0.3"/>
    <n v="23"/>
    <n v="6.8999999999999995"/>
  </r>
  <r>
    <d v="2017-04-22T00:00:00"/>
    <x v="4"/>
    <x v="4"/>
    <n v="57.499999999999993"/>
    <n v="0.77"/>
    <n v="47"/>
    <n v="0.3"/>
    <n v="25"/>
    <n v="7.5"/>
  </r>
  <r>
    <d v="2017-04-23T00:00:00"/>
    <x v="6"/>
    <x v="0"/>
    <n v="60.8"/>
    <n v="0.77"/>
    <n v="50"/>
    <n v="0.3"/>
    <n v="26"/>
    <n v="7.8"/>
  </r>
  <r>
    <d v="2017-11-27T00:00:00"/>
    <x v="6"/>
    <x v="3"/>
    <n v="53.9"/>
    <n v="0.87"/>
    <n v="30"/>
    <n v="0.3"/>
    <n v="23"/>
    <n v="6.8999999999999995"/>
  </r>
  <r>
    <d v="2017-10-26T00:00:00"/>
    <x v="4"/>
    <x v="5"/>
    <n v="54.199999999999996"/>
    <n v="0.77"/>
    <n v="47"/>
    <n v="0.3"/>
    <n v="24"/>
    <n v="7.1999999999999993"/>
  </r>
  <r>
    <d v="2017-10-31T00:00:00"/>
    <x v="7"/>
    <x v="1"/>
    <n v="54.199999999999996"/>
    <n v="0.77"/>
    <n v="38"/>
    <n v="0.3"/>
    <n v="24"/>
    <n v="7.1999999999999993"/>
  </r>
  <r>
    <d v="2017-11-10T00:00:00"/>
    <x v="7"/>
    <x v="2"/>
    <n v="54.599999999999994"/>
    <n v="0.87"/>
    <n v="28"/>
    <n v="0.3"/>
    <n v="22"/>
    <n v="6.6"/>
  </r>
  <r>
    <d v="2017-11-28T00:00:00"/>
    <x v="4"/>
    <x v="1"/>
    <n v="54.599999999999994"/>
    <n v="0.91"/>
    <n v="37"/>
    <n v="0.3"/>
    <n v="22"/>
    <n v="6.6"/>
  </r>
  <r>
    <d v="2017-04-29T00:00:00"/>
    <x v="4"/>
    <x v="4"/>
    <n v="65.099999999999994"/>
    <n v="0.71"/>
    <n v="32"/>
    <n v="0.3"/>
    <n v="27"/>
    <n v="8.1"/>
  </r>
  <r>
    <d v="2017-04-30T00:00:00"/>
    <x v="6"/>
    <x v="0"/>
    <n v="67.099999999999994"/>
    <n v="0.74"/>
    <n v="35"/>
    <n v="0.3"/>
    <n v="27"/>
    <n v="8.1"/>
  </r>
  <r>
    <d v="2017-03-30T00:00:00"/>
    <x v="6"/>
    <x v="5"/>
    <n v="55.199999999999996"/>
    <n v="0.8"/>
    <n v="47"/>
    <n v="0.3"/>
    <n v="24"/>
    <n v="7.1999999999999993"/>
  </r>
  <r>
    <d v="2017-11-20T00:00:00"/>
    <x v="5"/>
    <x v="3"/>
    <n v="55.599999999999994"/>
    <n v="0.87"/>
    <n v="41"/>
    <n v="0.3"/>
    <n v="22"/>
    <n v="6.6"/>
  </r>
  <r>
    <d v="2017-03-13T00:00:00"/>
    <x v="4"/>
    <x v="3"/>
    <n v="55.9"/>
    <n v="0.87"/>
    <n v="48"/>
    <n v="0.3"/>
    <n v="23"/>
    <n v="6.8999999999999995"/>
  </r>
  <r>
    <d v="2017-03-23T00:00:00"/>
    <x v="5"/>
    <x v="5"/>
    <n v="55.9"/>
    <n v="0.87"/>
    <n v="35"/>
    <n v="0.3"/>
    <n v="23"/>
    <n v="6.8999999999999995"/>
  </r>
  <r>
    <d v="2017-03-28T00:00:00"/>
    <x v="5"/>
    <x v="1"/>
    <n v="55.9"/>
    <n v="0.83"/>
    <n v="48"/>
    <n v="0.3"/>
    <n v="23"/>
    <n v="6.8999999999999995"/>
  </r>
  <r>
    <d v="2017-05-06T00:00:00"/>
    <x v="5"/>
    <x v="4"/>
    <n v="66.699999999999989"/>
    <n v="0.67"/>
    <n v="51"/>
    <n v="0.3"/>
    <n v="29"/>
    <n v="8.6999999999999993"/>
  </r>
  <r>
    <d v="2017-05-07T00:00:00"/>
    <x v="8"/>
    <x v="0"/>
    <n v="69.699999999999989"/>
    <n v="0.65"/>
    <n v="49"/>
    <n v="0.3"/>
    <n v="29"/>
    <n v="8.6999999999999993"/>
  </r>
  <r>
    <d v="2017-11-14T00:00:00"/>
    <x v="8"/>
    <x v="1"/>
    <n v="55.9"/>
    <n v="0.8"/>
    <n v="28"/>
    <n v="0.3"/>
    <n v="23"/>
    <n v="6.8999999999999995"/>
  </r>
  <r>
    <d v="2017-11-15T00:00:00"/>
    <x v="4"/>
    <x v="6"/>
    <n v="55.9"/>
    <n v="0.83"/>
    <n v="47"/>
    <n v="0.3"/>
    <n v="23"/>
    <n v="6.8999999999999995"/>
  </r>
  <r>
    <d v="2017-03-15T00:00:00"/>
    <x v="4"/>
    <x v="6"/>
    <n v="56.199999999999996"/>
    <n v="0.83"/>
    <n v="30"/>
    <n v="0.3"/>
    <n v="24"/>
    <n v="7.1999999999999993"/>
  </r>
  <r>
    <d v="2017-03-17T00:00:00"/>
    <x v="5"/>
    <x v="2"/>
    <n v="56.499999999999993"/>
    <n v="0.77"/>
    <n v="50"/>
    <n v="0.3"/>
    <n v="25"/>
    <n v="7.5"/>
  </r>
  <r>
    <d v="2017-03-22T00:00:00"/>
    <x v="5"/>
    <x v="6"/>
    <n v="56.499999999999993"/>
    <n v="0.74"/>
    <n v="38"/>
    <n v="0.3"/>
    <n v="25"/>
    <n v="7.5"/>
  </r>
  <r>
    <d v="2017-05-13T00:00:00"/>
    <x v="5"/>
    <x v="4"/>
    <n v="70"/>
    <n v="0.65"/>
    <n v="34"/>
    <n v="0.3"/>
    <n v="30"/>
    <n v="9"/>
  </r>
  <r>
    <d v="2017-05-14T00:00:00"/>
    <x v="8"/>
    <x v="0"/>
    <n v="77.3"/>
    <n v="0.63"/>
    <n v="58"/>
    <n v="0.3"/>
    <n v="31"/>
    <n v="9.2999999999999989"/>
  </r>
  <r>
    <d v="2017-03-24T00:00:00"/>
    <x v="8"/>
    <x v="2"/>
    <n v="56.9"/>
    <n v="0.83"/>
    <n v="41"/>
    <n v="0.3"/>
    <n v="23"/>
    <n v="6.8999999999999995"/>
  </r>
  <r>
    <d v="2017-03-02T00:00:00"/>
    <x v="5"/>
    <x v="5"/>
    <n v="57.199999999999996"/>
    <n v="0.8"/>
    <n v="31"/>
    <n v="0.3"/>
    <n v="24"/>
    <n v="7.1999999999999993"/>
  </r>
  <r>
    <d v="2017-03-21T00:00:00"/>
    <x v="5"/>
    <x v="1"/>
    <n v="57.199999999999996"/>
    <n v="0.83"/>
    <n v="36"/>
    <n v="0.3"/>
    <n v="24"/>
    <n v="7.1999999999999993"/>
  </r>
  <r>
    <d v="2017-03-29T00:00:00"/>
    <x v="5"/>
    <x v="6"/>
    <n v="57.199999999999996"/>
    <n v="0.83"/>
    <n v="39"/>
    <n v="0.3"/>
    <n v="24"/>
    <n v="7.1999999999999993"/>
  </r>
  <r>
    <d v="2017-04-06T00:00:00"/>
    <x v="5"/>
    <x v="5"/>
    <n v="57.499999999999993"/>
    <n v="0.8"/>
    <n v="31"/>
    <n v="0.3"/>
    <n v="25"/>
    <n v="7.5"/>
  </r>
  <r>
    <d v="2017-05-20T00:00:00"/>
    <x v="6"/>
    <x v="4"/>
    <n v="64.399999999999991"/>
    <n v="0.67"/>
    <n v="59"/>
    <n v="0.3"/>
    <n v="28"/>
    <n v="8.4"/>
  </r>
  <r>
    <d v="2017-05-21T00:00:00"/>
    <x v="8"/>
    <x v="0"/>
    <n v="71.699999999999989"/>
    <n v="0.69"/>
    <n v="47"/>
    <n v="0.3"/>
    <n v="29"/>
    <n v="8.6999999999999993"/>
  </r>
  <r>
    <d v="2017-03-01T00:00:00"/>
    <x v="8"/>
    <x v="6"/>
    <n v="57.9"/>
    <n v="0.87"/>
    <n v="46"/>
    <n v="0.3"/>
    <n v="23"/>
    <n v="6.8999999999999995"/>
  </r>
  <r>
    <d v="2017-03-20T00:00:00"/>
    <x v="5"/>
    <x v="3"/>
    <n v="58.199999999999996"/>
    <n v="0.77"/>
    <n v="33"/>
    <n v="0.3"/>
    <n v="24"/>
    <n v="7.1999999999999993"/>
  </r>
  <r>
    <d v="2017-10-12T00:00:00"/>
    <x v="5"/>
    <x v="5"/>
    <n v="58.199999999999996"/>
    <n v="0.77"/>
    <n v="39"/>
    <n v="0.3"/>
    <n v="24"/>
    <n v="7.1999999999999993"/>
  </r>
  <r>
    <d v="2017-10-16T00:00:00"/>
    <x v="7"/>
    <x v="3"/>
    <n v="58.199999999999996"/>
    <n v="0.8"/>
    <n v="28"/>
    <n v="0.3"/>
    <n v="24"/>
    <n v="7.1999999999999993"/>
  </r>
  <r>
    <d v="2017-10-30T00:00:00"/>
    <x v="7"/>
    <x v="3"/>
    <n v="58.199999999999996"/>
    <n v="0.77"/>
    <n v="35"/>
    <n v="0.3"/>
    <n v="24"/>
    <n v="7.1999999999999993"/>
  </r>
  <r>
    <d v="2017-05-27T00:00:00"/>
    <x v="7"/>
    <x v="4"/>
    <n v="77.3"/>
    <n v="0.63"/>
    <n v="56"/>
    <n v="0.3"/>
    <n v="31"/>
    <n v="9.2999999999999989"/>
  </r>
  <r>
    <d v="2017-05-28T00:00:00"/>
    <x v="8"/>
    <x v="0"/>
    <n v="71.699999999999989"/>
    <n v="0.65"/>
    <n v="45"/>
    <n v="0.3"/>
    <n v="29"/>
    <n v="8.6999999999999993"/>
  </r>
  <r>
    <d v="2017-03-08T00:00:00"/>
    <x v="8"/>
    <x v="6"/>
    <n v="58.499999999999993"/>
    <n v="0.77"/>
    <n v="43"/>
    <n v="0.3"/>
    <n v="25"/>
    <n v="7.5"/>
  </r>
  <r>
    <d v="2017-03-31T00:00:00"/>
    <x v="5"/>
    <x v="2"/>
    <n v="58.499999999999993"/>
    <n v="0.77"/>
    <n v="48"/>
    <n v="0.3"/>
    <n v="25"/>
    <n v="7.5"/>
  </r>
  <r>
    <d v="2017-04-10T00:00:00"/>
    <x v="5"/>
    <x v="3"/>
    <n v="58.499999999999993"/>
    <n v="0.74"/>
    <n v="48"/>
    <n v="0.3"/>
    <n v="25"/>
    <n v="7.5"/>
  </r>
  <r>
    <d v="2017-10-02T00:00:00"/>
    <x v="6"/>
    <x v="3"/>
    <n v="58.499999999999993"/>
    <n v="0.74"/>
    <n v="32"/>
    <n v="0.3"/>
    <n v="25"/>
    <n v="7.5"/>
  </r>
  <r>
    <d v="2017-10-10T00:00:00"/>
    <x v="7"/>
    <x v="1"/>
    <n v="58.499999999999993"/>
    <n v="0.74"/>
    <n v="51"/>
    <n v="0.3"/>
    <n v="25"/>
    <n v="7.5"/>
  </r>
  <r>
    <d v="2017-06-03T00:00:00"/>
    <x v="7"/>
    <x v="4"/>
    <n v="81.5"/>
    <n v="0.56000000000000005"/>
    <n v="59"/>
    <n v="0.3"/>
    <n v="35"/>
    <n v="10.5"/>
  </r>
  <r>
    <d v="2017-06-04T00:00:00"/>
    <x v="9"/>
    <x v="0"/>
    <n v="90.399999999999991"/>
    <n v="0.51"/>
    <n v="43"/>
    <n v="0.3"/>
    <n v="38"/>
    <n v="11.4"/>
  </r>
  <r>
    <d v="2017-10-17T00:00:00"/>
    <x v="9"/>
    <x v="1"/>
    <n v="58.499999999999993"/>
    <n v="0.77"/>
    <n v="46"/>
    <n v="0.3"/>
    <n v="25"/>
    <n v="7.5"/>
  </r>
  <r>
    <d v="2017-10-23T00:00:00"/>
    <x v="7"/>
    <x v="3"/>
    <n v="58.499999999999993"/>
    <n v="0.8"/>
    <n v="50"/>
    <n v="0.3"/>
    <n v="25"/>
    <n v="7.5"/>
  </r>
  <r>
    <d v="2017-04-28T00:00:00"/>
    <x v="7"/>
    <x v="2"/>
    <n v="58.8"/>
    <n v="0.74"/>
    <n v="32"/>
    <n v="0.3"/>
    <n v="26"/>
    <n v="7.8"/>
  </r>
  <r>
    <d v="2017-03-14T00:00:00"/>
    <x v="6"/>
    <x v="1"/>
    <n v="58.9"/>
    <n v="0.87"/>
    <n v="35"/>
    <n v="0.3"/>
    <n v="23"/>
    <n v="6.8999999999999995"/>
  </r>
  <r>
    <d v="2017-03-10T00:00:00"/>
    <x v="5"/>
    <x v="2"/>
    <n v="59.199999999999996"/>
    <n v="0.83"/>
    <n v="31"/>
    <n v="0.3"/>
    <n v="24"/>
    <n v="7.1999999999999993"/>
  </r>
  <r>
    <d v="2017-06-10T00:00:00"/>
    <x v="5"/>
    <x v="4"/>
    <n v="79.5"/>
    <n v="0.54"/>
    <n v="54"/>
    <n v="0.3"/>
    <n v="35"/>
    <n v="10.5"/>
  </r>
  <r>
    <d v="2017-06-11T00:00:00"/>
    <x v="9"/>
    <x v="0"/>
    <n v="84.8"/>
    <n v="0.53"/>
    <n v="42"/>
    <n v="0.3"/>
    <n v="36"/>
    <n v="10.799999999999999"/>
  </r>
  <r>
    <d v="2017-10-03T00:00:00"/>
    <x v="9"/>
    <x v="1"/>
    <n v="59.199999999999996"/>
    <n v="0.8"/>
    <n v="34"/>
    <n v="0.3"/>
    <n v="24"/>
    <n v="7.1999999999999993"/>
  </r>
  <r>
    <d v="2017-04-07T00:00:00"/>
    <x v="7"/>
    <x v="2"/>
    <n v="59.8"/>
    <n v="0.74"/>
    <n v="44"/>
    <n v="0.3"/>
    <n v="26"/>
    <n v="7.8"/>
  </r>
  <r>
    <d v="2017-04-19T00:00:00"/>
    <x v="6"/>
    <x v="6"/>
    <n v="59.8"/>
    <n v="0.77"/>
    <n v="53"/>
    <n v="0.3"/>
    <n v="26"/>
    <n v="7.8"/>
  </r>
  <r>
    <d v="2017-09-04T00:00:00"/>
    <x v="6"/>
    <x v="3"/>
    <n v="59.8"/>
    <n v="0.74"/>
    <n v="54"/>
    <n v="0.3"/>
    <n v="26"/>
    <n v="7.8"/>
  </r>
  <r>
    <d v="2017-09-21T00:00:00"/>
    <x v="10"/>
    <x v="5"/>
    <n v="59.8"/>
    <n v="0.71"/>
    <n v="42"/>
    <n v="0.3"/>
    <n v="26"/>
    <n v="7.8"/>
  </r>
  <r>
    <d v="2017-06-17T00:00:00"/>
    <x v="10"/>
    <x v="4"/>
    <n v="76.3"/>
    <n v="0.65"/>
    <n v="47"/>
    <n v="0.3"/>
    <n v="31"/>
    <n v="9.2999999999999989"/>
  </r>
  <r>
    <d v="2017-06-18T00:00:00"/>
    <x v="9"/>
    <x v="0"/>
    <n v="72.599999999999994"/>
    <n v="0.59"/>
    <n v="60"/>
    <n v="0.3"/>
    <n v="32"/>
    <n v="9.6"/>
  </r>
  <r>
    <d v="2017-03-03T00:00:00"/>
    <x v="9"/>
    <x v="2"/>
    <n v="60.199999999999996"/>
    <n v="0.77"/>
    <n v="28"/>
    <n v="0.3"/>
    <n v="24"/>
    <n v="7.1999999999999993"/>
  </r>
  <r>
    <d v="2017-03-07T00:00:00"/>
    <x v="5"/>
    <x v="1"/>
    <n v="60.199999999999996"/>
    <n v="0.77"/>
    <n v="32"/>
    <n v="0.3"/>
    <n v="24"/>
    <n v="7.1999999999999993"/>
  </r>
  <r>
    <d v="2017-03-16T00:00:00"/>
    <x v="5"/>
    <x v="5"/>
    <n v="60.199999999999996"/>
    <n v="0.83"/>
    <n v="39"/>
    <n v="0.3"/>
    <n v="24"/>
    <n v="7.1999999999999993"/>
  </r>
  <r>
    <d v="2017-10-20T00:00:00"/>
    <x v="5"/>
    <x v="2"/>
    <n v="60.199999999999996"/>
    <n v="0.8"/>
    <n v="50"/>
    <n v="0.3"/>
    <n v="24"/>
    <n v="7.1999999999999993"/>
  </r>
  <r>
    <d v="2017-03-27T00:00:00"/>
    <x v="7"/>
    <x v="3"/>
    <n v="60.499999999999993"/>
    <n v="0.74"/>
    <n v="30"/>
    <n v="0.3"/>
    <n v="25"/>
    <n v="7.5"/>
  </r>
  <r>
    <d v="2017-06-24T00:00:00"/>
    <x v="5"/>
    <x v="4"/>
    <n v="80.5"/>
    <n v="0.56999999999999995"/>
    <n v="50"/>
    <n v="0.3"/>
    <n v="35"/>
    <n v="10.5"/>
  </r>
  <r>
    <d v="2017-06-25T00:00:00"/>
    <x v="9"/>
    <x v="0"/>
    <n v="85.1"/>
    <n v="0.51"/>
    <n v="58"/>
    <n v="0.3"/>
    <n v="37"/>
    <n v="11.1"/>
  </r>
  <r>
    <d v="2017-10-05T00:00:00"/>
    <x v="9"/>
    <x v="5"/>
    <n v="60.499999999999993"/>
    <n v="0.8"/>
    <n v="33"/>
    <n v="0.3"/>
    <n v="25"/>
    <n v="7.5"/>
  </r>
  <r>
    <d v="2017-10-19T00:00:00"/>
    <x v="7"/>
    <x v="5"/>
    <n v="60.499999999999993"/>
    <n v="0.8"/>
    <n v="41"/>
    <n v="0.3"/>
    <n v="25"/>
    <n v="7.5"/>
  </r>
  <r>
    <d v="2017-04-03T00:00:00"/>
    <x v="7"/>
    <x v="3"/>
    <n v="60.8"/>
    <n v="0.74"/>
    <n v="51"/>
    <n v="0.3"/>
    <n v="26"/>
    <n v="7.8"/>
  </r>
  <r>
    <d v="2017-04-11T00:00:00"/>
    <x v="6"/>
    <x v="1"/>
    <n v="60.8"/>
    <n v="0.74"/>
    <n v="34"/>
    <n v="0.3"/>
    <n v="26"/>
    <n v="7.8"/>
  </r>
  <r>
    <d v="2017-04-13T00:00:00"/>
    <x v="6"/>
    <x v="5"/>
    <n v="61.099999999999994"/>
    <n v="0.69"/>
    <n v="46"/>
    <n v="0.3"/>
    <n v="27"/>
    <n v="8.1"/>
  </r>
  <r>
    <d v="2017-07-01T00:00:00"/>
    <x v="6"/>
    <x v="4"/>
    <n v="102.89999999999999"/>
    <n v="0.47"/>
    <n v="59"/>
    <n v="0.5"/>
    <n v="43"/>
    <n v="21.5"/>
  </r>
  <r>
    <d v="2017-07-02T00:00:00"/>
    <x v="11"/>
    <x v="0"/>
    <n v="93.399999999999991"/>
    <n v="0.51"/>
    <n v="68"/>
    <n v="0.5"/>
    <n v="38"/>
    <n v="19"/>
  </r>
  <r>
    <d v="2017-09-12T00:00:00"/>
    <x v="11"/>
    <x v="1"/>
    <n v="61.099999999999994"/>
    <n v="0.71"/>
    <n v="36"/>
    <n v="0.3"/>
    <n v="27"/>
    <n v="8.1"/>
  </r>
  <r>
    <d v="2017-09-25T00:00:00"/>
    <x v="10"/>
    <x v="3"/>
    <n v="61.099999999999994"/>
    <n v="0.71"/>
    <n v="33"/>
    <n v="0.3"/>
    <n v="27"/>
    <n v="8.1"/>
  </r>
  <r>
    <d v="2017-03-06T00:00:00"/>
    <x v="10"/>
    <x v="3"/>
    <n v="61.199999999999996"/>
    <n v="0.77"/>
    <n v="28"/>
    <n v="0.3"/>
    <n v="24"/>
    <n v="7.1999999999999993"/>
  </r>
  <r>
    <d v="2017-10-04T00:00:00"/>
    <x v="5"/>
    <x v="6"/>
    <n v="61.199999999999996"/>
    <n v="0.77"/>
    <n v="33"/>
    <n v="0.3"/>
    <n v="24"/>
    <n v="7.1999999999999993"/>
  </r>
  <r>
    <d v="2017-10-25T00:00:00"/>
    <x v="7"/>
    <x v="6"/>
    <n v="61.199999999999996"/>
    <n v="0.8"/>
    <n v="44"/>
    <n v="0.3"/>
    <n v="24"/>
    <n v="7.1999999999999993"/>
  </r>
  <r>
    <d v="2017-07-08T00:00:00"/>
    <x v="7"/>
    <x v="4"/>
    <n v="83.199999999999989"/>
    <n v="0.56999999999999995"/>
    <n v="44"/>
    <n v="0.5"/>
    <n v="34"/>
    <n v="17"/>
  </r>
  <r>
    <d v="2017-07-09T00:00:00"/>
    <x v="11"/>
    <x v="0"/>
    <n v="77.899999999999991"/>
    <n v="0.59"/>
    <n v="44"/>
    <n v="0.5"/>
    <n v="33"/>
    <n v="16.5"/>
  </r>
  <r>
    <d v="2017-04-14T00:00:00"/>
    <x v="11"/>
    <x v="2"/>
    <n v="61.499999999999993"/>
    <n v="0.77"/>
    <n v="49"/>
    <n v="0.3"/>
    <n v="25"/>
    <n v="7.5"/>
  </r>
  <r>
    <d v="2017-10-11T00:00:00"/>
    <x v="6"/>
    <x v="6"/>
    <n v="61.499999999999993"/>
    <n v="0.77"/>
    <n v="47"/>
    <n v="0.3"/>
    <n v="25"/>
    <n v="7.5"/>
  </r>
  <r>
    <d v="2017-10-13T00:00:00"/>
    <x v="7"/>
    <x v="2"/>
    <n v="61.499999999999993"/>
    <n v="0.8"/>
    <n v="28"/>
    <n v="0.3"/>
    <n v="25"/>
    <n v="7.5"/>
  </r>
  <r>
    <d v="2017-10-24T00:00:00"/>
    <x v="7"/>
    <x v="1"/>
    <n v="61.499999999999993"/>
    <n v="0.74"/>
    <n v="48"/>
    <n v="0.3"/>
    <n v="25"/>
    <n v="7.5"/>
  </r>
  <r>
    <d v="2017-09-05T00:00:00"/>
    <x v="7"/>
    <x v="1"/>
    <n v="61.8"/>
    <n v="0.71"/>
    <n v="39"/>
    <n v="0.3"/>
    <n v="26"/>
    <n v="7.8"/>
  </r>
  <r>
    <d v="2017-07-15T00:00:00"/>
    <x v="10"/>
    <x v="4"/>
    <n v="82.5"/>
    <n v="0.54"/>
    <n v="56"/>
    <n v="0.5"/>
    <n v="35"/>
    <n v="17.5"/>
  </r>
  <r>
    <d v="2017-07-16T00:00:00"/>
    <x v="11"/>
    <x v="0"/>
    <n v="79.199999999999989"/>
    <n v="0.59"/>
    <n v="50"/>
    <n v="0.5"/>
    <n v="34"/>
    <n v="17"/>
  </r>
  <r>
    <d v="2017-09-26T00:00:00"/>
    <x v="11"/>
    <x v="1"/>
    <n v="61.8"/>
    <n v="0.77"/>
    <n v="51"/>
    <n v="0.3"/>
    <n v="26"/>
    <n v="7.8"/>
  </r>
  <r>
    <d v="2017-04-04T00:00:00"/>
    <x v="10"/>
    <x v="1"/>
    <n v="62.099999999999994"/>
    <n v="0.71"/>
    <n v="31"/>
    <n v="0.3"/>
    <n v="27"/>
    <n v="8.1"/>
  </r>
  <r>
    <d v="2017-04-18T00:00:00"/>
    <x v="6"/>
    <x v="1"/>
    <n v="62.499999999999993"/>
    <n v="0.74"/>
    <n v="31"/>
    <n v="0.3"/>
    <n v="25"/>
    <n v="7.5"/>
  </r>
  <r>
    <d v="2017-04-26T00:00:00"/>
    <x v="6"/>
    <x v="6"/>
    <n v="62.499999999999993"/>
    <n v="0.8"/>
    <n v="48"/>
    <n v="0.3"/>
    <n v="25"/>
    <n v="7.5"/>
  </r>
  <r>
    <d v="2017-10-06T00:00:00"/>
    <x v="6"/>
    <x v="2"/>
    <n v="62.499999999999993"/>
    <n v="0.74"/>
    <n v="42"/>
    <n v="0.3"/>
    <n v="25"/>
    <n v="7.5"/>
  </r>
  <r>
    <d v="2017-07-22T00:00:00"/>
    <x v="7"/>
    <x v="4"/>
    <n v="99.6"/>
    <n v="0.47"/>
    <n v="49"/>
    <n v="0.5"/>
    <n v="42"/>
    <n v="21"/>
  </r>
  <r>
    <d v="2017-07-23T00:00:00"/>
    <x v="11"/>
    <x v="0"/>
    <n v="89.1"/>
    <n v="0.51"/>
    <n v="72"/>
    <n v="0.5"/>
    <n v="37"/>
    <n v="18.5"/>
  </r>
  <r>
    <d v="2017-10-18T00:00:00"/>
    <x v="11"/>
    <x v="6"/>
    <n v="62.499999999999993"/>
    <n v="0.77"/>
    <n v="33"/>
    <n v="0.3"/>
    <n v="25"/>
    <n v="7.5"/>
  </r>
  <r>
    <d v="2017-10-27T00:00:00"/>
    <x v="7"/>
    <x v="2"/>
    <n v="62.8"/>
    <n v="0.71"/>
    <n v="52"/>
    <n v="0.3"/>
    <n v="26"/>
    <n v="7.8"/>
  </r>
  <r>
    <d v="2017-05-15T00:00:00"/>
    <x v="7"/>
    <x v="3"/>
    <n v="63.399999999999991"/>
    <n v="0.69"/>
    <n v="32"/>
    <n v="0.3"/>
    <n v="28"/>
    <n v="8.4"/>
  </r>
  <r>
    <d v="2017-09-15T00:00:00"/>
    <x v="8"/>
    <x v="2"/>
    <n v="63.399999999999991"/>
    <n v="0.67"/>
    <n v="41"/>
    <n v="0.3"/>
    <n v="28"/>
    <n v="8.4"/>
  </r>
  <r>
    <d v="2017-04-27T00:00:00"/>
    <x v="10"/>
    <x v="5"/>
    <n v="63.499999999999993"/>
    <n v="0.77"/>
    <n v="50"/>
    <n v="0.3"/>
    <n v="25"/>
    <n v="7.5"/>
  </r>
  <r>
    <d v="2017-07-29T00:00:00"/>
    <x v="6"/>
    <x v="4"/>
    <n v="85.5"/>
    <n v="0.56999999999999995"/>
    <n v="50"/>
    <n v="0.5"/>
    <n v="35"/>
    <n v="17.5"/>
  </r>
  <r>
    <d v="2017-07-30T00:00:00"/>
    <x v="11"/>
    <x v="0"/>
    <n v="78.199999999999989"/>
    <n v="0.59"/>
    <n v="52"/>
    <n v="0.5"/>
    <n v="34"/>
    <n v="17"/>
  </r>
  <r>
    <d v="2017-10-09T00:00:00"/>
    <x v="11"/>
    <x v="3"/>
    <n v="63.499999999999993"/>
    <n v="0.74"/>
    <n v="47"/>
    <n v="0.3"/>
    <n v="25"/>
    <n v="7.5"/>
  </r>
  <r>
    <d v="2017-09-14T00:00:00"/>
    <x v="7"/>
    <x v="5"/>
    <n v="63.8"/>
    <n v="0.71"/>
    <n v="29"/>
    <n v="0.3"/>
    <n v="26"/>
    <n v="7.8"/>
  </r>
  <r>
    <d v="2017-04-17T00:00:00"/>
    <x v="10"/>
    <x v="3"/>
    <n v="64.099999999999994"/>
    <n v="0.71"/>
    <n v="56"/>
    <n v="0.3"/>
    <n v="27"/>
    <n v="8.1"/>
  </r>
  <r>
    <d v="2017-04-05T00:00:00"/>
    <x v="6"/>
    <x v="6"/>
    <n v="64.399999999999991"/>
    <n v="0.71"/>
    <n v="33"/>
    <n v="0.3"/>
    <n v="28"/>
    <n v="8.4"/>
  </r>
  <r>
    <d v="2017-09-13T00:00:00"/>
    <x v="6"/>
    <x v="6"/>
    <n v="64.8"/>
    <n v="0.71"/>
    <n v="42"/>
    <n v="0.3"/>
    <n v="26"/>
    <n v="7.8"/>
  </r>
  <r>
    <d v="2017-08-05T00:00:00"/>
    <x v="10"/>
    <x v="4"/>
    <n v="76.599999999999994"/>
    <n v="0.61"/>
    <n v="66"/>
    <n v="0.5"/>
    <n v="32"/>
    <n v="16"/>
  </r>
  <r>
    <d v="2017-08-06T00:00:00"/>
    <x v="12"/>
    <x v="0"/>
    <n v="77.3"/>
    <n v="0.61"/>
    <n v="36"/>
    <n v="0.5"/>
    <n v="31"/>
    <n v="15.5"/>
  </r>
  <r>
    <d v="2017-09-18T00:00:00"/>
    <x v="12"/>
    <x v="3"/>
    <n v="64.8"/>
    <n v="0.71"/>
    <n v="37"/>
    <n v="0.3"/>
    <n v="26"/>
    <n v="7.8"/>
  </r>
  <r>
    <d v="2017-09-22T00:00:00"/>
    <x v="10"/>
    <x v="2"/>
    <n v="64.8"/>
    <n v="0.74"/>
    <n v="34"/>
    <n v="0.3"/>
    <n v="26"/>
    <n v="7.8"/>
  </r>
  <r>
    <d v="2017-04-24T00:00:00"/>
    <x v="10"/>
    <x v="3"/>
    <n v="65.099999999999994"/>
    <n v="0.69"/>
    <n v="48"/>
    <n v="0.3"/>
    <n v="27"/>
    <n v="8.1"/>
  </r>
  <r>
    <d v="2017-04-25T00:00:00"/>
    <x v="6"/>
    <x v="1"/>
    <n v="65.099999999999994"/>
    <n v="0.71"/>
    <n v="37"/>
    <n v="0.3"/>
    <n v="27"/>
    <n v="8.1"/>
  </r>
  <r>
    <d v="2017-09-08T00:00:00"/>
    <x v="6"/>
    <x v="2"/>
    <n v="65.099999999999994"/>
    <n v="0.71"/>
    <n v="37"/>
    <n v="0.3"/>
    <n v="27"/>
    <n v="8.1"/>
  </r>
  <r>
    <d v="2017-08-12T00:00:00"/>
    <x v="10"/>
    <x v="4"/>
    <n v="67.699999999999989"/>
    <n v="0.65"/>
    <n v="43"/>
    <n v="0.5"/>
    <n v="29"/>
    <n v="14.5"/>
  </r>
  <r>
    <d v="2017-08-13T00:00:00"/>
    <x v="12"/>
    <x v="0"/>
    <n v="67.699999999999989"/>
    <n v="0.65"/>
    <n v="54"/>
    <n v="0.5"/>
    <n v="29"/>
    <n v="14.5"/>
  </r>
  <r>
    <d v="2017-05-02T00:00:00"/>
    <x v="12"/>
    <x v="1"/>
    <n v="65.699999999999989"/>
    <n v="0.69"/>
    <n v="40"/>
    <n v="0.3"/>
    <n v="29"/>
    <n v="8.6999999999999993"/>
  </r>
  <r>
    <d v="2017-05-16T00:00:00"/>
    <x v="8"/>
    <x v="1"/>
    <n v="65.699999999999989"/>
    <n v="0.67"/>
    <n v="55"/>
    <n v="0.3"/>
    <n v="29"/>
    <n v="8.6999999999999993"/>
  </r>
  <r>
    <d v="2017-08-18T00:00:00"/>
    <x v="8"/>
    <x v="2"/>
    <n v="65.699999999999989"/>
    <n v="0.69"/>
    <n v="45"/>
    <n v="0.5"/>
    <n v="29"/>
    <n v="14.5"/>
  </r>
  <r>
    <d v="2017-04-12T00:00:00"/>
    <x v="12"/>
    <x v="6"/>
    <n v="66.099999999999994"/>
    <n v="0.74"/>
    <n v="30"/>
    <n v="0.3"/>
    <n v="27"/>
    <n v="8.1"/>
  </r>
  <r>
    <d v="2017-09-29T00:00:00"/>
    <x v="6"/>
    <x v="2"/>
    <n v="66.099999999999994"/>
    <n v="0.71"/>
    <n v="48"/>
    <n v="0.3"/>
    <n v="27"/>
    <n v="8.1"/>
  </r>
  <r>
    <d v="2017-08-19T00:00:00"/>
    <x v="10"/>
    <x v="4"/>
    <n v="79.599999999999994"/>
    <n v="0.61"/>
    <n v="58"/>
    <n v="0.5"/>
    <n v="32"/>
    <n v="16"/>
  </r>
  <r>
    <d v="2017-08-20T00:00:00"/>
    <x v="12"/>
    <x v="0"/>
    <n v="74.3"/>
    <n v="0.65"/>
    <n v="53"/>
    <n v="0.5"/>
    <n v="31"/>
    <n v="15.5"/>
  </r>
  <r>
    <d v="2017-05-01T00:00:00"/>
    <x v="12"/>
    <x v="3"/>
    <n v="66.699999999999989"/>
    <n v="0.65"/>
    <n v="56"/>
    <n v="0.3"/>
    <n v="29"/>
    <n v="8.6999999999999993"/>
  </r>
  <r>
    <d v="2017-05-12T00:00:00"/>
    <x v="8"/>
    <x v="2"/>
    <n v="66.699999999999989"/>
    <n v="0.67"/>
    <n v="40"/>
    <n v="0.3"/>
    <n v="29"/>
    <n v="8.6999999999999993"/>
  </r>
  <r>
    <d v="2017-05-29T00:00:00"/>
    <x v="8"/>
    <x v="3"/>
    <n v="66.699999999999989"/>
    <n v="0.65"/>
    <n v="32"/>
    <n v="0.3"/>
    <n v="29"/>
    <n v="8.6999999999999993"/>
  </r>
  <r>
    <d v="2017-04-21T00:00:00"/>
    <x v="8"/>
    <x v="2"/>
    <n v="67.099999999999994"/>
    <n v="0.74"/>
    <n v="48"/>
    <n v="0.3"/>
    <n v="27"/>
    <n v="8.1"/>
  </r>
  <r>
    <d v="2017-09-20T00:00:00"/>
    <x v="6"/>
    <x v="6"/>
    <n v="67.099999999999994"/>
    <n v="0.69"/>
    <n v="52"/>
    <n v="0.3"/>
    <n v="27"/>
    <n v="8.1"/>
  </r>
  <r>
    <d v="2017-08-26T00:00:00"/>
    <x v="10"/>
    <x v="4"/>
    <n v="70"/>
    <n v="0.63"/>
    <n v="46"/>
    <n v="0.5"/>
    <n v="30"/>
    <n v="15"/>
  </r>
  <r>
    <d v="2017-08-27T00:00:00"/>
    <x v="12"/>
    <x v="0"/>
    <n v="65.699999999999989"/>
    <n v="0.65"/>
    <n v="45"/>
    <n v="0.5"/>
    <n v="29"/>
    <n v="14.5"/>
  </r>
  <r>
    <d v="2017-09-19T00:00:00"/>
    <x v="12"/>
    <x v="1"/>
    <n v="67.399999999999991"/>
    <n v="0.67"/>
    <n v="48"/>
    <n v="0.3"/>
    <n v="28"/>
    <n v="8.4"/>
  </r>
  <r>
    <d v="2017-09-28T00:00:00"/>
    <x v="10"/>
    <x v="5"/>
    <n v="67.399999999999991"/>
    <n v="0.69"/>
    <n v="38"/>
    <n v="0.3"/>
    <n v="28"/>
    <n v="8.4"/>
  </r>
  <r>
    <d v="2017-08-31T00:00:00"/>
    <x v="10"/>
    <x v="5"/>
    <n v="67.699999999999989"/>
    <n v="0.69"/>
    <n v="58"/>
    <n v="0.5"/>
    <n v="29"/>
    <n v="14.5"/>
  </r>
  <r>
    <d v="2017-08-17T00:00:00"/>
    <x v="12"/>
    <x v="5"/>
    <n v="68"/>
    <n v="0.67"/>
    <n v="42"/>
    <n v="0.5"/>
    <n v="30"/>
    <n v="15"/>
  </r>
  <r>
    <d v="2017-08-21T00:00:00"/>
    <x v="12"/>
    <x v="3"/>
    <n v="68"/>
    <n v="0.65"/>
    <n v="58"/>
    <n v="0.5"/>
    <n v="30"/>
    <n v="15"/>
  </r>
  <r>
    <d v="2017-09-02T00:00:00"/>
    <x v="12"/>
    <x v="4"/>
    <n v="67.399999999999991"/>
    <n v="0.69"/>
    <n v="53"/>
    <n v="0.3"/>
    <n v="28"/>
    <n v="8.4"/>
  </r>
  <r>
    <d v="2017-09-03T00:00:00"/>
    <x v="10"/>
    <x v="0"/>
    <n v="61.099999999999994"/>
    <n v="0.69"/>
    <n v="50"/>
    <n v="0.3"/>
    <n v="27"/>
    <n v="8.1"/>
  </r>
  <r>
    <d v="2017-04-20T00:00:00"/>
    <x v="10"/>
    <x v="5"/>
    <n v="68.099999999999994"/>
    <n v="0.69"/>
    <n v="42"/>
    <n v="0.3"/>
    <n v="27"/>
    <n v="8.1"/>
  </r>
  <r>
    <d v="2017-09-07T00:00:00"/>
    <x v="6"/>
    <x v="5"/>
    <n v="68.399999999999991"/>
    <n v="0.67"/>
    <n v="49"/>
    <n v="0.3"/>
    <n v="28"/>
    <n v="8.4"/>
  </r>
  <r>
    <d v="2017-09-11T00:00:00"/>
    <x v="10"/>
    <x v="3"/>
    <n v="68.399999999999991"/>
    <n v="0.69"/>
    <n v="38"/>
    <n v="0.3"/>
    <n v="28"/>
    <n v="8.4"/>
  </r>
  <r>
    <d v="2017-08-08T00:00:00"/>
    <x v="10"/>
    <x v="1"/>
    <n v="68.699999999999989"/>
    <n v="0.65"/>
    <n v="50"/>
    <n v="0.5"/>
    <n v="29"/>
    <n v="14.5"/>
  </r>
  <r>
    <d v="2017-08-22T00:00:00"/>
    <x v="12"/>
    <x v="1"/>
    <n v="69"/>
    <n v="0.63"/>
    <n v="55"/>
    <n v="0.5"/>
    <n v="30"/>
    <n v="15"/>
  </r>
  <r>
    <d v="2017-09-09T00:00:00"/>
    <x v="12"/>
    <x v="4"/>
    <n v="64.8"/>
    <n v="0.77"/>
    <n v="45"/>
    <n v="0.3"/>
    <n v="26"/>
    <n v="7.8"/>
  </r>
  <r>
    <d v="2017-09-10T00:00:00"/>
    <x v="10"/>
    <x v="0"/>
    <n v="61.8"/>
    <n v="0.74"/>
    <n v="50"/>
    <n v="0.3"/>
    <n v="26"/>
    <n v="7.8"/>
  </r>
  <r>
    <d v="2017-05-05T00:00:00"/>
    <x v="10"/>
    <x v="2"/>
    <n v="69.399999999999991"/>
    <n v="0.71"/>
    <n v="31"/>
    <n v="0.3"/>
    <n v="28"/>
    <n v="8.4"/>
  </r>
  <r>
    <d v="2017-05-10T00:00:00"/>
    <x v="8"/>
    <x v="6"/>
    <n v="69.399999999999991"/>
    <n v="0.69"/>
    <n v="40"/>
    <n v="0.3"/>
    <n v="28"/>
    <n v="8.4"/>
  </r>
  <r>
    <d v="2017-05-24T00:00:00"/>
    <x v="8"/>
    <x v="6"/>
    <n v="69.399999999999991"/>
    <n v="0.69"/>
    <n v="34"/>
    <n v="0.3"/>
    <n v="28"/>
    <n v="8.4"/>
  </r>
  <r>
    <d v="2017-08-10T00:00:00"/>
    <x v="8"/>
    <x v="5"/>
    <n v="70.3"/>
    <n v="0.65"/>
    <n v="56"/>
    <n v="0.5"/>
    <n v="31"/>
    <n v="15.5"/>
  </r>
  <r>
    <d v="2017-05-17T00:00:00"/>
    <x v="12"/>
    <x v="6"/>
    <n v="70.699999999999989"/>
    <n v="0.67"/>
    <n v="43"/>
    <n v="0.3"/>
    <n v="29"/>
    <n v="8.6999999999999993"/>
  </r>
  <r>
    <d v="2017-09-16T00:00:00"/>
    <x v="8"/>
    <x v="4"/>
    <n v="68.099999999999994"/>
    <n v="0.69"/>
    <n v="37"/>
    <n v="0.3"/>
    <n v="27"/>
    <n v="8.1"/>
  </r>
  <r>
    <d v="2017-09-17T00:00:00"/>
    <x v="10"/>
    <x v="0"/>
    <n v="59.8"/>
    <n v="0.71"/>
    <n v="53"/>
    <n v="0.3"/>
    <n v="26"/>
    <n v="7.8"/>
  </r>
  <r>
    <d v="2017-08-04T00:00:00"/>
    <x v="10"/>
    <x v="2"/>
    <n v="70.699999999999989"/>
    <n v="0.69"/>
    <n v="34"/>
    <n v="0.5"/>
    <n v="29"/>
    <n v="14.5"/>
  </r>
  <r>
    <d v="2017-08-23T00:00:00"/>
    <x v="12"/>
    <x v="6"/>
    <n v="70.699999999999989"/>
    <n v="0.67"/>
    <n v="33"/>
    <n v="0.5"/>
    <n v="29"/>
    <n v="14.5"/>
  </r>
  <r>
    <d v="2017-09-27T00:00:00"/>
    <x v="12"/>
    <x v="6"/>
    <n v="70.699999999999989"/>
    <n v="0.67"/>
    <n v="51"/>
    <n v="0.3"/>
    <n v="29"/>
    <n v="8.6999999999999993"/>
  </r>
  <r>
    <d v="2017-05-03T00:00:00"/>
    <x v="10"/>
    <x v="6"/>
    <n v="71"/>
    <n v="0.63"/>
    <n v="55"/>
    <n v="0.3"/>
    <n v="30"/>
    <n v="9"/>
  </r>
  <r>
    <d v="2017-05-22T00:00:00"/>
    <x v="8"/>
    <x v="3"/>
    <n v="71"/>
    <n v="0.67"/>
    <n v="34"/>
    <n v="0.3"/>
    <n v="30"/>
    <n v="9"/>
  </r>
  <r>
    <d v="2017-09-23T00:00:00"/>
    <x v="8"/>
    <x v="4"/>
    <n v="63.399999999999991"/>
    <n v="0.71"/>
    <n v="39"/>
    <n v="0.3"/>
    <n v="28"/>
    <n v="8.4"/>
  </r>
  <r>
    <d v="2017-09-24T00:00:00"/>
    <x v="10"/>
    <x v="0"/>
    <n v="63.399999999999991"/>
    <n v="0.71"/>
    <n v="43"/>
    <n v="0.3"/>
    <n v="28"/>
    <n v="8.4"/>
  </r>
  <r>
    <d v="2017-08-16T00:00:00"/>
    <x v="10"/>
    <x v="6"/>
    <n v="71"/>
    <n v="0.63"/>
    <n v="49"/>
    <n v="0.5"/>
    <n v="30"/>
    <n v="15"/>
  </r>
  <r>
    <d v="2017-08-25T00:00:00"/>
    <x v="12"/>
    <x v="2"/>
    <n v="71"/>
    <n v="0.63"/>
    <n v="55"/>
    <n v="0.5"/>
    <n v="30"/>
    <n v="15"/>
  </r>
  <r>
    <d v="2017-05-04T00:00:00"/>
    <x v="12"/>
    <x v="5"/>
    <n v="71.3"/>
    <n v="0.63"/>
    <n v="64"/>
    <n v="0.3"/>
    <n v="31"/>
    <n v="9.2999999999999989"/>
  </r>
  <r>
    <d v="2017-05-09T00:00:00"/>
    <x v="8"/>
    <x v="1"/>
    <n v="71.3"/>
    <n v="0.63"/>
    <n v="56"/>
    <n v="0.3"/>
    <n v="31"/>
    <n v="9.2999999999999989"/>
  </r>
  <r>
    <d v="2017-06-01T00:00:00"/>
    <x v="8"/>
    <x v="5"/>
    <n v="71.3"/>
    <n v="0.65"/>
    <n v="42"/>
    <n v="0.3"/>
    <n v="31"/>
    <n v="9.2999999999999989"/>
  </r>
  <r>
    <d v="2017-09-30T00:00:00"/>
    <x v="9"/>
    <x v="4"/>
    <n v="64.8"/>
    <n v="0.74"/>
    <n v="29"/>
    <n v="0.3"/>
    <n v="26"/>
    <n v="7.8"/>
  </r>
  <r>
    <d v="2017-10-01T00:00:00"/>
    <x v="10"/>
    <x v="0"/>
    <n v="56.499999999999993"/>
    <n v="0.8"/>
    <n v="43"/>
    <n v="0.3"/>
    <n v="25"/>
    <n v="7.5"/>
  </r>
  <r>
    <d v="2017-05-25T00:00:00"/>
    <x v="7"/>
    <x v="5"/>
    <n v="71.699999999999989"/>
    <n v="0.69"/>
    <n v="53"/>
    <n v="0.3"/>
    <n v="29"/>
    <n v="8.6999999999999993"/>
  </r>
  <r>
    <d v="2017-09-01T00:00:00"/>
    <x v="8"/>
    <x v="2"/>
    <n v="71.699999999999989"/>
    <n v="0.69"/>
    <n v="41"/>
    <n v="0.3"/>
    <n v="29"/>
    <n v="8.6999999999999993"/>
  </r>
  <r>
    <d v="2017-09-06T00:00:00"/>
    <x v="10"/>
    <x v="6"/>
    <n v="71.699999999999989"/>
    <n v="0.69"/>
    <n v="60"/>
    <n v="0.3"/>
    <n v="29"/>
    <n v="8.6999999999999993"/>
  </r>
  <r>
    <d v="2017-05-18T00:00:00"/>
    <x v="10"/>
    <x v="5"/>
    <n v="72"/>
    <n v="0.67"/>
    <n v="53"/>
    <n v="0.3"/>
    <n v="30"/>
    <n v="9"/>
  </r>
  <r>
    <d v="2017-05-26T00:00:00"/>
    <x v="8"/>
    <x v="2"/>
    <n v="72"/>
    <n v="0.67"/>
    <n v="63"/>
    <n v="0.3"/>
    <n v="30"/>
    <n v="9"/>
  </r>
  <r>
    <d v="2017-10-07T00:00:00"/>
    <x v="8"/>
    <x v="4"/>
    <n v="63.499999999999993"/>
    <n v="0.8"/>
    <n v="31"/>
    <n v="0.3"/>
    <n v="25"/>
    <n v="7.5"/>
  </r>
  <r>
    <d v="2017-10-08T00:00:00"/>
    <x v="7"/>
    <x v="0"/>
    <n v="60.199999999999996"/>
    <n v="0.8"/>
    <n v="47"/>
    <n v="0.3"/>
    <n v="24"/>
    <n v="7.1999999999999993"/>
  </r>
  <r>
    <d v="2017-08-30T00:00:00"/>
    <x v="7"/>
    <x v="6"/>
    <n v="72"/>
    <n v="0.63"/>
    <n v="51"/>
    <n v="0.5"/>
    <n v="30"/>
    <n v="15"/>
  </r>
  <r>
    <d v="2017-06-22T00:00:00"/>
    <x v="12"/>
    <x v="5"/>
    <n v="72.3"/>
    <n v="0.65"/>
    <n v="36"/>
    <n v="0.3"/>
    <n v="31"/>
    <n v="9.2999999999999989"/>
  </r>
  <r>
    <d v="2017-08-14T00:00:00"/>
    <x v="9"/>
    <x v="3"/>
    <n v="72.599999999999994"/>
    <n v="0.59"/>
    <n v="43"/>
    <n v="0.5"/>
    <n v="32"/>
    <n v="16"/>
  </r>
  <r>
    <d v="2017-05-11T00:00:00"/>
    <x v="12"/>
    <x v="5"/>
    <n v="72.699999999999989"/>
    <n v="0.67"/>
    <n v="57"/>
    <n v="0.3"/>
    <n v="29"/>
    <n v="8.6999999999999993"/>
  </r>
  <r>
    <d v="2017-07-05T00:00:00"/>
    <x v="8"/>
    <x v="6"/>
    <n v="73.599999999999994"/>
    <n v="0.63"/>
    <n v="55"/>
    <n v="0.5"/>
    <n v="32"/>
    <n v="16"/>
  </r>
  <r>
    <d v="2017-10-14T00:00:00"/>
    <x v="11"/>
    <x v="4"/>
    <n v="59.499999999999993"/>
    <n v="0.74"/>
    <n v="28"/>
    <n v="0.3"/>
    <n v="25"/>
    <n v="7.5"/>
  </r>
  <r>
    <d v="2017-10-15T00:00:00"/>
    <x v="7"/>
    <x v="0"/>
    <n v="61.499999999999993"/>
    <n v="0.74"/>
    <n v="36"/>
    <n v="0.3"/>
    <n v="25"/>
    <n v="7.5"/>
  </r>
  <r>
    <d v="2017-08-15T00:00:00"/>
    <x v="7"/>
    <x v="1"/>
    <n v="74.3"/>
    <n v="0.63"/>
    <n v="44"/>
    <n v="0.5"/>
    <n v="31"/>
    <n v="15.5"/>
  </r>
  <r>
    <d v="2017-07-31T00:00:00"/>
    <x v="12"/>
    <x v="3"/>
    <n v="74.599999999999994"/>
    <n v="0.61"/>
    <n v="38"/>
    <n v="0.5"/>
    <n v="32"/>
    <n v="16"/>
  </r>
  <r>
    <d v="2017-08-24T00:00:00"/>
    <x v="11"/>
    <x v="5"/>
    <n v="74.599999999999994"/>
    <n v="0.59"/>
    <n v="64"/>
    <n v="0.5"/>
    <n v="32"/>
    <n v="16"/>
  </r>
  <r>
    <d v="2017-05-08T00:00:00"/>
    <x v="12"/>
    <x v="3"/>
    <n v="75"/>
    <n v="0.67"/>
    <n v="56"/>
    <n v="0.3"/>
    <n v="30"/>
    <n v="9"/>
  </r>
  <r>
    <d v="2017-05-30T00:00:00"/>
    <x v="8"/>
    <x v="1"/>
    <n v="75"/>
    <n v="0.67"/>
    <n v="43"/>
    <n v="0.3"/>
    <n v="30"/>
    <n v="9"/>
  </r>
  <r>
    <d v="2017-10-21T00:00:00"/>
    <x v="8"/>
    <x v="4"/>
    <n v="56.199999999999996"/>
    <n v="0.83"/>
    <n v="28"/>
    <n v="0.3"/>
    <n v="24"/>
    <n v="7.1999999999999993"/>
  </r>
  <r>
    <d v="2017-10-22T00:00:00"/>
    <x v="7"/>
    <x v="0"/>
    <n v="57.499999999999993"/>
    <n v="0.77"/>
    <n v="35"/>
    <n v="0.3"/>
    <n v="25"/>
    <n v="7.5"/>
  </r>
  <r>
    <d v="2017-08-03T00:00:00"/>
    <x v="7"/>
    <x v="5"/>
    <n v="75"/>
    <n v="0.63"/>
    <n v="52"/>
    <n v="0.5"/>
    <n v="30"/>
    <n v="15"/>
  </r>
  <r>
    <d v="2017-08-07T00:00:00"/>
    <x v="12"/>
    <x v="3"/>
    <n v="75"/>
    <n v="0.67"/>
    <n v="38"/>
    <n v="0.5"/>
    <n v="30"/>
    <n v="15"/>
  </r>
  <r>
    <d v="2017-08-11T00:00:00"/>
    <x v="12"/>
    <x v="2"/>
    <n v="75"/>
    <n v="0.67"/>
    <n v="49"/>
    <n v="0.5"/>
    <n v="30"/>
    <n v="15"/>
  </r>
  <r>
    <d v="2017-08-29T00:00:00"/>
    <x v="12"/>
    <x v="1"/>
    <n v="75"/>
    <n v="0.65"/>
    <n v="40"/>
    <n v="0.5"/>
    <n v="30"/>
    <n v="15"/>
  </r>
  <r>
    <d v="2017-05-19T00:00:00"/>
    <x v="12"/>
    <x v="2"/>
    <n v="75.3"/>
    <n v="0.61"/>
    <n v="58"/>
    <n v="0.3"/>
    <n v="31"/>
    <n v="9.2999999999999989"/>
  </r>
  <r>
    <d v="2017-10-28T00:00:00"/>
    <x v="8"/>
    <x v="4"/>
    <n v="57.499999999999993"/>
    <n v="0.77"/>
    <n v="28"/>
    <n v="0.3"/>
    <n v="25"/>
    <n v="7.5"/>
  </r>
  <r>
    <d v="2017-10-29T00:00:00"/>
    <x v="7"/>
    <x v="0"/>
    <n v="61.499999999999993"/>
    <n v="0.8"/>
    <n v="34"/>
    <n v="0.3"/>
    <n v="25"/>
    <n v="7.5"/>
  </r>
  <r>
    <d v="2017-06-27T00:00:00"/>
    <x v="7"/>
    <x v="1"/>
    <n v="75.3"/>
    <n v="0.63"/>
    <n v="62"/>
    <n v="0.3"/>
    <n v="31"/>
    <n v="9.2999999999999989"/>
  </r>
  <r>
    <d v="2017-06-13T00:00:00"/>
    <x v="9"/>
    <x v="1"/>
    <n v="75.599999999999994"/>
    <n v="0.59"/>
    <n v="65"/>
    <n v="0.3"/>
    <n v="32"/>
    <n v="9.6"/>
  </r>
  <r>
    <d v="2017-08-01T00:00:00"/>
    <x v="9"/>
    <x v="1"/>
    <n v="75.599999999999994"/>
    <n v="0.63"/>
    <n v="56"/>
    <n v="0.5"/>
    <n v="32"/>
    <n v="16"/>
  </r>
  <r>
    <d v="2017-06-28T00:00:00"/>
    <x v="12"/>
    <x v="6"/>
    <n v="75.899999999999991"/>
    <n v="0.59"/>
    <n v="65"/>
    <n v="0.3"/>
    <n v="33"/>
    <n v="9.9"/>
  </r>
  <r>
    <d v="2017-05-23T00:00:00"/>
    <x v="9"/>
    <x v="1"/>
    <n v="76.3"/>
    <n v="0.63"/>
    <n v="45"/>
    <n v="0.3"/>
    <n v="31"/>
    <n v="9.2999999999999989"/>
  </r>
  <r>
    <d v="2017-11-04T00:00:00"/>
    <x v="8"/>
    <x v="4"/>
    <n v="48.699999999999996"/>
    <n v="0.95"/>
    <n v="39"/>
    <n v="0.3"/>
    <n v="19"/>
    <n v="5.7"/>
  </r>
  <r>
    <d v="2017-11-05T00:00:00"/>
    <x v="4"/>
    <x v="0"/>
    <n v="55.9"/>
    <n v="0.87"/>
    <n v="45"/>
    <n v="0.3"/>
    <n v="23"/>
    <n v="6.8999999999999995"/>
  </r>
  <r>
    <d v="2017-08-02T00:00:00"/>
    <x v="4"/>
    <x v="6"/>
    <n v="76.3"/>
    <n v="0.63"/>
    <n v="48"/>
    <n v="0.5"/>
    <n v="31"/>
    <n v="15.5"/>
  </r>
  <r>
    <d v="2017-07-26T00:00:00"/>
    <x v="12"/>
    <x v="6"/>
    <n v="76.599999999999994"/>
    <n v="0.59"/>
    <n v="37"/>
    <n v="0.5"/>
    <n v="32"/>
    <n v="16"/>
  </r>
  <r>
    <d v="2017-08-09T00:00:00"/>
    <x v="11"/>
    <x v="6"/>
    <n v="76.599999999999994"/>
    <n v="0.63"/>
    <n v="55"/>
    <n v="0.5"/>
    <n v="32"/>
    <n v="16"/>
  </r>
  <r>
    <d v="2017-07-21T00:00:00"/>
    <x v="12"/>
    <x v="2"/>
    <n v="76.899999999999991"/>
    <n v="0.56999999999999995"/>
    <n v="59"/>
    <n v="0.5"/>
    <n v="33"/>
    <n v="16.5"/>
  </r>
  <r>
    <d v="2017-05-31T00:00:00"/>
    <x v="11"/>
    <x v="6"/>
    <n v="77.3"/>
    <n v="0.65"/>
    <n v="56"/>
    <n v="0.3"/>
    <n v="31"/>
    <n v="9.2999999999999989"/>
  </r>
  <r>
    <d v="2017-11-11T00:00:00"/>
    <x v="8"/>
    <x v="4"/>
    <n v="47.3"/>
    <n v="0.91"/>
    <n v="33"/>
    <n v="0.3"/>
    <n v="21"/>
    <n v="6.3"/>
  </r>
  <r>
    <d v="2017-11-12T00:00:00"/>
    <x v="4"/>
    <x v="0"/>
    <n v="49.699999999999996"/>
    <n v="1.05"/>
    <n v="38"/>
    <n v="0.3"/>
    <n v="19"/>
    <n v="5.7"/>
  </r>
  <r>
    <d v="2017-06-09T00:00:00"/>
    <x v="4"/>
    <x v="2"/>
    <n v="77.599999999999994"/>
    <n v="0.61"/>
    <n v="44"/>
    <n v="0.3"/>
    <n v="32"/>
    <n v="9.6"/>
  </r>
  <r>
    <d v="2017-08-28T00:00:00"/>
    <x v="9"/>
    <x v="3"/>
    <n v="77.599999999999994"/>
    <n v="0.63"/>
    <n v="49"/>
    <n v="0.5"/>
    <n v="32"/>
    <n v="16"/>
  </r>
  <r>
    <d v="2017-06-05T00:00:00"/>
    <x v="12"/>
    <x v="3"/>
    <n v="78.599999999999994"/>
    <n v="0.59"/>
    <n v="36"/>
    <n v="0.3"/>
    <n v="32"/>
    <n v="9.6"/>
  </r>
  <r>
    <d v="2017-07-13T00:00:00"/>
    <x v="9"/>
    <x v="5"/>
    <n v="78.899999999999991"/>
    <n v="0.61"/>
    <n v="49"/>
    <n v="0.5"/>
    <n v="33"/>
    <n v="16.5"/>
  </r>
  <r>
    <d v="2017-06-02T00:00:00"/>
    <x v="11"/>
    <x v="2"/>
    <n v="79.899999999999991"/>
    <n v="0.59"/>
    <n v="48"/>
    <n v="0.3"/>
    <n v="33"/>
    <n v="9.9"/>
  </r>
  <r>
    <d v="2017-11-18T00:00:00"/>
    <x v="9"/>
    <x v="4"/>
    <n v="48.699999999999996"/>
    <n v="1.05"/>
    <n v="37"/>
    <n v="0.3"/>
    <n v="19"/>
    <n v="5.7"/>
  </r>
  <r>
    <d v="2017-11-19T00:00:00"/>
    <x v="4"/>
    <x v="0"/>
    <n v="55.9"/>
    <n v="0.87"/>
    <n v="34"/>
    <n v="0.3"/>
    <n v="23"/>
    <n v="6.8999999999999995"/>
  </r>
  <r>
    <d v="2017-06-23T00:00:00"/>
    <x v="4"/>
    <x v="2"/>
    <n v="79.899999999999991"/>
    <n v="0.61"/>
    <n v="39"/>
    <n v="0.3"/>
    <n v="33"/>
    <n v="9.9"/>
  </r>
  <r>
    <d v="2017-07-25T00:00:00"/>
    <x v="9"/>
    <x v="1"/>
    <n v="79.899999999999991"/>
    <n v="0.56999999999999995"/>
    <n v="64"/>
    <n v="0.5"/>
    <n v="33"/>
    <n v="16.5"/>
  </r>
  <r>
    <d v="2017-07-12T00:00:00"/>
    <x v="11"/>
    <x v="6"/>
    <n v="80.199999999999989"/>
    <n v="0.56000000000000005"/>
    <n v="39"/>
    <n v="0.5"/>
    <n v="34"/>
    <n v="17"/>
  </r>
  <r>
    <d v="2017-06-14T00:00:00"/>
    <x v="11"/>
    <x v="6"/>
    <n v="80.5"/>
    <n v="0.56999999999999995"/>
    <n v="48"/>
    <n v="0.3"/>
    <n v="35"/>
    <n v="10.5"/>
  </r>
  <r>
    <d v="2017-07-17T00:00:00"/>
    <x v="9"/>
    <x v="3"/>
    <n v="80.899999999999991"/>
    <n v="0.56999999999999995"/>
    <n v="64"/>
    <n v="0.5"/>
    <n v="33"/>
    <n v="16.5"/>
  </r>
  <r>
    <d v="2017-11-25T00:00:00"/>
    <x v="11"/>
    <x v="4"/>
    <n v="49"/>
    <n v="0.91"/>
    <n v="32"/>
    <n v="0.3"/>
    <n v="20"/>
    <n v="6"/>
  </r>
  <r>
    <d v="2017-11-26T00:00:00"/>
    <x v="4"/>
    <x v="0"/>
    <n v="49.699999999999996"/>
    <n v="1.05"/>
    <n v="30"/>
    <n v="0.3"/>
    <n v="19"/>
    <n v="5.7"/>
  </r>
  <r>
    <d v="2017-07-03T00:00:00"/>
    <x v="4"/>
    <x v="3"/>
    <n v="81.5"/>
    <n v="0.54"/>
    <n v="68"/>
    <n v="0.5"/>
    <n v="35"/>
    <n v="17.5"/>
  </r>
  <r>
    <d v="2017-07-07T00:00:00"/>
    <x v="11"/>
    <x v="2"/>
    <n v="82.5"/>
    <n v="0.56999999999999995"/>
    <n v="41"/>
    <n v="0.5"/>
    <n v="35"/>
    <n v="17.5"/>
  </r>
  <r>
    <d v="2017-07-11T00:00:00"/>
    <x v="11"/>
    <x v="1"/>
    <n v="83.5"/>
    <n v="0.54"/>
    <n v="40"/>
    <n v="0.5"/>
    <n v="35"/>
    <n v="17.5"/>
  </r>
  <r>
    <d v="2017-07-24T00:00:00"/>
    <x v="11"/>
    <x v="3"/>
    <n v="83.5"/>
    <n v="0.56999999999999995"/>
    <n v="69"/>
    <n v="0.5"/>
    <n v="35"/>
    <n v="17.5"/>
  </r>
  <r>
    <d v="2017-07-19T00:00:00"/>
    <x v="11"/>
    <x v="6"/>
    <n v="83.8"/>
    <n v="0.56000000000000005"/>
    <n v="44"/>
    <n v="0.5"/>
    <n v="36"/>
    <n v="18"/>
  </r>
  <r>
    <d v="2017-12-02T00:00:00"/>
    <x v="11"/>
    <x v="4"/>
    <n v="44.099999999999994"/>
    <n v="1.1100000000000001"/>
    <n v="35"/>
    <n v="0.3"/>
    <n v="17"/>
    <n v="5.0999999999999996"/>
  </r>
  <r>
    <d v="2017-12-03T00:00:00"/>
    <x v="2"/>
    <x v="0"/>
    <n v="33.5"/>
    <n v="1.18"/>
    <n v="19"/>
    <n v="0.3"/>
    <n v="15"/>
    <n v="4.5"/>
  </r>
  <r>
    <d v="2017-06-06T00:00:00"/>
    <x v="2"/>
    <x v="1"/>
    <n v="84.199999999999989"/>
    <n v="0.56000000000000005"/>
    <n v="44"/>
    <n v="0.3"/>
    <n v="34"/>
    <n v="10.199999999999999"/>
  </r>
  <r>
    <d v="2017-07-04T00:00:00"/>
    <x v="9"/>
    <x v="1"/>
    <n v="84.199999999999989"/>
    <n v="0.59"/>
    <n v="49"/>
    <n v="0.5"/>
    <n v="34"/>
    <n v="17"/>
  </r>
  <r>
    <d v="2017-06-15T00:00:00"/>
    <x v="11"/>
    <x v="5"/>
    <n v="84.8"/>
    <n v="0.56000000000000005"/>
    <n v="50"/>
    <n v="0.3"/>
    <n v="36"/>
    <n v="10.799999999999999"/>
  </r>
  <r>
    <d v="2017-06-20T00:00:00"/>
    <x v="9"/>
    <x v="1"/>
    <n v="85.1"/>
    <n v="0.54"/>
    <n v="70"/>
    <n v="0.3"/>
    <n v="37"/>
    <n v="11.1"/>
  </r>
  <r>
    <d v="2017-06-19T00:00:00"/>
    <x v="9"/>
    <x v="3"/>
    <n v="86.5"/>
    <n v="0.56000000000000005"/>
    <n v="66"/>
    <n v="0.3"/>
    <n v="35"/>
    <n v="10.5"/>
  </r>
  <r>
    <d v="2017-12-09T00:00:00"/>
    <x v="9"/>
    <x v="4"/>
    <n v="31.199999999999996"/>
    <n v="1.43"/>
    <n v="19"/>
    <n v="0.3"/>
    <n v="14"/>
    <n v="4.2"/>
  </r>
  <r>
    <d v="2017-12-10T00:00:00"/>
    <x v="2"/>
    <x v="0"/>
    <n v="31.299999999999997"/>
    <n v="1.82"/>
    <n v="15"/>
    <n v="0.3"/>
    <n v="11"/>
    <n v="3.3"/>
  </r>
  <r>
    <d v="2017-06-29T00:00:00"/>
    <x v="2"/>
    <x v="5"/>
    <n v="86.5"/>
    <n v="0.54"/>
    <n v="64"/>
    <n v="0.3"/>
    <n v="35"/>
    <n v="10.5"/>
  </r>
  <r>
    <d v="2017-07-20T00:00:00"/>
    <x v="9"/>
    <x v="5"/>
    <n v="86.5"/>
    <n v="0.56999999999999995"/>
    <n v="44"/>
    <n v="0.5"/>
    <n v="35"/>
    <n v="17.5"/>
  </r>
  <r>
    <d v="2017-06-07T00:00:00"/>
    <x v="11"/>
    <x v="6"/>
    <n v="86.8"/>
    <n v="0.56000000000000005"/>
    <n v="58"/>
    <n v="0.3"/>
    <n v="36"/>
    <n v="10.799999999999999"/>
  </r>
  <r>
    <d v="2017-07-28T00:00:00"/>
    <x v="9"/>
    <x v="2"/>
    <n v="87.399999999999991"/>
    <n v="0.51"/>
    <n v="58"/>
    <n v="0.5"/>
    <n v="38"/>
    <n v="19"/>
  </r>
  <r>
    <d v="2017-06-30T00:00:00"/>
    <x v="11"/>
    <x v="2"/>
    <n v="89.399999999999991"/>
    <n v="0.53"/>
    <n v="47"/>
    <n v="0.3"/>
    <n v="38"/>
    <n v="11.4"/>
  </r>
  <r>
    <d v="2017-12-16T00:00:00"/>
    <x v="9"/>
    <x v="4"/>
    <n v="35.5"/>
    <n v="1.25"/>
    <n v="30"/>
    <n v="0.3"/>
    <n v="15"/>
    <n v="4.5"/>
  </r>
  <r>
    <d v="2017-12-17T00:00:00"/>
    <x v="2"/>
    <x v="0"/>
    <n v="32.199999999999996"/>
    <n v="1.33"/>
    <n v="16"/>
    <n v="0.3"/>
    <n v="14"/>
    <n v="4.2"/>
  </r>
  <r>
    <d v="2017-06-08T00:00:00"/>
    <x v="2"/>
    <x v="5"/>
    <n v="90.699999999999989"/>
    <n v="0.5"/>
    <n v="46"/>
    <n v="0.3"/>
    <n v="39"/>
    <n v="11.7"/>
  </r>
  <r>
    <d v="2017-07-06T00:00:00"/>
    <x v="9"/>
    <x v="5"/>
    <n v="91.699999999999989"/>
    <n v="0.51"/>
    <n v="46"/>
    <n v="0.5"/>
    <n v="39"/>
    <n v="19.5"/>
  </r>
  <r>
    <d v="2017-07-14T00:00:00"/>
    <x v="11"/>
    <x v="2"/>
    <n v="92"/>
    <n v="0.5"/>
    <n v="80"/>
    <n v="0.5"/>
    <n v="40"/>
    <n v="20"/>
  </r>
  <r>
    <d v="2017-06-12T00:00:00"/>
    <x v="11"/>
    <x v="3"/>
    <n v="93"/>
    <n v="0.5"/>
    <n v="67"/>
    <n v="0.3"/>
    <n v="40"/>
    <n v="12"/>
  </r>
  <r>
    <d v="2017-06-21T00:00:00"/>
    <x v="9"/>
    <x v="6"/>
    <n v="94.3"/>
    <n v="0.47"/>
    <n v="76"/>
    <n v="0.3"/>
    <n v="41"/>
    <n v="12.299999999999999"/>
  </r>
  <r>
    <d v="2017-12-23T00:00:00"/>
    <x v="9"/>
    <x v="4"/>
    <n v="42.4"/>
    <n v="1.1100000000000001"/>
    <n v="20"/>
    <n v="0.3"/>
    <n v="18"/>
    <n v="5.3999999999999995"/>
  </r>
  <r>
    <d v="2017-12-24T00:00:00"/>
    <x v="2"/>
    <x v="0"/>
    <n v="35.799999999999997"/>
    <n v="1.25"/>
    <n v="26"/>
    <n v="0.3"/>
    <n v="16"/>
    <n v="4.8"/>
  </r>
  <r>
    <d v="2017-07-27T00:00:00"/>
    <x v="2"/>
    <x v="5"/>
    <n v="97.899999999999991"/>
    <n v="0.47"/>
    <n v="74"/>
    <n v="0.5"/>
    <n v="43"/>
    <n v="21.5"/>
  </r>
  <r>
    <d v="2017-07-10T00:00:00"/>
    <x v="11"/>
    <x v="3"/>
    <n v="98"/>
    <n v="0.49"/>
    <n v="66"/>
    <n v="0.5"/>
    <n v="40"/>
    <n v="20"/>
  </r>
  <r>
    <d v="2017-06-16T00:00:00"/>
    <x v="11"/>
    <x v="2"/>
    <n v="99.3"/>
    <n v="0.47"/>
    <n v="77"/>
    <n v="0.3"/>
    <n v="41"/>
    <n v="12.299999999999999"/>
  </r>
  <r>
    <d v="2017-07-18T00:00:00"/>
    <x v="9"/>
    <x v="1"/>
    <n v="99.3"/>
    <n v="0.47"/>
    <n v="76"/>
    <n v="0.5"/>
    <n v="41"/>
    <n v="20.5"/>
  </r>
  <r>
    <d v="2017-06-26T00:00:00"/>
    <x v="11"/>
    <x v="3"/>
    <n v="102.6"/>
    <n v="0.47"/>
    <n v="60"/>
    <n v="0.3"/>
    <n v="42"/>
    <n v="12.6"/>
  </r>
  <r>
    <d v="2017-12-30T00:00:00"/>
    <x v="9"/>
    <x v="4"/>
    <n v="30.9"/>
    <n v="1.43"/>
    <n v="22"/>
    <n v="0.3"/>
    <n v="13"/>
    <n v="3.9"/>
  </r>
  <r>
    <d v="2017-12-31T00:00:00"/>
    <x v="2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17FA2-6FD0-45E6-9E8E-CDB81C5841E6}" name="PivotTable1" cacheId="9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/>
    <pivotField showAll="0">
      <items count="14">
        <item x="1"/>
        <item x="3"/>
        <item x="5"/>
        <item x="6"/>
        <item x="8"/>
        <item x="9"/>
        <item x="11"/>
        <item x="12"/>
        <item x="10"/>
        <item x="7"/>
        <item x="4"/>
        <item x="2"/>
        <item x="0"/>
        <item t="default"/>
      </items>
    </pivotField>
    <pivotField axis="axisRow" showAll="0">
      <items count="8">
        <item x="0"/>
        <item x="3"/>
        <item x="1"/>
        <item x="6"/>
        <item x="5"/>
        <item x="2"/>
        <item x="4"/>
        <item t="default"/>
      </items>
    </pivotField>
    <pivotField dataField="1" showAll="0"/>
    <pivotField numFmtId="2" showAll="0"/>
    <pivotField showAll="0"/>
    <pivotField showAll="0"/>
    <pivotField showAll="0"/>
    <pivotField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ax of Temperature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CB49E-9D0A-441E-A221-5468DF145569}" name="PivotTable1" cacheId="9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/>
    <pivotField showAll="0">
      <items count="14">
        <item x="1"/>
        <item x="3"/>
        <item x="5"/>
        <item x="6"/>
        <item x="8"/>
        <item x="9"/>
        <item x="11"/>
        <item x="12"/>
        <item x="10"/>
        <item x="7"/>
        <item x="4"/>
        <item x="2"/>
        <item x="0"/>
        <item t="default"/>
      </items>
    </pivotField>
    <pivotField axis="axisRow" showAll="0">
      <items count="8">
        <item x="0"/>
        <item x="3"/>
        <item x="1"/>
        <item x="6"/>
        <item x="5"/>
        <item x="2"/>
        <item x="4"/>
        <item t="default"/>
      </items>
    </pivotField>
    <pivotField showAll="0"/>
    <pivotField numFmtId="2" showAll="0"/>
    <pivotField dataField="1" showAll="0"/>
    <pivotField showAll="0"/>
    <pivotField showAll="0"/>
    <pivotField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C7E70C-8580-43A5-8A4A-341D8CA8A533}" name="Table1" displayName="Table1" ref="A1:I367" totalsRowCount="1">
  <autoFilter ref="A1:I366" xr:uid="{C9FDF6B6-9B2F-41D8-9216-05E1E4FC10DE}"/>
  <sortState ref="A2:H366">
    <sortCondition ref="D1:D366"/>
  </sortState>
  <tableColumns count="9">
    <tableColumn id="1" xr3:uid="{8E54BDC3-058E-4754-9D25-3B72B4B02456}" name="Date" dataDxfId="6" totalsRowDxfId="7"/>
    <tableColumn id="8" xr3:uid="{51AA9A13-5F20-4EDB-A041-0BFDBCCA4531}" name="Month" dataDxfId="4" totalsRowDxfId="5">
      <calculatedColumnFormula>TEXT(A1,"mmmm")</calculatedColumnFormula>
    </tableColumn>
    <tableColumn id="2" xr3:uid="{42CC916F-2E41-47EF-919F-C2A7B648F9C3}" name="Day"/>
    <tableColumn id="3" xr3:uid="{4E4C4AD8-4435-4B6C-B3E8-E5FF6E34D265}" name="Temperature"/>
    <tableColumn id="4" xr3:uid="{C784221E-D2D3-421A-95E9-1901FD2548FC}" name="Rainfall" dataDxfId="2" totalsRowDxfId="3"/>
    <tableColumn id="5" xr3:uid="{F94E6751-012C-4F85-8A66-47526D36C09E}" name="Flyers" totalsRowFunction="sum"/>
    <tableColumn id="6" xr3:uid="{E05AFDA1-0F34-454F-87DE-05214C9CC138}" name="Price"/>
    <tableColumn id="7" xr3:uid="{D00D27AA-2AC9-42DA-B28C-A4C92D5C3ED8}" name="Sales"/>
    <tableColumn id="9" xr3:uid="{582887FF-C7FC-486A-8E22-619FC22CAA8A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5230-AA82-457A-82E7-170E08774D4F}">
  <dimension ref="A3:B11"/>
  <sheetViews>
    <sheetView workbookViewId="0" xr3:uid="{677D7C8B-1D08-5A22-A60B-A8663504535A}"/>
  </sheetViews>
  <sheetFormatPr defaultRowHeight="15"/>
  <cols>
    <col min="1" max="1" width="14.140625" bestFit="1" customWidth="1"/>
    <col min="2" max="3" width="19.5703125" bestFit="1" customWidth="1"/>
  </cols>
  <sheetData>
    <row r="3" spans="1:2">
      <c r="A3" s="4" t="s">
        <v>0</v>
      </c>
      <c r="B3" t="s">
        <v>1</v>
      </c>
    </row>
    <row r="4" spans="1:2">
      <c r="A4" s="5" t="s">
        <v>2</v>
      </c>
      <c r="B4" s="6">
        <v>93.399999999999991</v>
      </c>
    </row>
    <row r="5" spans="1:2">
      <c r="A5" s="5" t="s">
        <v>3</v>
      </c>
      <c r="B5" s="6">
        <v>102.6</v>
      </c>
    </row>
    <row r="6" spans="1:2">
      <c r="A6" s="5" t="s">
        <v>4</v>
      </c>
      <c r="B6" s="6">
        <v>99.3</v>
      </c>
    </row>
    <row r="7" spans="1:2">
      <c r="A7" s="5" t="s">
        <v>5</v>
      </c>
      <c r="B7" s="6">
        <v>94.3</v>
      </c>
    </row>
    <row r="8" spans="1:2">
      <c r="A8" s="5" t="s">
        <v>6</v>
      </c>
      <c r="B8" s="6">
        <v>97.899999999999991</v>
      </c>
    </row>
    <row r="9" spans="1:2">
      <c r="A9" s="5" t="s">
        <v>7</v>
      </c>
      <c r="B9" s="6">
        <v>99.3</v>
      </c>
    </row>
    <row r="10" spans="1:2">
      <c r="A10" s="5" t="s">
        <v>8</v>
      </c>
      <c r="B10" s="6">
        <v>102.89999999999999</v>
      </c>
    </row>
    <row r="11" spans="1:2">
      <c r="A11" s="5" t="s">
        <v>9</v>
      </c>
      <c r="B11" s="6">
        <v>102.89999999999999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1C1B-D21C-4A3B-A40A-91CD2027994F}">
  <dimension ref="A3:B11"/>
  <sheetViews>
    <sheetView topLeftCell="A57" workbookViewId="0" xr3:uid="{6DA3F6E5-B959-5AD2-85B3-9E0512CECE85}">
      <selection activeCell="A3" sqref="A3"/>
    </sheetView>
  </sheetViews>
  <sheetFormatPr defaultRowHeight="15"/>
  <cols>
    <col min="1" max="1" width="14.140625" bestFit="1" customWidth="1"/>
    <col min="2" max="2" width="13" bestFit="1" customWidth="1"/>
  </cols>
  <sheetData>
    <row r="3" spans="1:2">
      <c r="A3" s="4" t="s">
        <v>0</v>
      </c>
      <c r="B3" t="s">
        <v>10</v>
      </c>
    </row>
    <row r="4" spans="1:2">
      <c r="A4" s="5" t="s">
        <v>2</v>
      </c>
      <c r="B4" s="6">
        <v>2137</v>
      </c>
    </row>
    <row r="5" spans="1:2">
      <c r="A5" s="5" t="s">
        <v>3</v>
      </c>
      <c r="B5" s="6">
        <v>2069</v>
      </c>
    </row>
    <row r="6" spans="1:2">
      <c r="A6" s="5" t="s">
        <v>4</v>
      </c>
      <c r="B6" s="6">
        <v>2135</v>
      </c>
    </row>
    <row r="7" spans="1:2">
      <c r="A7" s="5" t="s">
        <v>5</v>
      </c>
      <c r="B7" s="6">
        <v>2152</v>
      </c>
    </row>
    <row r="8" spans="1:2">
      <c r="A8" s="5" t="s">
        <v>6</v>
      </c>
      <c r="B8" s="6">
        <v>2117</v>
      </c>
    </row>
    <row r="9" spans="1:2">
      <c r="A9" s="5" t="s">
        <v>7</v>
      </c>
      <c r="B9" s="6">
        <v>2097</v>
      </c>
    </row>
    <row r="10" spans="1:2">
      <c r="A10" s="5" t="s">
        <v>8</v>
      </c>
      <c r="B10" s="6">
        <v>1997</v>
      </c>
    </row>
    <row r="11" spans="1:2">
      <c r="A11" s="5" t="s">
        <v>9</v>
      </c>
      <c r="B11" s="6">
        <v>14704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M367"/>
  <sheetViews>
    <sheetView tabSelected="1" topLeftCell="A10" workbookViewId="0" xr3:uid="{99FC09E5-4A8C-533B-A422-0EB99E9EAECF}">
      <selection activeCell="K3" sqref="K3"/>
    </sheetView>
  </sheetViews>
  <sheetFormatPr defaultRowHeight="14.25"/>
  <cols>
    <col min="1" max="2" width="10.85546875" style="1" customWidth="1"/>
    <col min="3" max="3" width="11.5703125" bestFit="1" customWidth="1"/>
    <col min="4" max="4" width="15" bestFit="1" customWidth="1"/>
    <col min="5" max="5" width="10.140625" style="2" bestFit="1" customWidth="1"/>
    <col min="9" max="9" width="10.140625" style="3" bestFit="1" customWidth="1"/>
  </cols>
  <sheetData>
    <row r="1" spans="1:13" ht="15">
      <c r="A1" s="1" t="s">
        <v>11</v>
      </c>
      <c r="B1" s="1" t="s">
        <v>12</v>
      </c>
      <c r="C1" t="s">
        <v>13</v>
      </c>
      <c r="D1" t="s">
        <v>14</v>
      </c>
      <c r="E1" s="2" t="s">
        <v>15</v>
      </c>
      <c r="F1" t="s">
        <v>16</v>
      </c>
      <c r="G1" t="s">
        <v>17</v>
      </c>
      <c r="H1" t="s">
        <v>18</v>
      </c>
      <c r="I1" s="3" t="s">
        <v>19</v>
      </c>
      <c r="J1">
        <f>SUBTOTAL(109,Table1[Revenue])</f>
        <v>3183.7000000000003</v>
      </c>
    </row>
    <row r="2" spans="1:13" ht="15">
      <c r="A2" s="1">
        <v>42736</v>
      </c>
      <c r="B2" s="1" t="str">
        <f t="shared" ref="B2:B65" si="0">TEXT(A1,"mmmm")</f>
        <v>Date</v>
      </c>
      <c r="C2" t="s">
        <v>2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>G2*H2</f>
        <v>3</v>
      </c>
      <c r="K2">
        <f>CORREL(E2:E366,H2:H366)</f>
        <v>-0.90921393241010229</v>
      </c>
    </row>
    <row r="3" spans="1:13" ht="15">
      <c r="A3" s="1">
        <v>43074</v>
      </c>
      <c r="B3" s="1" t="str">
        <f t="shared" si="0"/>
        <v>January</v>
      </c>
      <c r="C3" t="s">
        <v>4</v>
      </c>
      <c r="D3">
        <v>22</v>
      </c>
      <c r="E3" s="2">
        <v>1.82</v>
      </c>
      <c r="F3">
        <v>11</v>
      </c>
      <c r="G3">
        <v>0.3</v>
      </c>
      <c r="H3">
        <v>10</v>
      </c>
      <c r="I3" s="3">
        <f t="shared" si="1"/>
        <v>3</v>
      </c>
      <c r="J3" s="2"/>
    </row>
    <row r="4" spans="1:13" ht="15">
      <c r="A4" s="1">
        <v>42741</v>
      </c>
      <c r="B4" s="1" t="str">
        <f t="shared" si="0"/>
        <v>December</v>
      </c>
      <c r="C4" t="s">
        <v>7</v>
      </c>
      <c r="D4">
        <v>25.299999999999997</v>
      </c>
      <c r="E4" s="2">
        <v>1.54</v>
      </c>
      <c r="F4">
        <v>23</v>
      </c>
      <c r="G4">
        <v>0.3</v>
      </c>
      <c r="H4">
        <v>11</v>
      </c>
      <c r="I4" s="3">
        <f t="shared" si="1"/>
        <v>3.3</v>
      </c>
    </row>
    <row r="5" spans="1:13" ht="15">
      <c r="A5" s="1">
        <v>42759</v>
      </c>
      <c r="B5" s="1" t="str">
        <f t="shared" si="0"/>
        <v>January</v>
      </c>
      <c r="C5" t="s">
        <v>4</v>
      </c>
      <c r="D5">
        <v>28.599999999999998</v>
      </c>
      <c r="E5" s="2">
        <v>1.54</v>
      </c>
      <c r="F5">
        <v>20</v>
      </c>
      <c r="G5">
        <v>0.3</v>
      </c>
      <c r="H5">
        <v>12</v>
      </c>
      <c r="I5" s="3">
        <f t="shared" si="1"/>
        <v>3.5999999999999996</v>
      </c>
    </row>
    <row r="6" spans="1:13" ht="15">
      <c r="A6" s="1">
        <v>42737</v>
      </c>
      <c r="B6" s="1" t="str">
        <f t="shared" si="0"/>
        <v>January</v>
      </c>
      <c r="C6" t="s">
        <v>3</v>
      </c>
      <c r="D6">
        <v>28.9</v>
      </c>
      <c r="E6" s="2">
        <v>1.33</v>
      </c>
      <c r="F6">
        <v>15</v>
      </c>
      <c r="G6">
        <v>0.3</v>
      </c>
      <c r="H6">
        <v>13</v>
      </c>
      <c r="I6" s="3">
        <f t="shared" si="1"/>
        <v>3.9</v>
      </c>
      <c r="J6" t="s">
        <v>20</v>
      </c>
      <c r="L6" s="7" t="s">
        <v>21</v>
      </c>
    </row>
    <row r="7" spans="1:13" ht="15">
      <c r="A7" s="1">
        <v>43095</v>
      </c>
      <c r="B7" s="1" t="str">
        <f t="shared" si="0"/>
        <v>January</v>
      </c>
      <c r="C7" t="s">
        <v>4</v>
      </c>
      <c r="D7">
        <v>28.9</v>
      </c>
      <c r="E7" s="2">
        <v>1.43</v>
      </c>
      <c r="F7">
        <v>23</v>
      </c>
      <c r="G7">
        <v>0.3</v>
      </c>
      <c r="H7">
        <v>13</v>
      </c>
      <c r="I7" s="3">
        <f t="shared" si="1"/>
        <v>3.9</v>
      </c>
      <c r="L7">
        <f>AVERAGE(H2:H366)</f>
        <v>25.323287671232876</v>
      </c>
      <c r="M7" t="str">
        <f ca="1">_xlfn.FORMULATEXT(L7)</f>
        <v>=AVERAGE(H2:H366)</v>
      </c>
    </row>
    <row r="8" spans="1:13" ht="15">
      <c r="A8" s="1">
        <v>42742</v>
      </c>
      <c r="B8" s="1" t="str">
        <f t="shared" si="0"/>
        <v>December</v>
      </c>
      <c r="C8" t="s">
        <v>8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  <c r="L8">
        <f>MEDIAN(H2:H366)</f>
        <v>25</v>
      </c>
      <c r="M8" t="str">
        <f ca="1">_xlfn.FORMULATEXT(L8)</f>
        <v>=MEDIAN(H2:H366)</v>
      </c>
    </row>
    <row r="9" spans="1:13" ht="15">
      <c r="A9" s="1">
        <v>42743</v>
      </c>
      <c r="B9" s="1" t="str">
        <f t="shared" si="0"/>
        <v>January</v>
      </c>
      <c r="C9" t="s">
        <v>2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  <c r="L9">
        <f>_xlfn.MODE.SNGL(H2:H366)</f>
        <v>25</v>
      </c>
      <c r="M9" t="str">
        <f ca="1">_xlfn.FORMULATEXT(L9)</f>
        <v>=MODE.SNGL(H2:H366)</v>
      </c>
    </row>
    <row r="10" spans="1:13" ht="15">
      <c r="A10" s="1">
        <v>42751</v>
      </c>
      <c r="B10" s="1" t="str">
        <f t="shared" si="0"/>
        <v>January</v>
      </c>
      <c r="C10" t="s">
        <v>3</v>
      </c>
      <c r="D10">
        <v>30.599999999999998</v>
      </c>
      <c r="E10" s="2">
        <v>1.67</v>
      </c>
      <c r="F10">
        <v>24</v>
      </c>
      <c r="G10">
        <v>0.3</v>
      </c>
      <c r="H10">
        <v>12</v>
      </c>
      <c r="I10" s="3">
        <f t="shared" si="1"/>
        <v>3.5999999999999996</v>
      </c>
      <c r="L10">
        <f>_xlfn.VAR.P(H2:H366)</f>
        <v>47.391375492587727</v>
      </c>
      <c r="M10" t="str">
        <f ca="1">_xlfn.FORMULATEXT(L10)</f>
        <v>=VAR.P(H2:H366)</v>
      </c>
    </row>
    <row r="11" spans="1:13" ht="15">
      <c r="A11" s="1">
        <v>43087</v>
      </c>
      <c r="B11" s="1" t="str">
        <f t="shared" si="0"/>
        <v>January</v>
      </c>
      <c r="C11" t="s">
        <v>3</v>
      </c>
      <c r="D11">
        <v>30.9</v>
      </c>
      <c r="E11" s="2">
        <v>1.43</v>
      </c>
      <c r="F11">
        <v>27</v>
      </c>
      <c r="G11">
        <v>0.3</v>
      </c>
      <c r="H11">
        <v>13</v>
      </c>
      <c r="I11" s="3">
        <f t="shared" si="1"/>
        <v>3.9</v>
      </c>
      <c r="L11">
        <f>_xlfn.STDEV.P(H2:H366)</f>
        <v>6.8841394155397326</v>
      </c>
      <c r="M11" t="str">
        <f ca="1">_xlfn.FORMULATEXT(L11)</f>
        <v>=STDEV.P(H2:H366)</v>
      </c>
    </row>
    <row r="12" spans="1:13" ht="15">
      <c r="A12" s="1">
        <v>43091</v>
      </c>
      <c r="B12" s="1" t="str">
        <f t="shared" si="0"/>
        <v>December</v>
      </c>
      <c r="C12" t="s">
        <v>7</v>
      </c>
      <c r="D12">
        <v>30.9</v>
      </c>
      <c r="E12" s="2">
        <v>1.54</v>
      </c>
      <c r="F12">
        <v>17</v>
      </c>
      <c r="G12">
        <v>0.3</v>
      </c>
      <c r="H12">
        <v>13</v>
      </c>
      <c r="I12" s="3">
        <f t="shared" si="1"/>
        <v>3.9</v>
      </c>
    </row>
    <row r="13" spans="1:13" ht="15">
      <c r="A13" s="1">
        <v>42755</v>
      </c>
      <c r="B13" s="1" t="str">
        <f t="shared" si="0"/>
        <v>December</v>
      </c>
      <c r="C13" t="s">
        <v>7</v>
      </c>
      <c r="D13">
        <v>31.599999999999998</v>
      </c>
      <c r="E13" s="2">
        <v>1.43</v>
      </c>
      <c r="F13">
        <v>20</v>
      </c>
      <c r="G13">
        <v>0.3</v>
      </c>
      <c r="H13">
        <v>12</v>
      </c>
      <c r="I13" s="3">
        <f t="shared" si="1"/>
        <v>3.5999999999999996</v>
      </c>
    </row>
    <row r="14" spans="1:13" ht="15">
      <c r="A14" s="1">
        <v>43083</v>
      </c>
      <c r="B14" s="1" t="str">
        <f t="shared" si="0"/>
        <v>January</v>
      </c>
      <c r="C14" t="s">
        <v>6</v>
      </c>
      <c r="D14">
        <v>31.9</v>
      </c>
      <c r="E14" s="2">
        <v>1.54</v>
      </c>
      <c r="F14">
        <v>24</v>
      </c>
      <c r="G14">
        <v>0.3</v>
      </c>
      <c r="H14">
        <v>13</v>
      </c>
      <c r="I14" s="3">
        <f t="shared" si="1"/>
        <v>3.9</v>
      </c>
    </row>
    <row r="15" spans="1:13" ht="15">
      <c r="A15" s="1">
        <v>42749</v>
      </c>
      <c r="B15" s="1" t="str">
        <f t="shared" si="0"/>
        <v>December</v>
      </c>
      <c r="C15" t="s">
        <v>8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3" ht="15">
      <c r="A16" s="1">
        <v>42750</v>
      </c>
      <c r="B16" s="1" t="str">
        <f t="shared" si="0"/>
        <v>January</v>
      </c>
      <c r="C16" t="s">
        <v>2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12" ht="15">
      <c r="A17" s="1">
        <v>42752</v>
      </c>
      <c r="B17" s="1" t="str">
        <f t="shared" si="0"/>
        <v>January</v>
      </c>
      <c r="C17" t="s">
        <v>4</v>
      </c>
      <c r="D17">
        <v>32.199999999999996</v>
      </c>
      <c r="E17" s="2">
        <v>1.43</v>
      </c>
      <c r="F17">
        <v>26</v>
      </c>
      <c r="G17">
        <v>0.3</v>
      </c>
      <c r="H17">
        <v>14</v>
      </c>
      <c r="I17" s="3">
        <f t="shared" si="1"/>
        <v>4.2</v>
      </c>
    </row>
    <row r="18" spans="1:12" ht="15">
      <c r="A18" s="1">
        <v>42760</v>
      </c>
      <c r="B18" s="1" t="str">
        <f t="shared" si="0"/>
        <v>January</v>
      </c>
      <c r="C18" t="s">
        <v>5</v>
      </c>
      <c r="D18">
        <v>32.199999999999996</v>
      </c>
      <c r="E18" s="2">
        <v>1.25</v>
      </c>
      <c r="F18">
        <v>24</v>
      </c>
      <c r="G18">
        <v>0.3</v>
      </c>
      <c r="H18">
        <v>14</v>
      </c>
      <c r="I18" s="3">
        <f t="shared" si="1"/>
        <v>4.2</v>
      </c>
    </row>
    <row r="19" spans="1:12" ht="15">
      <c r="A19" s="1">
        <v>43082</v>
      </c>
      <c r="B19" s="1" t="str">
        <f t="shared" si="0"/>
        <v>January</v>
      </c>
      <c r="C19" t="s">
        <v>5</v>
      </c>
      <c r="D19">
        <v>32.199999999999996</v>
      </c>
      <c r="E19" s="2">
        <v>1.43</v>
      </c>
      <c r="F19">
        <v>26</v>
      </c>
      <c r="G19">
        <v>0.3</v>
      </c>
      <c r="H19">
        <v>14</v>
      </c>
      <c r="I19" s="3">
        <f t="shared" si="1"/>
        <v>4.2</v>
      </c>
    </row>
    <row r="20" spans="1:12" ht="15">
      <c r="A20" s="1">
        <v>42746</v>
      </c>
      <c r="B20" s="1" t="str">
        <f t="shared" si="0"/>
        <v>December</v>
      </c>
      <c r="C20" t="s">
        <v>5</v>
      </c>
      <c r="D20">
        <v>32.599999999999994</v>
      </c>
      <c r="E20" s="2">
        <v>1.54</v>
      </c>
      <c r="F20">
        <v>23</v>
      </c>
      <c r="G20">
        <v>0.3</v>
      </c>
      <c r="H20">
        <v>12</v>
      </c>
      <c r="I20" s="3">
        <f t="shared" si="1"/>
        <v>3.5999999999999996</v>
      </c>
    </row>
    <row r="21" spans="1:12" ht="15">
      <c r="A21" s="1">
        <v>43081</v>
      </c>
      <c r="B21" s="1" t="str">
        <f t="shared" si="0"/>
        <v>January</v>
      </c>
      <c r="C21" t="s">
        <v>4</v>
      </c>
      <c r="D21">
        <v>33.5</v>
      </c>
      <c r="E21" s="2">
        <v>1.33</v>
      </c>
      <c r="F21">
        <v>22</v>
      </c>
      <c r="G21">
        <v>0.3</v>
      </c>
      <c r="H21">
        <v>15</v>
      </c>
      <c r="I21" s="3">
        <f t="shared" si="1"/>
        <v>4.5</v>
      </c>
    </row>
    <row r="22" spans="1:12" ht="15">
      <c r="A22" s="1">
        <v>42756</v>
      </c>
      <c r="B22" s="1" t="str">
        <f t="shared" si="0"/>
        <v>December</v>
      </c>
      <c r="C22" t="s">
        <v>8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12" ht="15">
      <c r="A23" s="1">
        <v>42757</v>
      </c>
      <c r="B23" s="1" t="str">
        <f t="shared" si="0"/>
        <v>January</v>
      </c>
      <c r="C23" t="s">
        <v>2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12" ht="15">
      <c r="A24" s="1">
        <v>42738</v>
      </c>
      <c r="B24" s="1" t="str">
        <f t="shared" si="0"/>
        <v>January</v>
      </c>
      <c r="C24" t="s">
        <v>4</v>
      </c>
      <c r="D24">
        <v>34.5</v>
      </c>
      <c r="E24" s="2">
        <v>1.33</v>
      </c>
      <c r="F24">
        <v>27</v>
      </c>
      <c r="G24">
        <v>0.3</v>
      </c>
      <c r="H24">
        <v>15</v>
      </c>
      <c r="I24" s="3">
        <f t="shared" si="1"/>
        <v>4.5</v>
      </c>
      <c r="K24" t="e">
        <f ca="1">Rainfall</f>
        <v>#NAME?</v>
      </c>
    </row>
    <row r="25" spans="1:12" ht="15">
      <c r="A25" s="1">
        <v>43073</v>
      </c>
      <c r="B25" s="1" t="str">
        <f t="shared" si="0"/>
        <v>January</v>
      </c>
      <c r="C25" t="s">
        <v>3</v>
      </c>
      <c r="D25">
        <v>34.9</v>
      </c>
      <c r="E25" s="2">
        <v>1.54</v>
      </c>
      <c r="F25">
        <v>16</v>
      </c>
      <c r="G25">
        <v>0.3</v>
      </c>
      <c r="H25">
        <v>13</v>
      </c>
      <c r="I25" s="3">
        <f t="shared" si="1"/>
        <v>3.9</v>
      </c>
    </row>
    <row r="26" spans="1:12" ht="15">
      <c r="A26" s="1">
        <v>43094</v>
      </c>
      <c r="B26" s="1" t="str">
        <f t="shared" si="0"/>
        <v>December</v>
      </c>
      <c r="C26" t="s">
        <v>3</v>
      </c>
      <c r="D26">
        <v>35.5</v>
      </c>
      <c r="E26" s="2">
        <v>1.25</v>
      </c>
      <c r="F26">
        <v>19</v>
      </c>
      <c r="G26">
        <v>0.3</v>
      </c>
      <c r="H26">
        <v>15</v>
      </c>
      <c r="I26" s="3">
        <f t="shared" si="1"/>
        <v>4.5</v>
      </c>
      <c r="K26" s="2">
        <f>AVERAGE(E2:E366)</f>
        <v>0.82660273972602916</v>
      </c>
      <c r="L26" t="str">
        <f ca="1">_xlfn.FORMULATEXT(K26)</f>
        <v>=AVERAGE(E2:E366)</v>
      </c>
    </row>
    <row r="27" spans="1:12" ht="15">
      <c r="A27" s="1">
        <v>42761</v>
      </c>
      <c r="B27" s="1" t="str">
        <f t="shared" si="0"/>
        <v>December</v>
      </c>
      <c r="C27" t="s">
        <v>6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  <c r="K27" s="2">
        <f>MEDIAN(E2:E366)</f>
        <v>0.74</v>
      </c>
      <c r="L27" t="str">
        <f ca="1">_xlfn.FORMULATEXT(K27)</f>
        <v>=MEDIAN(E2:E366)</v>
      </c>
    </row>
    <row r="28" spans="1:12" ht="15">
      <c r="A28" s="1">
        <v>43089</v>
      </c>
      <c r="B28" s="1" t="str">
        <f t="shared" si="0"/>
        <v>January</v>
      </c>
      <c r="C28" t="s">
        <v>5</v>
      </c>
      <c r="D28">
        <v>36.799999999999997</v>
      </c>
      <c r="E28" s="2">
        <v>1.25</v>
      </c>
      <c r="F28">
        <v>20</v>
      </c>
      <c r="G28">
        <v>0.3</v>
      </c>
      <c r="H28">
        <v>16</v>
      </c>
      <c r="I28" s="3">
        <f t="shared" si="1"/>
        <v>4.8</v>
      </c>
      <c r="K28">
        <f>_xlfn.MODE.SNGL(E2:E366)</f>
        <v>0.77</v>
      </c>
      <c r="L28" t="str">
        <f ca="1">_xlfn.FORMULATEXT(K28)</f>
        <v>=MODE.SNGL(E2:E366)</v>
      </c>
    </row>
    <row r="29" spans="1:12" ht="15">
      <c r="A29" s="1">
        <v>42763</v>
      </c>
      <c r="B29" s="1" t="str">
        <f t="shared" si="0"/>
        <v>December</v>
      </c>
      <c r="C29" t="s">
        <v>8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  <c r="K29">
        <f>_xlfn.VAR.P(E2:E366)</f>
        <v>7.441804766372144E-2</v>
      </c>
      <c r="L29" t="str">
        <f ca="1">_xlfn.FORMULATEXT(K29)</f>
        <v>=VAR.P(E2:E366)</v>
      </c>
    </row>
    <row r="30" spans="1:12" ht="15">
      <c r="A30" s="1">
        <v>42764</v>
      </c>
      <c r="B30" s="1" t="str">
        <f t="shared" si="0"/>
        <v>January</v>
      </c>
      <c r="C30" t="s">
        <v>2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  <c r="K30">
        <f>_xlfn.STDEV.P(E2:E366)</f>
        <v>0.2727967149063959</v>
      </c>
      <c r="L30" t="str">
        <f ca="1">_xlfn.FORMULATEXT(K30)</f>
        <v>=STDEV.P(E2:E366)</v>
      </c>
    </row>
    <row r="31" spans="1:12" ht="15">
      <c r="A31" s="1">
        <v>42748</v>
      </c>
      <c r="B31" s="1" t="str">
        <f t="shared" si="0"/>
        <v>January</v>
      </c>
      <c r="C31" t="s">
        <v>7</v>
      </c>
      <c r="D31">
        <v>37.5</v>
      </c>
      <c r="E31" s="2">
        <v>1.33</v>
      </c>
      <c r="F31">
        <v>19</v>
      </c>
      <c r="G31">
        <v>0.3</v>
      </c>
      <c r="H31">
        <v>15</v>
      </c>
      <c r="I31" s="3">
        <f t="shared" si="1"/>
        <v>4.5</v>
      </c>
    </row>
    <row r="32" spans="1:12" ht="15">
      <c r="A32" s="1">
        <v>43097</v>
      </c>
      <c r="B32" s="1" t="str">
        <f t="shared" si="0"/>
        <v>January</v>
      </c>
      <c r="C32" t="s">
        <v>6</v>
      </c>
      <c r="D32">
        <v>37.799999999999997</v>
      </c>
      <c r="E32" s="2">
        <v>1.25</v>
      </c>
      <c r="F32">
        <v>32</v>
      </c>
      <c r="G32">
        <v>0.3</v>
      </c>
      <c r="H32">
        <v>16</v>
      </c>
      <c r="I32" s="3">
        <f t="shared" si="1"/>
        <v>4.8</v>
      </c>
      <c r="K32" t="s">
        <v>14</v>
      </c>
    </row>
    <row r="33" spans="1:12" ht="15">
      <c r="A33" s="1">
        <v>42744</v>
      </c>
      <c r="B33" s="1" t="str">
        <f t="shared" si="0"/>
        <v>December</v>
      </c>
      <c r="C33" t="s">
        <v>3</v>
      </c>
      <c r="D33">
        <v>38.099999999999994</v>
      </c>
      <c r="E33" s="2">
        <v>1.18</v>
      </c>
      <c r="F33">
        <v>20</v>
      </c>
      <c r="G33">
        <v>0.3</v>
      </c>
      <c r="H33">
        <v>17</v>
      </c>
      <c r="I33" s="3">
        <f t="shared" si="1"/>
        <v>5.0999999999999996</v>
      </c>
      <c r="K33">
        <f>AVERAGE(D2:D366)</f>
        <v>60.731232876712326</v>
      </c>
      <c r="L33" t="str">
        <f ca="1">_xlfn.FORMULATEXT(K33)</f>
        <v>=AVERAGE(D2:D366)</v>
      </c>
    </row>
    <row r="34" spans="1:12" ht="15">
      <c r="A34" s="1">
        <v>42758</v>
      </c>
      <c r="B34" s="1" t="str">
        <f t="shared" si="0"/>
        <v>January</v>
      </c>
      <c r="C34" t="s">
        <v>3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 t="shared" si="1"/>
        <v>5.0999999999999996</v>
      </c>
      <c r="K34">
        <f>MEDIAN(D2:D366)</f>
        <v>61.099999999999994</v>
      </c>
      <c r="L34" t="str">
        <f ca="1">_xlfn.FORMULATEXT(K34)</f>
        <v>=MEDIAN(D2:D366)</v>
      </c>
    </row>
    <row r="35" spans="1:12" ht="15">
      <c r="A35" s="1">
        <v>42747</v>
      </c>
      <c r="B35" s="1" t="str">
        <f t="shared" si="0"/>
        <v>January</v>
      </c>
      <c r="C35" t="s">
        <v>6</v>
      </c>
      <c r="D35">
        <v>38.199999999999996</v>
      </c>
      <c r="E35" s="2">
        <v>1.33</v>
      </c>
      <c r="F35">
        <v>16</v>
      </c>
      <c r="G35">
        <v>0.3</v>
      </c>
      <c r="H35">
        <v>14</v>
      </c>
      <c r="I35" s="3">
        <f t="shared" si="1"/>
        <v>4.2</v>
      </c>
      <c r="K35">
        <f>_xlfn.MODE.SNGL(D2:D366)</f>
        <v>55.9</v>
      </c>
      <c r="L35" t="str">
        <f ca="1">_xlfn.FORMULATEXT(K35)</f>
        <v>=MODE.SNGL(D2:D366)</v>
      </c>
    </row>
    <row r="36" spans="1:12" ht="15">
      <c r="A36" s="1">
        <v>42770</v>
      </c>
      <c r="B36" s="1" t="str">
        <f t="shared" si="0"/>
        <v>January</v>
      </c>
      <c r="C36" t="s">
        <v>8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  <c r="K36">
        <f>_xlfn.VAR.P(D2:D366)</f>
        <v>261.60033957590815</v>
      </c>
      <c r="L36" t="str">
        <f ca="1">_xlfn.FORMULATEXT(K36)</f>
        <v>=VAR.P(D2:D366)</v>
      </c>
    </row>
    <row r="37" spans="1:12" ht="15">
      <c r="A37" s="1">
        <v>42771</v>
      </c>
      <c r="B37" s="1" t="str">
        <f t="shared" si="0"/>
        <v>February</v>
      </c>
      <c r="C37" t="s">
        <v>2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  <c r="K37">
        <f>_xlfn.STDEV.P(D2:D366)</f>
        <v>16.17406379287247</v>
      </c>
      <c r="L37" t="str">
        <f ca="1">_xlfn.FORMULATEXT(K37)</f>
        <v>=STDEV.P(D2:D366)</v>
      </c>
    </row>
    <row r="38" spans="1:12" ht="15">
      <c r="A38" s="1">
        <v>43098</v>
      </c>
      <c r="B38" s="1" t="str">
        <f t="shared" si="0"/>
        <v>February</v>
      </c>
      <c r="C38" t="s">
        <v>7</v>
      </c>
      <c r="D38">
        <v>39.5</v>
      </c>
      <c r="E38" s="2">
        <v>1.25</v>
      </c>
      <c r="F38">
        <v>17</v>
      </c>
      <c r="G38">
        <v>0.3</v>
      </c>
      <c r="H38">
        <v>15</v>
      </c>
      <c r="I38" s="3">
        <f t="shared" si="1"/>
        <v>4.5</v>
      </c>
    </row>
    <row r="39" spans="1:12" ht="15">
      <c r="A39" s="1">
        <v>42766</v>
      </c>
      <c r="B39" s="1" t="str">
        <f t="shared" si="0"/>
        <v>December</v>
      </c>
      <c r="C39" t="s">
        <v>4</v>
      </c>
      <c r="D39">
        <v>40.4</v>
      </c>
      <c r="E39" s="2">
        <v>1.05</v>
      </c>
      <c r="F39">
        <v>37</v>
      </c>
      <c r="G39">
        <v>0.3</v>
      </c>
      <c r="H39">
        <v>18</v>
      </c>
      <c r="I39" s="3">
        <f t="shared" si="1"/>
        <v>5.3999999999999995</v>
      </c>
    </row>
    <row r="40" spans="1:12" ht="15">
      <c r="A40" s="1">
        <v>42783</v>
      </c>
      <c r="B40" s="1" t="str">
        <f t="shared" si="0"/>
        <v>January</v>
      </c>
      <c r="C40" t="s">
        <v>7</v>
      </c>
      <c r="D40">
        <v>40.4</v>
      </c>
      <c r="E40" s="2">
        <v>1</v>
      </c>
      <c r="F40">
        <v>29</v>
      </c>
      <c r="G40">
        <v>0.3</v>
      </c>
      <c r="H40">
        <v>18</v>
      </c>
      <c r="I40" s="3">
        <f t="shared" si="1"/>
        <v>5.3999999999999995</v>
      </c>
    </row>
    <row r="41" spans="1:12" ht="15">
      <c r="A41" s="1">
        <v>43077</v>
      </c>
      <c r="B41" s="1" t="str">
        <f t="shared" si="0"/>
        <v>February</v>
      </c>
      <c r="C41" t="s">
        <v>7</v>
      </c>
      <c r="D41">
        <v>40.5</v>
      </c>
      <c r="E41" s="2">
        <v>1.25</v>
      </c>
      <c r="F41">
        <v>30</v>
      </c>
      <c r="G41">
        <v>0.3</v>
      </c>
      <c r="H41">
        <v>15</v>
      </c>
      <c r="I41" s="3">
        <f t="shared" si="1"/>
        <v>4.5</v>
      </c>
    </row>
    <row r="42" spans="1:12" ht="15">
      <c r="A42" s="1">
        <v>43090</v>
      </c>
      <c r="B42" s="1" t="str">
        <f t="shared" si="0"/>
        <v>December</v>
      </c>
      <c r="C42" t="s">
        <v>6</v>
      </c>
      <c r="D42">
        <v>40.5</v>
      </c>
      <c r="E42" s="2">
        <v>1.33</v>
      </c>
      <c r="F42">
        <v>23</v>
      </c>
      <c r="G42">
        <v>0.3</v>
      </c>
      <c r="H42">
        <v>15</v>
      </c>
      <c r="I42" s="3">
        <f t="shared" si="1"/>
        <v>4.5</v>
      </c>
    </row>
    <row r="43" spans="1:12" ht="15">
      <c r="A43" s="1">
        <v>42777</v>
      </c>
      <c r="B43" s="1" t="str">
        <f t="shared" si="0"/>
        <v>December</v>
      </c>
      <c r="C43" t="s">
        <v>8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12" ht="15">
      <c r="A44" s="1">
        <v>42778</v>
      </c>
      <c r="B44" s="1" t="str">
        <f t="shared" si="0"/>
        <v>February</v>
      </c>
      <c r="C44" t="s">
        <v>2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12" ht="15">
      <c r="A45" s="1">
        <v>42765</v>
      </c>
      <c r="B45" s="1" t="str">
        <f t="shared" si="0"/>
        <v>February</v>
      </c>
      <c r="C45" t="s">
        <v>3</v>
      </c>
      <c r="D45">
        <v>41.099999999999994</v>
      </c>
      <c r="E45" s="2">
        <v>1.05</v>
      </c>
      <c r="F45">
        <v>20</v>
      </c>
      <c r="G45">
        <v>0.3</v>
      </c>
      <c r="H45">
        <v>17</v>
      </c>
      <c r="I45" s="3">
        <f t="shared" si="1"/>
        <v>5.0999999999999996</v>
      </c>
    </row>
    <row r="46" spans="1:12" ht="15">
      <c r="A46" s="1">
        <v>43088</v>
      </c>
      <c r="B46" s="1" t="str">
        <f t="shared" si="0"/>
        <v>January</v>
      </c>
      <c r="C46" t="s">
        <v>4</v>
      </c>
      <c r="D46">
        <v>41.4</v>
      </c>
      <c r="E46" s="2">
        <v>1</v>
      </c>
      <c r="F46">
        <v>33</v>
      </c>
      <c r="G46">
        <v>0.3</v>
      </c>
      <c r="H46">
        <v>18</v>
      </c>
      <c r="I46" s="3">
        <f t="shared" si="1"/>
        <v>5.3999999999999995</v>
      </c>
    </row>
    <row r="47" spans="1:12" ht="15">
      <c r="A47" s="1">
        <v>42762</v>
      </c>
      <c r="B47" s="1" t="str">
        <f t="shared" si="0"/>
        <v>December</v>
      </c>
      <c r="C47" t="s">
        <v>7</v>
      </c>
      <c r="D47">
        <v>42.099999999999994</v>
      </c>
      <c r="E47" s="2">
        <v>1.05</v>
      </c>
      <c r="F47">
        <v>22</v>
      </c>
      <c r="G47">
        <v>0.3</v>
      </c>
      <c r="H47">
        <v>17</v>
      </c>
      <c r="I47" s="3">
        <f t="shared" si="1"/>
        <v>5.0999999999999996</v>
      </c>
    </row>
    <row r="48" spans="1:12" ht="15">
      <c r="A48" s="1">
        <v>43076</v>
      </c>
      <c r="B48" s="1" t="str">
        <f t="shared" si="0"/>
        <v>January</v>
      </c>
      <c r="C48" t="s">
        <v>6</v>
      </c>
      <c r="D48">
        <v>42.099999999999994</v>
      </c>
      <c r="E48" s="2">
        <v>1.05</v>
      </c>
      <c r="F48">
        <v>26</v>
      </c>
      <c r="G48">
        <v>0.3</v>
      </c>
      <c r="H48">
        <v>17</v>
      </c>
      <c r="I48" s="3">
        <f t="shared" si="1"/>
        <v>5.0999999999999996</v>
      </c>
    </row>
    <row r="49" spans="1:9" ht="15">
      <c r="A49" s="1">
        <v>43084</v>
      </c>
      <c r="B49" s="1" t="str">
        <f t="shared" si="0"/>
        <v>December</v>
      </c>
      <c r="C49" t="s">
        <v>7</v>
      </c>
      <c r="D49">
        <v>42.099999999999994</v>
      </c>
      <c r="E49" s="2">
        <v>1.05</v>
      </c>
      <c r="F49">
        <v>30</v>
      </c>
      <c r="G49">
        <v>0.3</v>
      </c>
      <c r="H49">
        <v>17</v>
      </c>
      <c r="I49" s="3">
        <f t="shared" si="1"/>
        <v>5.0999999999999996</v>
      </c>
    </row>
    <row r="50" spans="1:9" ht="15">
      <c r="A50" s="1">
        <v>42784</v>
      </c>
      <c r="B50" s="1" t="str">
        <f t="shared" si="0"/>
        <v>December</v>
      </c>
      <c r="C50" t="s">
        <v>8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ht="15">
      <c r="A51" s="1">
        <v>42785</v>
      </c>
      <c r="B51" s="1" t="str">
        <f t="shared" si="0"/>
        <v>February</v>
      </c>
      <c r="C51" t="s">
        <v>2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ht="15">
      <c r="A52" s="1">
        <v>42740</v>
      </c>
      <c r="B52" s="1" t="str">
        <f t="shared" si="0"/>
        <v>February</v>
      </c>
      <c r="C52" t="s">
        <v>6</v>
      </c>
      <c r="D52">
        <v>42.4</v>
      </c>
      <c r="E52" s="2">
        <v>1</v>
      </c>
      <c r="F52">
        <v>33</v>
      </c>
      <c r="G52">
        <v>0.3</v>
      </c>
      <c r="H52">
        <v>18</v>
      </c>
      <c r="I52" s="3">
        <f t="shared" si="1"/>
        <v>5.3999999999999995</v>
      </c>
    </row>
    <row r="53" spans="1:9" ht="15">
      <c r="A53" s="1">
        <v>42767</v>
      </c>
      <c r="B53" s="1" t="str">
        <f t="shared" si="0"/>
        <v>January</v>
      </c>
      <c r="C53" t="s">
        <v>5</v>
      </c>
      <c r="D53">
        <v>42.4</v>
      </c>
      <c r="E53" s="2">
        <v>1</v>
      </c>
      <c r="F53">
        <v>35</v>
      </c>
      <c r="G53">
        <v>0.3</v>
      </c>
      <c r="H53">
        <v>18</v>
      </c>
      <c r="I53" s="3">
        <f t="shared" si="1"/>
        <v>5.3999999999999995</v>
      </c>
    </row>
    <row r="54" spans="1:9" ht="15">
      <c r="A54" s="1">
        <v>42787</v>
      </c>
      <c r="B54" s="1" t="str">
        <f t="shared" si="0"/>
        <v>February</v>
      </c>
      <c r="C54" t="s">
        <v>4</v>
      </c>
      <c r="D54">
        <v>42.4</v>
      </c>
      <c r="E54" s="2">
        <v>1</v>
      </c>
      <c r="F54">
        <v>28</v>
      </c>
      <c r="G54">
        <v>0.3</v>
      </c>
      <c r="H54">
        <v>18</v>
      </c>
      <c r="I54" s="3">
        <f t="shared" si="1"/>
        <v>5.3999999999999995</v>
      </c>
    </row>
    <row r="55" spans="1:9" ht="15">
      <c r="A55" s="1">
        <v>42775</v>
      </c>
      <c r="B55" s="1" t="str">
        <f t="shared" si="0"/>
        <v>February</v>
      </c>
      <c r="C55" t="s">
        <v>6</v>
      </c>
      <c r="D55">
        <v>42.699999999999996</v>
      </c>
      <c r="E55" s="2">
        <v>1</v>
      </c>
      <c r="F55">
        <v>39</v>
      </c>
      <c r="G55">
        <v>0.3</v>
      </c>
      <c r="H55">
        <v>19</v>
      </c>
      <c r="I55" s="3">
        <f t="shared" si="1"/>
        <v>5.7</v>
      </c>
    </row>
    <row r="56" spans="1:9" ht="15">
      <c r="A56" s="1">
        <v>43096</v>
      </c>
      <c r="B56" s="1" t="str">
        <f t="shared" si="0"/>
        <v>February</v>
      </c>
      <c r="C56" t="s">
        <v>5</v>
      </c>
      <c r="D56">
        <v>42.699999999999996</v>
      </c>
      <c r="E56" s="2">
        <v>1</v>
      </c>
      <c r="F56">
        <v>33</v>
      </c>
      <c r="G56">
        <v>0.3</v>
      </c>
      <c r="H56">
        <v>19</v>
      </c>
      <c r="I56" s="3">
        <f t="shared" si="1"/>
        <v>5.7</v>
      </c>
    </row>
    <row r="57" spans="1:9" ht="15">
      <c r="A57" s="1">
        <v>42791</v>
      </c>
      <c r="B57" s="1" t="str">
        <f t="shared" si="0"/>
        <v>December</v>
      </c>
      <c r="C57" t="s">
        <v>8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ht="15">
      <c r="A58" s="1">
        <v>42792</v>
      </c>
      <c r="B58" s="1" t="str">
        <f t="shared" si="0"/>
        <v>February</v>
      </c>
      <c r="C58" t="s">
        <v>2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ht="15">
      <c r="A59" s="1">
        <v>42753</v>
      </c>
      <c r="B59" s="1" t="str">
        <f t="shared" si="0"/>
        <v>February</v>
      </c>
      <c r="C59" t="s">
        <v>5</v>
      </c>
      <c r="D59">
        <v>42.8</v>
      </c>
      <c r="E59" s="2">
        <v>1.18</v>
      </c>
      <c r="F59">
        <v>33</v>
      </c>
      <c r="G59">
        <v>0.3</v>
      </c>
      <c r="H59">
        <v>16</v>
      </c>
      <c r="I59" s="3">
        <f t="shared" si="1"/>
        <v>4.8</v>
      </c>
    </row>
    <row r="60" spans="1:9" ht="15">
      <c r="A60" s="1">
        <v>42754</v>
      </c>
      <c r="B60" s="1" t="str">
        <f t="shared" si="0"/>
        <v>January</v>
      </c>
      <c r="C60" t="s">
        <v>6</v>
      </c>
      <c r="D60">
        <v>43.099999999999994</v>
      </c>
      <c r="E60" s="2">
        <v>1.18</v>
      </c>
      <c r="F60">
        <v>30</v>
      </c>
      <c r="G60">
        <v>0.3</v>
      </c>
      <c r="H60">
        <v>17</v>
      </c>
      <c r="I60" s="3">
        <f t="shared" si="1"/>
        <v>5.0999999999999996</v>
      </c>
    </row>
    <row r="61" spans="1:9" ht="15">
      <c r="A61" s="1">
        <v>42745</v>
      </c>
      <c r="B61" s="1" t="str">
        <f t="shared" si="0"/>
        <v>January</v>
      </c>
      <c r="C61" t="s">
        <v>4</v>
      </c>
      <c r="D61">
        <v>43.4</v>
      </c>
      <c r="E61" s="2">
        <v>1.05</v>
      </c>
      <c r="F61">
        <v>33</v>
      </c>
      <c r="G61">
        <v>0.3</v>
      </c>
      <c r="H61">
        <v>18</v>
      </c>
      <c r="I61" s="3">
        <f t="shared" si="1"/>
        <v>5.3999999999999995</v>
      </c>
    </row>
    <row r="62" spans="1:9" ht="15">
      <c r="A62" s="1">
        <v>42739</v>
      </c>
      <c r="B62" s="1" t="str">
        <f t="shared" si="0"/>
        <v>January</v>
      </c>
      <c r="C62" t="s">
        <v>5</v>
      </c>
      <c r="D62">
        <v>44.099999999999994</v>
      </c>
      <c r="E62" s="2">
        <v>1.05</v>
      </c>
      <c r="F62">
        <v>28</v>
      </c>
      <c r="G62">
        <v>0.3</v>
      </c>
      <c r="H62">
        <v>17</v>
      </c>
      <c r="I62" s="3">
        <f t="shared" si="1"/>
        <v>5.0999999999999996</v>
      </c>
    </row>
    <row r="63" spans="1:9" ht="15">
      <c r="A63" s="1">
        <v>43047</v>
      </c>
      <c r="B63" s="1" t="str">
        <f t="shared" si="0"/>
        <v>January</v>
      </c>
      <c r="C63" t="s">
        <v>5</v>
      </c>
      <c r="D63">
        <v>44.699999999999996</v>
      </c>
      <c r="E63" s="2">
        <v>0.95</v>
      </c>
      <c r="F63">
        <v>37</v>
      </c>
      <c r="G63">
        <v>0.3</v>
      </c>
      <c r="H63">
        <v>19</v>
      </c>
      <c r="I63" s="3">
        <f t="shared" si="1"/>
        <v>5.7</v>
      </c>
    </row>
    <row r="64" spans="1:9" ht="15">
      <c r="A64" s="1">
        <v>42798</v>
      </c>
      <c r="B64" s="1" t="str">
        <f t="shared" si="0"/>
        <v>November</v>
      </c>
      <c r="C64" t="s">
        <v>8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ht="15">
      <c r="A65" s="1">
        <v>42799</v>
      </c>
      <c r="B65" s="1" t="str">
        <f t="shared" si="0"/>
        <v>March</v>
      </c>
      <c r="C65" t="s">
        <v>2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ht="15">
      <c r="A66" s="1">
        <v>43052</v>
      </c>
      <c r="B66" s="1" t="str">
        <f t="shared" ref="B66:B129" si="2">TEXT(A65,"mmmm")</f>
        <v>March</v>
      </c>
      <c r="C66" t="s">
        <v>3</v>
      </c>
      <c r="D66">
        <v>44.699999999999996</v>
      </c>
      <c r="E66" s="2">
        <v>1.05</v>
      </c>
      <c r="F66">
        <v>26</v>
      </c>
      <c r="G66">
        <v>0.3</v>
      </c>
      <c r="H66">
        <v>19</v>
      </c>
      <c r="I66" s="3">
        <f t="shared" ref="I66:I129" si="3">G66*H66</f>
        <v>5.7</v>
      </c>
    </row>
    <row r="67" spans="1:9" ht="15">
      <c r="A67" s="1">
        <v>43069</v>
      </c>
      <c r="B67" s="1" t="str">
        <f t="shared" si="2"/>
        <v>November</v>
      </c>
      <c r="C67" t="s">
        <v>6</v>
      </c>
      <c r="D67">
        <v>44.699999999999996</v>
      </c>
      <c r="E67" s="2">
        <v>1.05</v>
      </c>
      <c r="F67">
        <v>28</v>
      </c>
      <c r="G67">
        <v>0.3</v>
      </c>
      <c r="H67">
        <v>19</v>
      </c>
      <c r="I67" s="3">
        <f t="shared" si="3"/>
        <v>5.7</v>
      </c>
    </row>
    <row r="68" spans="1:9" ht="15">
      <c r="A68" s="1">
        <v>43075</v>
      </c>
      <c r="B68" s="1" t="str">
        <f t="shared" si="2"/>
        <v>November</v>
      </c>
      <c r="C68" t="s">
        <v>5</v>
      </c>
      <c r="D68">
        <v>44.699999999999996</v>
      </c>
      <c r="E68" s="2">
        <v>0.95</v>
      </c>
      <c r="F68">
        <v>28</v>
      </c>
      <c r="G68">
        <v>0.3</v>
      </c>
      <c r="H68">
        <v>19</v>
      </c>
      <c r="I68" s="3">
        <f t="shared" si="3"/>
        <v>5.7</v>
      </c>
    </row>
    <row r="69" spans="1:9" ht="15">
      <c r="A69" s="1">
        <v>42772</v>
      </c>
      <c r="B69" s="1" t="str">
        <f t="shared" si="2"/>
        <v>December</v>
      </c>
      <c r="C69" t="s">
        <v>3</v>
      </c>
      <c r="D69">
        <v>45</v>
      </c>
      <c r="E69" s="2">
        <v>0.95</v>
      </c>
      <c r="F69">
        <v>28</v>
      </c>
      <c r="G69">
        <v>0.3</v>
      </c>
      <c r="H69">
        <v>20</v>
      </c>
      <c r="I69" s="3">
        <f t="shared" si="3"/>
        <v>6</v>
      </c>
    </row>
    <row r="70" spans="1:9" ht="15">
      <c r="A70" s="1">
        <v>42789</v>
      </c>
      <c r="B70" s="1" t="str">
        <f t="shared" si="2"/>
        <v>February</v>
      </c>
      <c r="C70" t="s">
        <v>6</v>
      </c>
      <c r="D70">
        <v>45</v>
      </c>
      <c r="E70" s="2">
        <v>1</v>
      </c>
      <c r="F70">
        <v>23</v>
      </c>
      <c r="G70">
        <v>0.3</v>
      </c>
      <c r="H70">
        <v>20</v>
      </c>
      <c r="I70" s="3">
        <f t="shared" si="3"/>
        <v>6</v>
      </c>
    </row>
    <row r="71" spans="1:9" ht="15">
      <c r="A71" s="1">
        <v>42805</v>
      </c>
      <c r="B71" s="1" t="str">
        <f t="shared" si="2"/>
        <v>February</v>
      </c>
      <c r="C71" t="s">
        <v>8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ht="15">
      <c r="A72" s="1">
        <v>42806</v>
      </c>
      <c r="B72" s="1" t="str">
        <f t="shared" si="2"/>
        <v>March</v>
      </c>
      <c r="C72" t="s">
        <v>2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ht="15">
      <c r="A73" s="1">
        <v>42793</v>
      </c>
      <c r="B73" s="1" t="str">
        <f t="shared" si="2"/>
        <v>March</v>
      </c>
      <c r="C73" t="s">
        <v>3</v>
      </c>
      <c r="D73">
        <v>45</v>
      </c>
      <c r="E73" s="2">
        <v>1</v>
      </c>
      <c r="F73">
        <v>34</v>
      </c>
      <c r="G73">
        <v>0.3</v>
      </c>
      <c r="H73">
        <v>20</v>
      </c>
      <c r="I73" s="3">
        <f t="shared" si="3"/>
        <v>6</v>
      </c>
    </row>
    <row r="74" spans="1:9" ht="15">
      <c r="A74" s="1">
        <v>43080</v>
      </c>
      <c r="B74" s="1" t="str">
        <f t="shared" si="2"/>
        <v>February</v>
      </c>
      <c r="C74" t="s">
        <v>3</v>
      </c>
      <c r="D74">
        <v>45.099999999999994</v>
      </c>
      <c r="E74" s="2">
        <v>1.1100000000000001</v>
      </c>
      <c r="F74">
        <v>33</v>
      </c>
      <c r="G74">
        <v>0.3</v>
      </c>
      <c r="H74">
        <v>17</v>
      </c>
      <c r="I74" s="3">
        <f t="shared" si="3"/>
        <v>5.0999999999999996</v>
      </c>
    </row>
    <row r="75" spans="1:9" ht="15">
      <c r="A75" s="1">
        <v>43056</v>
      </c>
      <c r="B75" s="1" t="str">
        <f t="shared" si="2"/>
        <v>December</v>
      </c>
      <c r="C75" t="s">
        <v>7</v>
      </c>
      <c r="D75">
        <v>46</v>
      </c>
      <c r="E75" s="2">
        <v>1</v>
      </c>
      <c r="F75">
        <v>31</v>
      </c>
      <c r="G75">
        <v>0.3</v>
      </c>
      <c r="H75">
        <v>20</v>
      </c>
      <c r="I75" s="3">
        <f t="shared" si="3"/>
        <v>6</v>
      </c>
    </row>
    <row r="76" spans="1:9" ht="15">
      <c r="A76" s="1">
        <v>42779</v>
      </c>
      <c r="B76" s="1" t="str">
        <f t="shared" si="2"/>
        <v>November</v>
      </c>
      <c r="C76" t="s">
        <v>3</v>
      </c>
      <c r="D76">
        <v>46.4</v>
      </c>
      <c r="E76" s="2">
        <v>1.1100000000000001</v>
      </c>
      <c r="F76">
        <v>34</v>
      </c>
      <c r="G76">
        <v>0.3</v>
      </c>
      <c r="H76">
        <v>18</v>
      </c>
      <c r="I76" s="3">
        <f t="shared" si="3"/>
        <v>5.3999999999999995</v>
      </c>
    </row>
    <row r="77" spans="1:9" ht="15">
      <c r="A77" s="1">
        <v>43060</v>
      </c>
      <c r="B77" s="1" t="str">
        <f t="shared" si="2"/>
        <v>February</v>
      </c>
      <c r="C77" t="s">
        <v>4</v>
      </c>
      <c r="D77">
        <v>47</v>
      </c>
      <c r="E77" s="2">
        <v>0.95</v>
      </c>
      <c r="F77">
        <v>28</v>
      </c>
      <c r="G77">
        <v>0.3</v>
      </c>
      <c r="H77">
        <v>20</v>
      </c>
      <c r="I77" s="3">
        <f t="shared" si="3"/>
        <v>6</v>
      </c>
    </row>
    <row r="78" spans="1:9" ht="15">
      <c r="A78" s="1">
        <v>42812</v>
      </c>
      <c r="B78" s="1" t="str">
        <f t="shared" si="2"/>
        <v>November</v>
      </c>
      <c r="C78" t="s">
        <v>8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ht="15">
      <c r="A79" s="1">
        <v>42813</v>
      </c>
      <c r="B79" s="1" t="str">
        <f t="shared" si="2"/>
        <v>March</v>
      </c>
      <c r="C79" t="s">
        <v>2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ht="15">
      <c r="A80" s="1">
        <v>42782</v>
      </c>
      <c r="B80" s="1" t="str">
        <f t="shared" si="2"/>
        <v>March</v>
      </c>
      <c r="C80" t="s">
        <v>6</v>
      </c>
      <c r="D80">
        <v>47.3</v>
      </c>
      <c r="E80" s="2">
        <v>0.87</v>
      </c>
      <c r="F80">
        <v>31</v>
      </c>
      <c r="G80">
        <v>0.3</v>
      </c>
      <c r="H80">
        <v>21</v>
      </c>
      <c r="I80" s="3">
        <f t="shared" si="3"/>
        <v>6.3</v>
      </c>
    </row>
    <row r="81" spans="1:9" ht="15">
      <c r="A81" s="1">
        <v>42790</v>
      </c>
      <c r="B81" s="1" t="str">
        <f t="shared" si="2"/>
        <v>February</v>
      </c>
      <c r="C81" t="s">
        <v>7</v>
      </c>
      <c r="D81">
        <v>47.3</v>
      </c>
      <c r="E81" s="2">
        <v>0.87</v>
      </c>
      <c r="F81">
        <v>36</v>
      </c>
      <c r="G81">
        <v>0.3</v>
      </c>
      <c r="H81">
        <v>21</v>
      </c>
      <c r="I81" s="3">
        <f t="shared" si="3"/>
        <v>6.3</v>
      </c>
    </row>
    <row r="82" spans="1:9" ht="15">
      <c r="A82" s="1">
        <v>43055</v>
      </c>
      <c r="B82" s="1" t="str">
        <f t="shared" si="2"/>
        <v>February</v>
      </c>
      <c r="C82" t="s">
        <v>6</v>
      </c>
      <c r="D82">
        <v>47.3</v>
      </c>
      <c r="E82" s="2">
        <v>0.87</v>
      </c>
      <c r="F82">
        <v>28</v>
      </c>
      <c r="G82">
        <v>0.3</v>
      </c>
      <c r="H82">
        <v>21</v>
      </c>
      <c r="I82" s="3">
        <f t="shared" si="3"/>
        <v>6.3</v>
      </c>
    </row>
    <row r="83" spans="1:9" ht="15">
      <c r="A83" s="1">
        <v>42780</v>
      </c>
      <c r="B83" s="1" t="str">
        <f t="shared" si="2"/>
        <v>November</v>
      </c>
      <c r="C83" t="s">
        <v>4</v>
      </c>
      <c r="D83">
        <v>47.699999999999996</v>
      </c>
      <c r="E83" s="2">
        <v>0.95</v>
      </c>
      <c r="F83">
        <v>35</v>
      </c>
      <c r="G83">
        <v>0.3</v>
      </c>
      <c r="H83">
        <v>19</v>
      </c>
      <c r="I83" s="3">
        <f t="shared" si="3"/>
        <v>5.7</v>
      </c>
    </row>
    <row r="84" spans="1:9" ht="15">
      <c r="A84" s="1">
        <v>42788</v>
      </c>
      <c r="B84" s="1" t="str">
        <f t="shared" si="2"/>
        <v>February</v>
      </c>
      <c r="C84" t="s">
        <v>5</v>
      </c>
      <c r="D84">
        <v>47.699999999999996</v>
      </c>
      <c r="E84" s="2">
        <v>0.95</v>
      </c>
      <c r="F84">
        <v>36</v>
      </c>
      <c r="G84">
        <v>0.3</v>
      </c>
      <c r="H84">
        <v>19</v>
      </c>
      <c r="I84" s="3">
        <f t="shared" si="3"/>
        <v>5.7</v>
      </c>
    </row>
    <row r="85" spans="1:9" ht="15">
      <c r="A85" s="1">
        <v>42819</v>
      </c>
      <c r="B85" s="1" t="str">
        <f t="shared" si="2"/>
        <v>February</v>
      </c>
      <c r="C85" t="s">
        <v>8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ht="15">
      <c r="A86" s="1">
        <v>42820</v>
      </c>
      <c r="B86" s="1" t="str">
        <f t="shared" si="2"/>
        <v>March</v>
      </c>
      <c r="C86" t="s">
        <v>2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ht="15">
      <c r="A87" s="1">
        <v>43061</v>
      </c>
      <c r="B87" s="1" t="str">
        <f t="shared" si="2"/>
        <v>March</v>
      </c>
      <c r="C87" t="s">
        <v>5</v>
      </c>
      <c r="D87">
        <v>48.699999999999996</v>
      </c>
      <c r="E87" s="2">
        <v>1</v>
      </c>
      <c r="F87">
        <v>40</v>
      </c>
      <c r="G87">
        <v>0.3</v>
      </c>
      <c r="H87">
        <v>19</v>
      </c>
      <c r="I87" s="3">
        <f t="shared" si="3"/>
        <v>5.7</v>
      </c>
    </row>
    <row r="88" spans="1:9" ht="15">
      <c r="A88" s="1">
        <v>43070</v>
      </c>
      <c r="B88" s="1" t="str">
        <f t="shared" si="2"/>
        <v>November</v>
      </c>
      <c r="C88" t="s">
        <v>7</v>
      </c>
      <c r="D88">
        <v>48.699999999999996</v>
      </c>
      <c r="E88" s="2">
        <v>1</v>
      </c>
      <c r="F88">
        <v>34</v>
      </c>
      <c r="G88">
        <v>0.3</v>
      </c>
      <c r="H88">
        <v>19</v>
      </c>
      <c r="I88" s="3">
        <f t="shared" si="3"/>
        <v>5.7</v>
      </c>
    </row>
    <row r="89" spans="1:9" ht="15">
      <c r="A89" s="1">
        <v>42794</v>
      </c>
      <c r="B89" s="1" t="str">
        <f t="shared" si="2"/>
        <v>December</v>
      </c>
      <c r="C89" t="s">
        <v>4</v>
      </c>
      <c r="D89">
        <v>49.599999999999994</v>
      </c>
      <c r="E89" s="2">
        <v>0.91</v>
      </c>
      <c r="F89">
        <v>45</v>
      </c>
      <c r="G89">
        <v>0.3</v>
      </c>
      <c r="H89">
        <v>22</v>
      </c>
      <c r="I89" s="3">
        <f t="shared" si="3"/>
        <v>6.6</v>
      </c>
    </row>
    <row r="90" spans="1:9" ht="15">
      <c r="A90" s="1">
        <v>42776</v>
      </c>
      <c r="B90" s="1" t="str">
        <f t="shared" si="2"/>
        <v>February</v>
      </c>
      <c r="C90" t="s">
        <v>7</v>
      </c>
      <c r="D90">
        <v>50</v>
      </c>
      <c r="E90" s="2">
        <v>0.91</v>
      </c>
      <c r="F90">
        <v>40</v>
      </c>
      <c r="G90">
        <v>0.3</v>
      </c>
      <c r="H90">
        <v>20</v>
      </c>
      <c r="I90" s="3">
        <f t="shared" si="3"/>
        <v>6</v>
      </c>
    </row>
    <row r="91" spans="1:9" ht="15">
      <c r="A91" s="1">
        <v>43068</v>
      </c>
      <c r="B91" s="1" t="str">
        <f t="shared" si="2"/>
        <v>February</v>
      </c>
      <c r="C91" t="s">
        <v>5</v>
      </c>
      <c r="D91">
        <v>50</v>
      </c>
      <c r="E91" s="2">
        <v>0.95</v>
      </c>
      <c r="F91">
        <v>27</v>
      </c>
      <c r="G91">
        <v>0.3</v>
      </c>
      <c r="H91">
        <v>20</v>
      </c>
      <c r="I91" s="3">
        <f t="shared" si="3"/>
        <v>6</v>
      </c>
    </row>
    <row r="92" spans="1:9" ht="15">
      <c r="A92" s="1">
        <v>42826</v>
      </c>
      <c r="B92" s="1" t="str">
        <f t="shared" si="2"/>
        <v>November</v>
      </c>
      <c r="C92" t="s">
        <v>8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ht="15">
      <c r="A93" s="1">
        <v>42827</v>
      </c>
      <c r="B93" s="1" t="str">
        <f t="shared" si="2"/>
        <v>April</v>
      </c>
      <c r="C93" t="s">
        <v>2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ht="15">
      <c r="A94" s="1">
        <v>42769</v>
      </c>
      <c r="B94" s="1" t="str">
        <f t="shared" si="2"/>
        <v>April</v>
      </c>
      <c r="C94" t="s">
        <v>7</v>
      </c>
      <c r="D94">
        <v>50.3</v>
      </c>
      <c r="E94" s="2">
        <v>0.87</v>
      </c>
      <c r="F94">
        <v>25</v>
      </c>
      <c r="G94">
        <v>0.3</v>
      </c>
      <c r="H94">
        <v>21</v>
      </c>
      <c r="I94" s="3">
        <f t="shared" si="3"/>
        <v>6.3</v>
      </c>
    </row>
    <row r="95" spans="1:9" ht="15">
      <c r="A95" s="1">
        <v>42786</v>
      </c>
      <c r="B95" s="1" t="str">
        <f t="shared" si="2"/>
        <v>February</v>
      </c>
      <c r="C95" t="s">
        <v>3</v>
      </c>
      <c r="D95">
        <v>50.3</v>
      </c>
      <c r="E95" s="2">
        <v>0.95</v>
      </c>
      <c r="F95">
        <v>25</v>
      </c>
      <c r="G95">
        <v>0.3</v>
      </c>
      <c r="H95">
        <v>21</v>
      </c>
      <c r="I95" s="3">
        <f t="shared" si="3"/>
        <v>6.3</v>
      </c>
    </row>
    <row r="96" spans="1:9" ht="15">
      <c r="A96" s="1">
        <v>43042</v>
      </c>
      <c r="B96" s="1" t="str">
        <f t="shared" si="2"/>
        <v>February</v>
      </c>
      <c r="C96" t="s">
        <v>7</v>
      </c>
      <c r="D96">
        <v>51.3</v>
      </c>
      <c r="E96" s="2">
        <v>0.87</v>
      </c>
      <c r="F96">
        <v>38</v>
      </c>
      <c r="G96">
        <v>0.3</v>
      </c>
      <c r="H96">
        <v>21</v>
      </c>
      <c r="I96" s="3">
        <f t="shared" si="3"/>
        <v>6.3</v>
      </c>
    </row>
    <row r="97" spans="1:9" ht="15">
      <c r="A97" s="1">
        <v>43045</v>
      </c>
      <c r="B97" s="1" t="str">
        <f t="shared" si="2"/>
        <v>November</v>
      </c>
      <c r="C97" t="s">
        <v>3</v>
      </c>
      <c r="D97">
        <v>51.599999999999994</v>
      </c>
      <c r="E97" s="2">
        <v>0.91</v>
      </c>
      <c r="F97">
        <v>28</v>
      </c>
      <c r="G97">
        <v>0.3</v>
      </c>
      <c r="H97">
        <v>22</v>
      </c>
      <c r="I97" s="3">
        <f t="shared" si="3"/>
        <v>6.6</v>
      </c>
    </row>
    <row r="98" spans="1:9" ht="15">
      <c r="A98" s="1">
        <v>43040</v>
      </c>
      <c r="B98" s="1" t="str">
        <f t="shared" si="2"/>
        <v>November</v>
      </c>
      <c r="C98" t="s">
        <v>5</v>
      </c>
      <c r="D98">
        <v>51.9</v>
      </c>
      <c r="E98" s="2">
        <v>0.83</v>
      </c>
      <c r="F98">
        <v>43</v>
      </c>
      <c r="G98">
        <v>0.3</v>
      </c>
      <c r="H98">
        <v>23</v>
      </c>
      <c r="I98" s="3">
        <f t="shared" si="3"/>
        <v>6.8999999999999995</v>
      </c>
    </row>
    <row r="99" spans="1:9" ht="15">
      <c r="A99" s="1">
        <v>42833</v>
      </c>
      <c r="B99" s="1" t="str">
        <f t="shared" si="2"/>
        <v>November</v>
      </c>
      <c r="C99" t="s">
        <v>8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ht="15">
      <c r="A100" s="1">
        <v>42834</v>
      </c>
      <c r="B100" s="1" t="str">
        <f t="shared" si="2"/>
        <v>April</v>
      </c>
      <c r="C100" t="s">
        <v>2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ht="15">
      <c r="A101" s="1">
        <v>43062</v>
      </c>
      <c r="B101" s="1" t="str">
        <f t="shared" si="2"/>
        <v>April</v>
      </c>
      <c r="C101" t="s">
        <v>6</v>
      </c>
      <c r="D101">
        <v>51.9</v>
      </c>
      <c r="E101" s="2">
        <v>0.87</v>
      </c>
      <c r="F101">
        <v>47</v>
      </c>
      <c r="G101">
        <v>0.3</v>
      </c>
      <c r="H101">
        <v>23</v>
      </c>
      <c r="I101" s="3">
        <f t="shared" si="3"/>
        <v>6.8999999999999995</v>
      </c>
    </row>
    <row r="102" spans="1:9" ht="15">
      <c r="A102" s="1">
        <v>42768</v>
      </c>
      <c r="B102" s="1" t="str">
        <f t="shared" si="2"/>
        <v>November</v>
      </c>
      <c r="C102" t="s">
        <v>6</v>
      </c>
      <c r="D102">
        <v>52</v>
      </c>
      <c r="E102" s="2">
        <v>1</v>
      </c>
      <c r="F102">
        <v>22</v>
      </c>
      <c r="G102">
        <v>0.3</v>
      </c>
      <c r="H102">
        <v>20</v>
      </c>
      <c r="I102" s="3">
        <f t="shared" si="3"/>
        <v>6</v>
      </c>
    </row>
    <row r="103" spans="1:9" ht="15">
      <c r="A103" s="1">
        <v>42781</v>
      </c>
      <c r="B103" s="1" t="str">
        <f t="shared" si="2"/>
        <v>February</v>
      </c>
      <c r="C103" t="s">
        <v>5</v>
      </c>
      <c r="D103">
        <v>52</v>
      </c>
      <c r="E103" s="2">
        <v>0.91</v>
      </c>
      <c r="F103">
        <v>33</v>
      </c>
      <c r="G103">
        <v>0.3</v>
      </c>
      <c r="H103">
        <v>20</v>
      </c>
      <c r="I103" s="3">
        <f t="shared" si="3"/>
        <v>6</v>
      </c>
    </row>
    <row r="104" spans="1:9" ht="15">
      <c r="A104" s="1">
        <v>42773</v>
      </c>
      <c r="B104" s="1" t="str">
        <f t="shared" si="2"/>
        <v>February</v>
      </c>
      <c r="C104" t="s">
        <v>4</v>
      </c>
      <c r="D104">
        <v>52.3</v>
      </c>
      <c r="E104" s="2">
        <v>0.87</v>
      </c>
      <c r="F104">
        <v>39</v>
      </c>
      <c r="G104">
        <v>0.3</v>
      </c>
      <c r="H104">
        <v>21</v>
      </c>
      <c r="I104" s="3">
        <f t="shared" si="3"/>
        <v>6.3</v>
      </c>
    </row>
    <row r="105" spans="1:9" ht="15">
      <c r="A105" s="1">
        <v>43046</v>
      </c>
      <c r="B105" s="1" t="str">
        <f t="shared" si="2"/>
        <v>February</v>
      </c>
      <c r="C105" t="s">
        <v>4</v>
      </c>
      <c r="D105">
        <v>52.3</v>
      </c>
      <c r="E105" s="2">
        <v>0.91</v>
      </c>
      <c r="F105">
        <v>34</v>
      </c>
      <c r="G105">
        <v>0.3</v>
      </c>
      <c r="H105">
        <v>21</v>
      </c>
      <c r="I105" s="3">
        <f t="shared" si="3"/>
        <v>6.3</v>
      </c>
    </row>
    <row r="106" spans="1:9" ht="15">
      <c r="A106" s="1">
        <v>42840</v>
      </c>
      <c r="B106" s="1" t="str">
        <f t="shared" si="2"/>
        <v>November</v>
      </c>
      <c r="C106" t="s">
        <v>8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ht="15">
      <c r="A107" s="1">
        <v>42841</v>
      </c>
      <c r="B107" s="1" t="str">
        <f t="shared" si="2"/>
        <v>April</v>
      </c>
      <c r="C107" t="s">
        <v>2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ht="15">
      <c r="A108" s="1">
        <v>42774</v>
      </c>
      <c r="B108" s="1" t="str">
        <f t="shared" si="2"/>
        <v>April</v>
      </c>
      <c r="C108" t="s">
        <v>5</v>
      </c>
      <c r="D108">
        <v>52.599999999999994</v>
      </c>
      <c r="E108" s="2">
        <v>0.87</v>
      </c>
      <c r="F108">
        <v>31</v>
      </c>
      <c r="G108">
        <v>0.3</v>
      </c>
      <c r="H108">
        <v>22</v>
      </c>
      <c r="I108" s="3">
        <f t="shared" si="3"/>
        <v>6.6</v>
      </c>
    </row>
    <row r="109" spans="1:9" ht="15">
      <c r="A109" s="1">
        <v>42803</v>
      </c>
      <c r="B109" s="1" t="str">
        <f t="shared" si="2"/>
        <v>February</v>
      </c>
      <c r="C109" t="s">
        <v>6</v>
      </c>
      <c r="D109">
        <v>52.9</v>
      </c>
      <c r="E109" s="2">
        <v>0.8</v>
      </c>
      <c r="F109">
        <v>29</v>
      </c>
      <c r="G109">
        <v>0.3</v>
      </c>
      <c r="H109">
        <v>23</v>
      </c>
      <c r="I109" s="3">
        <f t="shared" si="3"/>
        <v>6.8999999999999995</v>
      </c>
    </row>
    <row r="110" spans="1:9" ht="15">
      <c r="A110" s="1">
        <v>43041</v>
      </c>
      <c r="B110" s="1" t="str">
        <f t="shared" si="2"/>
        <v>March</v>
      </c>
      <c r="C110" t="s">
        <v>6</v>
      </c>
      <c r="D110">
        <v>53.599999999999994</v>
      </c>
      <c r="E110" s="2">
        <v>0.91</v>
      </c>
      <c r="F110">
        <v>46</v>
      </c>
      <c r="G110">
        <v>0.3</v>
      </c>
      <c r="H110">
        <v>22</v>
      </c>
      <c r="I110" s="3">
        <f t="shared" si="3"/>
        <v>6.6</v>
      </c>
    </row>
    <row r="111" spans="1:9" ht="15">
      <c r="A111" s="1">
        <v>43063</v>
      </c>
      <c r="B111" s="1" t="str">
        <f t="shared" si="2"/>
        <v>November</v>
      </c>
      <c r="C111" t="s">
        <v>7</v>
      </c>
      <c r="D111">
        <v>53.599999999999994</v>
      </c>
      <c r="E111" s="2">
        <v>0.83</v>
      </c>
      <c r="F111">
        <v>46</v>
      </c>
      <c r="G111">
        <v>0.3</v>
      </c>
      <c r="H111">
        <v>22</v>
      </c>
      <c r="I111" s="3">
        <f t="shared" si="3"/>
        <v>6.6</v>
      </c>
    </row>
    <row r="112" spans="1:9" ht="15">
      <c r="A112" s="1">
        <v>43048</v>
      </c>
      <c r="B112" s="1" t="str">
        <f t="shared" si="2"/>
        <v>November</v>
      </c>
      <c r="C112" t="s">
        <v>6</v>
      </c>
      <c r="D112">
        <v>53.9</v>
      </c>
      <c r="E112" s="2">
        <v>0.83</v>
      </c>
      <c r="F112">
        <v>33</v>
      </c>
      <c r="G112">
        <v>0.3</v>
      </c>
      <c r="H112">
        <v>23</v>
      </c>
      <c r="I112" s="3">
        <f t="shared" si="3"/>
        <v>6.8999999999999995</v>
      </c>
    </row>
    <row r="113" spans="1:9" ht="15">
      <c r="A113" s="1">
        <v>42847</v>
      </c>
      <c r="B113" s="1" t="str">
        <f t="shared" si="2"/>
        <v>November</v>
      </c>
      <c r="C113" t="s">
        <v>8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ht="15">
      <c r="A114" s="1">
        <v>42848</v>
      </c>
      <c r="B114" s="1" t="str">
        <f t="shared" si="2"/>
        <v>April</v>
      </c>
      <c r="C114" t="s">
        <v>2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ht="15">
      <c r="A115" s="1">
        <v>43066</v>
      </c>
      <c r="B115" s="1" t="str">
        <f t="shared" si="2"/>
        <v>April</v>
      </c>
      <c r="C115" t="s">
        <v>3</v>
      </c>
      <c r="D115">
        <v>53.9</v>
      </c>
      <c r="E115" s="2">
        <v>0.87</v>
      </c>
      <c r="F115">
        <v>30</v>
      </c>
      <c r="G115">
        <v>0.3</v>
      </c>
      <c r="H115">
        <v>23</v>
      </c>
      <c r="I115" s="3">
        <f t="shared" si="3"/>
        <v>6.8999999999999995</v>
      </c>
    </row>
    <row r="116" spans="1:9" ht="15">
      <c r="A116" s="1">
        <v>43034</v>
      </c>
      <c r="B116" s="1" t="str">
        <f t="shared" si="2"/>
        <v>November</v>
      </c>
      <c r="C116" t="s">
        <v>6</v>
      </c>
      <c r="D116">
        <v>54.199999999999996</v>
      </c>
      <c r="E116" s="2">
        <v>0.77</v>
      </c>
      <c r="F116">
        <v>47</v>
      </c>
      <c r="G116">
        <v>0.3</v>
      </c>
      <c r="H116">
        <v>24</v>
      </c>
      <c r="I116" s="3">
        <f t="shared" si="3"/>
        <v>7.1999999999999993</v>
      </c>
    </row>
    <row r="117" spans="1:9" ht="15">
      <c r="A117" s="1">
        <v>43039</v>
      </c>
      <c r="B117" s="1" t="str">
        <f t="shared" si="2"/>
        <v>October</v>
      </c>
      <c r="C117" t="s">
        <v>4</v>
      </c>
      <c r="D117">
        <v>54.199999999999996</v>
      </c>
      <c r="E117" s="2">
        <v>0.77</v>
      </c>
      <c r="F117">
        <v>38</v>
      </c>
      <c r="G117">
        <v>0.3</v>
      </c>
      <c r="H117">
        <v>24</v>
      </c>
      <c r="I117" s="3">
        <f t="shared" si="3"/>
        <v>7.1999999999999993</v>
      </c>
    </row>
    <row r="118" spans="1:9" ht="15">
      <c r="A118" s="1">
        <v>43049</v>
      </c>
      <c r="B118" s="1" t="str">
        <f t="shared" si="2"/>
        <v>October</v>
      </c>
      <c r="C118" t="s">
        <v>7</v>
      </c>
      <c r="D118">
        <v>54.599999999999994</v>
      </c>
      <c r="E118" s="2">
        <v>0.87</v>
      </c>
      <c r="F118">
        <v>28</v>
      </c>
      <c r="G118">
        <v>0.3</v>
      </c>
      <c r="H118">
        <v>22</v>
      </c>
      <c r="I118" s="3">
        <f t="shared" si="3"/>
        <v>6.6</v>
      </c>
    </row>
    <row r="119" spans="1:9" ht="15">
      <c r="A119" s="1">
        <v>43067</v>
      </c>
      <c r="B119" s="1" t="str">
        <f t="shared" si="2"/>
        <v>November</v>
      </c>
      <c r="C119" t="s">
        <v>4</v>
      </c>
      <c r="D119">
        <v>54.599999999999994</v>
      </c>
      <c r="E119" s="2">
        <v>0.91</v>
      </c>
      <c r="F119">
        <v>37</v>
      </c>
      <c r="G119">
        <v>0.3</v>
      </c>
      <c r="H119">
        <v>22</v>
      </c>
      <c r="I119" s="3">
        <f t="shared" si="3"/>
        <v>6.6</v>
      </c>
    </row>
    <row r="120" spans="1:9" ht="15">
      <c r="A120" s="1">
        <v>42854</v>
      </c>
      <c r="B120" s="1" t="str">
        <f t="shared" si="2"/>
        <v>November</v>
      </c>
      <c r="C120" t="s">
        <v>8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ht="15">
      <c r="A121" s="1">
        <v>42855</v>
      </c>
      <c r="B121" s="1" t="str">
        <f t="shared" si="2"/>
        <v>April</v>
      </c>
      <c r="C121" t="s">
        <v>2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ht="15">
      <c r="A122" s="1">
        <v>42824</v>
      </c>
      <c r="B122" s="1" t="str">
        <f t="shared" si="2"/>
        <v>April</v>
      </c>
      <c r="C122" t="s">
        <v>6</v>
      </c>
      <c r="D122">
        <v>55.199999999999996</v>
      </c>
      <c r="E122" s="2">
        <v>0.8</v>
      </c>
      <c r="F122">
        <v>47</v>
      </c>
      <c r="G122">
        <v>0.3</v>
      </c>
      <c r="H122">
        <v>24</v>
      </c>
      <c r="I122" s="3">
        <f t="shared" si="3"/>
        <v>7.1999999999999993</v>
      </c>
    </row>
    <row r="123" spans="1:9" ht="15">
      <c r="A123" s="1">
        <v>43059</v>
      </c>
      <c r="B123" s="1" t="str">
        <f t="shared" si="2"/>
        <v>March</v>
      </c>
      <c r="C123" t="s">
        <v>3</v>
      </c>
      <c r="D123">
        <v>55.599999999999994</v>
      </c>
      <c r="E123" s="2">
        <v>0.87</v>
      </c>
      <c r="F123">
        <v>41</v>
      </c>
      <c r="G123">
        <v>0.3</v>
      </c>
      <c r="H123">
        <v>22</v>
      </c>
      <c r="I123" s="3">
        <f t="shared" si="3"/>
        <v>6.6</v>
      </c>
    </row>
    <row r="124" spans="1:9" ht="15">
      <c r="A124" s="1">
        <v>42807</v>
      </c>
      <c r="B124" s="1" t="str">
        <f t="shared" si="2"/>
        <v>November</v>
      </c>
      <c r="C124" t="s">
        <v>3</v>
      </c>
      <c r="D124">
        <v>55.9</v>
      </c>
      <c r="E124" s="2">
        <v>0.87</v>
      </c>
      <c r="F124">
        <v>48</v>
      </c>
      <c r="G124">
        <v>0.3</v>
      </c>
      <c r="H124">
        <v>23</v>
      </c>
      <c r="I124" s="3">
        <f t="shared" si="3"/>
        <v>6.8999999999999995</v>
      </c>
    </row>
    <row r="125" spans="1:9" ht="15">
      <c r="A125" s="1">
        <v>42817</v>
      </c>
      <c r="B125" s="1" t="str">
        <f t="shared" si="2"/>
        <v>March</v>
      </c>
      <c r="C125" t="s">
        <v>6</v>
      </c>
      <c r="D125">
        <v>55.9</v>
      </c>
      <c r="E125" s="2">
        <v>0.87</v>
      </c>
      <c r="F125">
        <v>35</v>
      </c>
      <c r="G125">
        <v>0.3</v>
      </c>
      <c r="H125">
        <v>23</v>
      </c>
      <c r="I125" s="3">
        <f t="shared" si="3"/>
        <v>6.8999999999999995</v>
      </c>
    </row>
    <row r="126" spans="1:9" ht="15">
      <c r="A126" s="1">
        <v>42822</v>
      </c>
      <c r="B126" s="1" t="str">
        <f t="shared" si="2"/>
        <v>March</v>
      </c>
      <c r="C126" t="s">
        <v>4</v>
      </c>
      <c r="D126">
        <v>55.9</v>
      </c>
      <c r="E126" s="2">
        <v>0.83</v>
      </c>
      <c r="F126">
        <v>48</v>
      </c>
      <c r="G126">
        <v>0.3</v>
      </c>
      <c r="H126">
        <v>23</v>
      </c>
      <c r="I126" s="3">
        <f t="shared" si="3"/>
        <v>6.8999999999999995</v>
      </c>
    </row>
    <row r="127" spans="1:9" ht="15">
      <c r="A127" s="1">
        <v>42861</v>
      </c>
      <c r="B127" s="1" t="str">
        <f t="shared" si="2"/>
        <v>March</v>
      </c>
      <c r="C127" t="s">
        <v>8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ht="15">
      <c r="A128" s="1">
        <v>42862</v>
      </c>
      <c r="B128" s="1" t="str">
        <f t="shared" si="2"/>
        <v>May</v>
      </c>
      <c r="C128" t="s">
        <v>2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ht="15">
      <c r="A129" s="1">
        <v>43053</v>
      </c>
      <c r="B129" s="1" t="str">
        <f t="shared" si="2"/>
        <v>May</v>
      </c>
      <c r="C129" t="s">
        <v>4</v>
      </c>
      <c r="D129">
        <v>55.9</v>
      </c>
      <c r="E129" s="2">
        <v>0.8</v>
      </c>
      <c r="F129">
        <v>28</v>
      </c>
      <c r="G129">
        <v>0.3</v>
      </c>
      <c r="H129">
        <v>23</v>
      </c>
      <c r="I129" s="3">
        <f t="shared" si="3"/>
        <v>6.8999999999999995</v>
      </c>
    </row>
    <row r="130" spans="1:9" ht="15">
      <c r="A130" s="1">
        <v>43054</v>
      </c>
      <c r="B130" s="1" t="str">
        <f t="shared" ref="B130:B193" si="4">TEXT(A129,"mmmm")</f>
        <v>November</v>
      </c>
      <c r="C130" t="s">
        <v>5</v>
      </c>
      <c r="D130">
        <v>55.9</v>
      </c>
      <c r="E130" s="2">
        <v>0.83</v>
      </c>
      <c r="F130">
        <v>47</v>
      </c>
      <c r="G130">
        <v>0.3</v>
      </c>
      <c r="H130">
        <v>23</v>
      </c>
      <c r="I130" s="3">
        <f t="shared" ref="I130:I193" si="5">G130*H130</f>
        <v>6.8999999999999995</v>
      </c>
    </row>
    <row r="131" spans="1:9" ht="15">
      <c r="A131" s="1">
        <v>42809</v>
      </c>
      <c r="B131" s="1" t="str">
        <f t="shared" si="4"/>
        <v>November</v>
      </c>
      <c r="C131" t="s">
        <v>5</v>
      </c>
      <c r="D131">
        <v>56.199999999999996</v>
      </c>
      <c r="E131" s="2">
        <v>0.83</v>
      </c>
      <c r="F131">
        <v>30</v>
      </c>
      <c r="G131">
        <v>0.3</v>
      </c>
      <c r="H131">
        <v>24</v>
      </c>
      <c r="I131" s="3">
        <f t="shared" si="5"/>
        <v>7.1999999999999993</v>
      </c>
    </row>
    <row r="132" spans="1:9" ht="15">
      <c r="A132" s="1">
        <v>42811</v>
      </c>
      <c r="B132" s="1" t="str">
        <f t="shared" si="4"/>
        <v>March</v>
      </c>
      <c r="C132" t="s">
        <v>7</v>
      </c>
      <c r="D132">
        <v>56.499999999999993</v>
      </c>
      <c r="E132" s="2">
        <v>0.77</v>
      </c>
      <c r="F132">
        <v>50</v>
      </c>
      <c r="G132">
        <v>0.3</v>
      </c>
      <c r="H132">
        <v>25</v>
      </c>
      <c r="I132" s="3">
        <f t="shared" si="5"/>
        <v>7.5</v>
      </c>
    </row>
    <row r="133" spans="1:9" ht="15">
      <c r="A133" s="1">
        <v>42816</v>
      </c>
      <c r="B133" s="1" t="str">
        <f t="shared" si="4"/>
        <v>March</v>
      </c>
      <c r="C133" t="s">
        <v>5</v>
      </c>
      <c r="D133">
        <v>56.499999999999993</v>
      </c>
      <c r="E133" s="2">
        <v>0.74</v>
      </c>
      <c r="F133">
        <v>38</v>
      </c>
      <c r="G133">
        <v>0.3</v>
      </c>
      <c r="H133">
        <v>25</v>
      </c>
      <c r="I133" s="3">
        <f t="shared" si="5"/>
        <v>7.5</v>
      </c>
    </row>
    <row r="134" spans="1:9" ht="15">
      <c r="A134" s="1">
        <v>42868</v>
      </c>
      <c r="B134" s="1" t="str">
        <f t="shared" si="4"/>
        <v>March</v>
      </c>
      <c r="C134" t="s">
        <v>8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ht="15">
      <c r="A135" s="1">
        <v>42869</v>
      </c>
      <c r="B135" s="1" t="str">
        <f t="shared" si="4"/>
        <v>May</v>
      </c>
      <c r="C135" t="s">
        <v>2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ht="15">
      <c r="A136" s="1">
        <v>42818</v>
      </c>
      <c r="B136" s="1" t="str">
        <f t="shared" si="4"/>
        <v>May</v>
      </c>
      <c r="C136" t="s">
        <v>7</v>
      </c>
      <c r="D136">
        <v>56.9</v>
      </c>
      <c r="E136" s="2">
        <v>0.83</v>
      </c>
      <c r="F136">
        <v>41</v>
      </c>
      <c r="G136">
        <v>0.3</v>
      </c>
      <c r="H136">
        <v>23</v>
      </c>
      <c r="I136" s="3">
        <f t="shared" si="5"/>
        <v>6.8999999999999995</v>
      </c>
    </row>
    <row r="137" spans="1:9" ht="15">
      <c r="A137" s="1">
        <v>42796</v>
      </c>
      <c r="B137" s="1" t="str">
        <f t="shared" si="4"/>
        <v>March</v>
      </c>
      <c r="C137" t="s">
        <v>6</v>
      </c>
      <c r="D137">
        <v>57.199999999999996</v>
      </c>
      <c r="E137" s="2">
        <v>0.8</v>
      </c>
      <c r="F137">
        <v>31</v>
      </c>
      <c r="G137">
        <v>0.3</v>
      </c>
      <c r="H137">
        <v>24</v>
      </c>
      <c r="I137" s="3">
        <f t="shared" si="5"/>
        <v>7.1999999999999993</v>
      </c>
    </row>
    <row r="138" spans="1:9" ht="15">
      <c r="A138" s="1">
        <v>42815</v>
      </c>
      <c r="B138" s="1" t="str">
        <f t="shared" si="4"/>
        <v>March</v>
      </c>
      <c r="C138" t="s">
        <v>4</v>
      </c>
      <c r="D138">
        <v>57.199999999999996</v>
      </c>
      <c r="E138" s="2">
        <v>0.83</v>
      </c>
      <c r="F138">
        <v>36</v>
      </c>
      <c r="G138">
        <v>0.3</v>
      </c>
      <c r="H138">
        <v>24</v>
      </c>
      <c r="I138" s="3">
        <f t="shared" si="5"/>
        <v>7.1999999999999993</v>
      </c>
    </row>
    <row r="139" spans="1:9" ht="15">
      <c r="A139" s="1">
        <v>42823</v>
      </c>
      <c r="B139" s="1" t="str">
        <f t="shared" si="4"/>
        <v>March</v>
      </c>
      <c r="C139" t="s">
        <v>5</v>
      </c>
      <c r="D139">
        <v>57.199999999999996</v>
      </c>
      <c r="E139" s="2">
        <v>0.83</v>
      </c>
      <c r="F139">
        <v>39</v>
      </c>
      <c r="G139">
        <v>0.3</v>
      </c>
      <c r="H139">
        <v>24</v>
      </c>
      <c r="I139" s="3">
        <f t="shared" si="5"/>
        <v>7.1999999999999993</v>
      </c>
    </row>
    <row r="140" spans="1:9" ht="15">
      <c r="A140" s="1">
        <v>42831</v>
      </c>
      <c r="B140" s="1" t="str">
        <f t="shared" si="4"/>
        <v>March</v>
      </c>
      <c r="C140" t="s">
        <v>6</v>
      </c>
      <c r="D140">
        <v>57.499999999999993</v>
      </c>
      <c r="E140" s="2">
        <v>0.8</v>
      </c>
      <c r="F140">
        <v>31</v>
      </c>
      <c r="G140">
        <v>0.3</v>
      </c>
      <c r="H140">
        <v>25</v>
      </c>
      <c r="I140" s="3">
        <f t="shared" si="5"/>
        <v>7.5</v>
      </c>
    </row>
    <row r="141" spans="1:9" ht="15">
      <c r="A141" s="1">
        <v>42875</v>
      </c>
      <c r="B141" s="1" t="str">
        <f t="shared" si="4"/>
        <v>April</v>
      </c>
      <c r="C141" t="s">
        <v>8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ht="15">
      <c r="A142" s="1">
        <v>42876</v>
      </c>
      <c r="B142" s="1" t="str">
        <f t="shared" si="4"/>
        <v>May</v>
      </c>
      <c r="C142" t="s">
        <v>2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ht="15">
      <c r="A143" s="1">
        <v>42795</v>
      </c>
      <c r="B143" s="1" t="str">
        <f t="shared" si="4"/>
        <v>May</v>
      </c>
      <c r="C143" t="s">
        <v>5</v>
      </c>
      <c r="D143">
        <v>57.9</v>
      </c>
      <c r="E143" s="2">
        <v>0.87</v>
      </c>
      <c r="F143">
        <v>46</v>
      </c>
      <c r="G143">
        <v>0.3</v>
      </c>
      <c r="H143">
        <v>23</v>
      </c>
      <c r="I143" s="3">
        <f t="shared" si="5"/>
        <v>6.8999999999999995</v>
      </c>
    </row>
    <row r="144" spans="1:9" ht="15">
      <c r="A144" s="1">
        <v>42814</v>
      </c>
      <c r="B144" s="1" t="str">
        <f t="shared" si="4"/>
        <v>March</v>
      </c>
      <c r="C144" t="s">
        <v>3</v>
      </c>
      <c r="D144">
        <v>58.199999999999996</v>
      </c>
      <c r="E144" s="2">
        <v>0.77</v>
      </c>
      <c r="F144">
        <v>33</v>
      </c>
      <c r="G144">
        <v>0.3</v>
      </c>
      <c r="H144">
        <v>24</v>
      </c>
      <c r="I144" s="3">
        <f t="shared" si="5"/>
        <v>7.1999999999999993</v>
      </c>
    </row>
    <row r="145" spans="1:9" ht="15">
      <c r="A145" s="1">
        <v>43020</v>
      </c>
      <c r="B145" s="1" t="str">
        <f t="shared" si="4"/>
        <v>March</v>
      </c>
      <c r="C145" t="s">
        <v>6</v>
      </c>
      <c r="D145">
        <v>58.199999999999996</v>
      </c>
      <c r="E145" s="2">
        <v>0.77</v>
      </c>
      <c r="F145">
        <v>39</v>
      </c>
      <c r="G145">
        <v>0.3</v>
      </c>
      <c r="H145">
        <v>24</v>
      </c>
      <c r="I145" s="3">
        <f t="shared" si="5"/>
        <v>7.1999999999999993</v>
      </c>
    </row>
    <row r="146" spans="1:9" ht="15">
      <c r="A146" s="1">
        <v>43024</v>
      </c>
      <c r="B146" s="1" t="str">
        <f t="shared" si="4"/>
        <v>October</v>
      </c>
      <c r="C146" t="s">
        <v>3</v>
      </c>
      <c r="D146">
        <v>58.199999999999996</v>
      </c>
      <c r="E146" s="2">
        <v>0.8</v>
      </c>
      <c r="F146">
        <v>28</v>
      </c>
      <c r="G146">
        <v>0.3</v>
      </c>
      <c r="H146">
        <v>24</v>
      </c>
      <c r="I146" s="3">
        <f t="shared" si="5"/>
        <v>7.1999999999999993</v>
      </c>
    </row>
    <row r="147" spans="1:9" ht="15">
      <c r="A147" s="1">
        <v>43038</v>
      </c>
      <c r="B147" s="1" t="str">
        <f t="shared" si="4"/>
        <v>October</v>
      </c>
      <c r="C147" t="s">
        <v>3</v>
      </c>
      <c r="D147">
        <v>58.199999999999996</v>
      </c>
      <c r="E147" s="2">
        <v>0.77</v>
      </c>
      <c r="F147">
        <v>35</v>
      </c>
      <c r="G147">
        <v>0.3</v>
      </c>
      <c r="H147">
        <v>24</v>
      </c>
      <c r="I147" s="3">
        <f t="shared" si="5"/>
        <v>7.1999999999999993</v>
      </c>
    </row>
    <row r="148" spans="1:9" ht="15">
      <c r="A148" s="1">
        <v>42882</v>
      </c>
      <c r="B148" s="1" t="str">
        <f t="shared" si="4"/>
        <v>October</v>
      </c>
      <c r="C148" t="s">
        <v>8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ht="15">
      <c r="A149" s="1">
        <v>42883</v>
      </c>
      <c r="B149" s="1" t="str">
        <f t="shared" si="4"/>
        <v>May</v>
      </c>
      <c r="C149" t="s">
        <v>2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ht="15">
      <c r="A150" s="1">
        <v>42802</v>
      </c>
      <c r="B150" s="1" t="str">
        <f t="shared" si="4"/>
        <v>May</v>
      </c>
      <c r="C150" t="s">
        <v>5</v>
      </c>
      <c r="D150">
        <v>58.499999999999993</v>
      </c>
      <c r="E150" s="2">
        <v>0.77</v>
      </c>
      <c r="F150">
        <v>43</v>
      </c>
      <c r="G150">
        <v>0.3</v>
      </c>
      <c r="H150">
        <v>25</v>
      </c>
      <c r="I150" s="3">
        <f t="shared" si="5"/>
        <v>7.5</v>
      </c>
    </row>
    <row r="151" spans="1:9" ht="15">
      <c r="A151" s="1">
        <v>42825</v>
      </c>
      <c r="B151" s="1" t="str">
        <f t="shared" si="4"/>
        <v>March</v>
      </c>
      <c r="C151" t="s">
        <v>7</v>
      </c>
      <c r="D151">
        <v>58.499999999999993</v>
      </c>
      <c r="E151" s="2">
        <v>0.77</v>
      </c>
      <c r="F151">
        <v>48</v>
      </c>
      <c r="G151">
        <v>0.3</v>
      </c>
      <c r="H151">
        <v>25</v>
      </c>
      <c r="I151" s="3">
        <f t="shared" si="5"/>
        <v>7.5</v>
      </c>
    </row>
    <row r="152" spans="1:9" ht="15">
      <c r="A152" s="1">
        <v>42835</v>
      </c>
      <c r="B152" s="1" t="str">
        <f t="shared" si="4"/>
        <v>March</v>
      </c>
      <c r="C152" t="s">
        <v>3</v>
      </c>
      <c r="D152">
        <v>58.499999999999993</v>
      </c>
      <c r="E152" s="2">
        <v>0.74</v>
      </c>
      <c r="F152">
        <v>48</v>
      </c>
      <c r="G152">
        <v>0.3</v>
      </c>
      <c r="H152">
        <v>25</v>
      </c>
      <c r="I152" s="3">
        <f t="shared" si="5"/>
        <v>7.5</v>
      </c>
    </row>
    <row r="153" spans="1:9" ht="15">
      <c r="A153" s="1">
        <v>43010</v>
      </c>
      <c r="B153" s="1" t="str">
        <f t="shared" si="4"/>
        <v>April</v>
      </c>
      <c r="C153" t="s">
        <v>3</v>
      </c>
      <c r="D153">
        <v>58.499999999999993</v>
      </c>
      <c r="E153" s="2">
        <v>0.74</v>
      </c>
      <c r="F153">
        <v>32</v>
      </c>
      <c r="G153">
        <v>0.3</v>
      </c>
      <c r="H153">
        <v>25</v>
      </c>
      <c r="I153" s="3">
        <f t="shared" si="5"/>
        <v>7.5</v>
      </c>
    </row>
    <row r="154" spans="1:9" ht="15">
      <c r="A154" s="1">
        <v>43018</v>
      </c>
      <c r="B154" s="1" t="str">
        <f t="shared" si="4"/>
        <v>October</v>
      </c>
      <c r="C154" t="s">
        <v>4</v>
      </c>
      <c r="D154">
        <v>58.499999999999993</v>
      </c>
      <c r="E154" s="2">
        <v>0.74</v>
      </c>
      <c r="F154">
        <v>51</v>
      </c>
      <c r="G154">
        <v>0.3</v>
      </c>
      <c r="H154">
        <v>25</v>
      </c>
      <c r="I154" s="3">
        <f t="shared" si="5"/>
        <v>7.5</v>
      </c>
    </row>
    <row r="155" spans="1:9" ht="15">
      <c r="A155" s="1">
        <v>42889</v>
      </c>
      <c r="B155" s="1" t="str">
        <f t="shared" si="4"/>
        <v>October</v>
      </c>
      <c r="C155" t="s">
        <v>8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ht="15">
      <c r="A156" s="1">
        <v>42890</v>
      </c>
      <c r="B156" s="1" t="str">
        <f t="shared" si="4"/>
        <v>June</v>
      </c>
      <c r="C156" t="s">
        <v>2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ht="15">
      <c r="A157" s="1">
        <v>43025</v>
      </c>
      <c r="B157" s="1" t="str">
        <f t="shared" si="4"/>
        <v>June</v>
      </c>
      <c r="C157" t="s">
        <v>4</v>
      </c>
      <c r="D157">
        <v>58.499999999999993</v>
      </c>
      <c r="E157" s="2">
        <v>0.77</v>
      </c>
      <c r="F157">
        <v>46</v>
      </c>
      <c r="G157">
        <v>0.3</v>
      </c>
      <c r="H157">
        <v>25</v>
      </c>
      <c r="I157" s="3">
        <f t="shared" si="5"/>
        <v>7.5</v>
      </c>
    </row>
    <row r="158" spans="1:9" ht="15">
      <c r="A158" s="1">
        <v>43031</v>
      </c>
      <c r="B158" s="1" t="str">
        <f t="shared" si="4"/>
        <v>October</v>
      </c>
      <c r="C158" t="s">
        <v>3</v>
      </c>
      <c r="D158">
        <v>58.499999999999993</v>
      </c>
      <c r="E158" s="2">
        <v>0.8</v>
      </c>
      <c r="F158">
        <v>50</v>
      </c>
      <c r="G158">
        <v>0.3</v>
      </c>
      <c r="H158">
        <v>25</v>
      </c>
      <c r="I158" s="3">
        <f t="shared" si="5"/>
        <v>7.5</v>
      </c>
    </row>
    <row r="159" spans="1:9" ht="15">
      <c r="A159" s="1">
        <v>42853</v>
      </c>
      <c r="B159" s="1" t="str">
        <f t="shared" si="4"/>
        <v>October</v>
      </c>
      <c r="C159" t="s">
        <v>7</v>
      </c>
      <c r="D159">
        <v>58.8</v>
      </c>
      <c r="E159" s="2">
        <v>0.74</v>
      </c>
      <c r="F159">
        <v>32</v>
      </c>
      <c r="G159">
        <v>0.3</v>
      </c>
      <c r="H159">
        <v>26</v>
      </c>
      <c r="I159" s="3">
        <f t="shared" si="5"/>
        <v>7.8</v>
      </c>
    </row>
    <row r="160" spans="1:9" ht="15">
      <c r="A160" s="1">
        <v>42808</v>
      </c>
      <c r="B160" s="1" t="str">
        <f t="shared" si="4"/>
        <v>April</v>
      </c>
      <c r="C160" t="s">
        <v>4</v>
      </c>
      <c r="D160">
        <v>58.9</v>
      </c>
      <c r="E160" s="2">
        <v>0.87</v>
      </c>
      <c r="F160">
        <v>35</v>
      </c>
      <c r="G160">
        <v>0.3</v>
      </c>
      <c r="H160">
        <v>23</v>
      </c>
      <c r="I160" s="3">
        <f t="shared" si="5"/>
        <v>6.8999999999999995</v>
      </c>
    </row>
    <row r="161" spans="1:9" ht="15">
      <c r="A161" s="1">
        <v>42804</v>
      </c>
      <c r="B161" s="1" t="str">
        <f t="shared" si="4"/>
        <v>March</v>
      </c>
      <c r="C161" t="s">
        <v>7</v>
      </c>
      <c r="D161">
        <v>59.199999999999996</v>
      </c>
      <c r="E161" s="2">
        <v>0.83</v>
      </c>
      <c r="F161">
        <v>31</v>
      </c>
      <c r="G161">
        <v>0.3</v>
      </c>
      <c r="H161">
        <v>24</v>
      </c>
      <c r="I161" s="3">
        <f t="shared" si="5"/>
        <v>7.1999999999999993</v>
      </c>
    </row>
    <row r="162" spans="1:9" ht="15">
      <c r="A162" s="1">
        <v>42896</v>
      </c>
      <c r="B162" s="1" t="str">
        <f t="shared" si="4"/>
        <v>March</v>
      </c>
      <c r="C162" t="s">
        <v>8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ht="15">
      <c r="A163" s="1">
        <v>42897</v>
      </c>
      <c r="B163" s="1" t="str">
        <f t="shared" si="4"/>
        <v>June</v>
      </c>
      <c r="C163" t="s">
        <v>2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ht="15">
      <c r="A164" s="1">
        <v>43011</v>
      </c>
      <c r="B164" s="1" t="str">
        <f t="shared" si="4"/>
        <v>June</v>
      </c>
      <c r="C164" t="s">
        <v>4</v>
      </c>
      <c r="D164">
        <v>59.199999999999996</v>
      </c>
      <c r="E164" s="2">
        <v>0.8</v>
      </c>
      <c r="F164">
        <v>34</v>
      </c>
      <c r="G164">
        <v>0.3</v>
      </c>
      <c r="H164">
        <v>24</v>
      </c>
      <c r="I164" s="3">
        <f t="shared" si="5"/>
        <v>7.1999999999999993</v>
      </c>
    </row>
    <row r="165" spans="1:9" ht="15">
      <c r="A165" s="1">
        <v>42832</v>
      </c>
      <c r="B165" s="1" t="str">
        <f t="shared" si="4"/>
        <v>October</v>
      </c>
      <c r="C165" t="s">
        <v>7</v>
      </c>
      <c r="D165">
        <v>59.8</v>
      </c>
      <c r="E165" s="2">
        <v>0.74</v>
      </c>
      <c r="F165">
        <v>44</v>
      </c>
      <c r="G165">
        <v>0.3</v>
      </c>
      <c r="H165">
        <v>26</v>
      </c>
      <c r="I165" s="3">
        <f t="shared" si="5"/>
        <v>7.8</v>
      </c>
    </row>
    <row r="166" spans="1:9" ht="15">
      <c r="A166" s="1">
        <v>42844</v>
      </c>
      <c r="B166" s="1" t="str">
        <f t="shared" si="4"/>
        <v>April</v>
      </c>
      <c r="C166" t="s">
        <v>5</v>
      </c>
      <c r="D166">
        <v>59.8</v>
      </c>
      <c r="E166" s="2">
        <v>0.77</v>
      </c>
      <c r="F166">
        <v>53</v>
      </c>
      <c r="G166">
        <v>0.3</v>
      </c>
      <c r="H166">
        <v>26</v>
      </c>
      <c r="I166" s="3">
        <f t="shared" si="5"/>
        <v>7.8</v>
      </c>
    </row>
    <row r="167" spans="1:9" ht="15">
      <c r="A167" s="1">
        <v>42982</v>
      </c>
      <c r="B167" s="1" t="str">
        <f t="shared" si="4"/>
        <v>April</v>
      </c>
      <c r="C167" t="s">
        <v>3</v>
      </c>
      <c r="D167">
        <v>59.8</v>
      </c>
      <c r="E167" s="2">
        <v>0.74</v>
      </c>
      <c r="F167">
        <v>54</v>
      </c>
      <c r="G167">
        <v>0.3</v>
      </c>
      <c r="H167">
        <v>26</v>
      </c>
      <c r="I167" s="3">
        <f t="shared" si="5"/>
        <v>7.8</v>
      </c>
    </row>
    <row r="168" spans="1:9" ht="15">
      <c r="A168" s="1">
        <v>42999</v>
      </c>
      <c r="B168" s="1" t="str">
        <f t="shared" si="4"/>
        <v>September</v>
      </c>
      <c r="C168" t="s">
        <v>6</v>
      </c>
      <c r="D168">
        <v>59.8</v>
      </c>
      <c r="E168" s="2">
        <v>0.71</v>
      </c>
      <c r="F168">
        <v>42</v>
      </c>
      <c r="G168">
        <v>0.3</v>
      </c>
      <c r="H168">
        <v>26</v>
      </c>
      <c r="I168" s="3">
        <f t="shared" si="5"/>
        <v>7.8</v>
      </c>
    </row>
    <row r="169" spans="1:9" ht="15">
      <c r="A169" s="1">
        <v>42903</v>
      </c>
      <c r="B169" s="1" t="str">
        <f t="shared" si="4"/>
        <v>September</v>
      </c>
      <c r="C169" t="s">
        <v>8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ht="15">
      <c r="A170" s="1">
        <v>42904</v>
      </c>
      <c r="B170" s="1" t="str">
        <f t="shared" si="4"/>
        <v>June</v>
      </c>
      <c r="C170" t="s">
        <v>2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ht="15">
      <c r="A171" s="1">
        <v>42797</v>
      </c>
      <c r="B171" s="1" t="str">
        <f t="shared" si="4"/>
        <v>June</v>
      </c>
      <c r="C171" t="s">
        <v>7</v>
      </c>
      <c r="D171">
        <v>60.199999999999996</v>
      </c>
      <c r="E171" s="2">
        <v>0.77</v>
      </c>
      <c r="F171">
        <v>28</v>
      </c>
      <c r="G171">
        <v>0.3</v>
      </c>
      <c r="H171">
        <v>24</v>
      </c>
      <c r="I171" s="3">
        <f t="shared" si="5"/>
        <v>7.1999999999999993</v>
      </c>
    </row>
    <row r="172" spans="1:9" ht="15">
      <c r="A172" s="1">
        <v>42801</v>
      </c>
      <c r="B172" s="1" t="str">
        <f t="shared" si="4"/>
        <v>March</v>
      </c>
      <c r="C172" t="s">
        <v>4</v>
      </c>
      <c r="D172">
        <v>60.199999999999996</v>
      </c>
      <c r="E172" s="2">
        <v>0.77</v>
      </c>
      <c r="F172">
        <v>32</v>
      </c>
      <c r="G172">
        <v>0.3</v>
      </c>
      <c r="H172">
        <v>24</v>
      </c>
      <c r="I172" s="3">
        <f t="shared" si="5"/>
        <v>7.1999999999999993</v>
      </c>
    </row>
    <row r="173" spans="1:9" ht="15">
      <c r="A173" s="1">
        <v>42810</v>
      </c>
      <c r="B173" s="1" t="str">
        <f t="shared" si="4"/>
        <v>March</v>
      </c>
      <c r="C173" t="s">
        <v>6</v>
      </c>
      <c r="D173">
        <v>60.199999999999996</v>
      </c>
      <c r="E173" s="2">
        <v>0.83</v>
      </c>
      <c r="F173">
        <v>39</v>
      </c>
      <c r="G173">
        <v>0.3</v>
      </c>
      <c r="H173">
        <v>24</v>
      </c>
      <c r="I173" s="3">
        <f t="shared" si="5"/>
        <v>7.1999999999999993</v>
      </c>
    </row>
    <row r="174" spans="1:9" ht="15">
      <c r="A174" s="1">
        <v>43028</v>
      </c>
      <c r="B174" s="1" t="str">
        <f t="shared" si="4"/>
        <v>March</v>
      </c>
      <c r="C174" t="s">
        <v>7</v>
      </c>
      <c r="D174">
        <v>60.199999999999996</v>
      </c>
      <c r="E174" s="2">
        <v>0.8</v>
      </c>
      <c r="F174">
        <v>50</v>
      </c>
      <c r="G174">
        <v>0.3</v>
      </c>
      <c r="H174">
        <v>24</v>
      </c>
      <c r="I174" s="3">
        <f t="shared" si="5"/>
        <v>7.1999999999999993</v>
      </c>
    </row>
    <row r="175" spans="1:9" ht="15">
      <c r="A175" s="1">
        <v>42821</v>
      </c>
      <c r="B175" s="1" t="str">
        <f t="shared" si="4"/>
        <v>October</v>
      </c>
      <c r="C175" t="s">
        <v>3</v>
      </c>
      <c r="D175">
        <v>60.499999999999993</v>
      </c>
      <c r="E175" s="2">
        <v>0.74</v>
      </c>
      <c r="F175">
        <v>30</v>
      </c>
      <c r="G175">
        <v>0.3</v>
      </c>
      <c r="H175">
        <v>25</v>
      </c>
      <c r="I175" s="3">
        <f t="shared" si="5"/>
        <v>7.5</v>
      </c>
    </row>
    <row r="176" spans="1:9" ht="15">
      <c r="A176" s="1">
        <v>42910</v>
      </c>
      <c r="B176" s="1" t="str">
        <f t="shared" si="4"/>
        <v>March</v>
      </c>
      <c r="C176" t="s">
        <v>8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ht="15">
      <c r="A177" s="1">
        <v>42911</v>
      </c>
      <c r="B177" s="1" t="str">
        <f t="shared" si="4"/>
        <v>June</v>
      </c>
      <c r="C177" t="s">
        <v>2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ht="15">
      <c r="A178" s="1">
        <v>43013</v>
      </c>
      <c r="B178" s="1" t="str">
        <f t="shared" si="4"/>
        <v>June</v>
      </c>
      <c r="C178" t="s">
        <v>6</v>
      </c>
      <c r="D178">
        <v>60.499999999999993</v>
      </c>
      <c r="E178" s="2">
        <v>0.8</v>
      </c>
      <c r="F178">
        <v>33</v>
      </c>
      <c r="G178">
        <v>0.3</v>
      </c>
      <c r="H178">
        <v>25</v>
      </c>
      <c r="I178" s="3">
        <f t="shared" si="5"/>
        <v>7.5</v>
      </c>
    </row>
    <row r="179" spans="1:9" ht="15">
      <c r="A179" s="1">
        <v>43027</v>
      </c>
      <c r="B179" s="1" t="str">
        <f t="shared" si="4"/>
        <v>October</v>
      </c>
      <c r="C179" t="s">
        <v>6</v>
      </c>
      <c r="D179">
        <v>60.499999999999993</v>
      </c>
      <c r="E179" s="2">
        <v>0.8</v>
      </c>
      <c r="F179">
        <v>41</v>
      </c>
      <c r="G179">
        <v>0.3</v>
      </c>
      <c r="H179">
        <v>25</v>
      </c>
      <c r="I179" s="3">
        <f t="shared" si="5"/>
        <v>7.5</v>
      </c>
    </row>
    <row r="180" spans="1:9" ht="15">
      <c r="A180" s="1">
        <v>42828</v>
      </c>
      <c r="B180" s="1" t="str">
        <f t="shared" si="4"/>
        <v>October</v>
      </c>
      <c r="C180" t="s">
        <v>3</v>
      </c>
      <c r="D180">
        <v>60.8</v>
      </c>
      <c r="E180" s="2">
        <v>0.74</v>
      </c>
      <c r="F180">
        <v>51</v>
      </c>
      <c r="G180">
        <v>0.3</v>
      </c>
      <c r="H180">
        <v>26</v>
      </c>
      <c r="I180" s="3">
        <f t="shared" si="5"/>
        <v>7.8</v>
      </c>
    </row>
    <row r="181" spans="1:9" ht="15">
      <c r="A181" s="1">
        <v>42836</v>
      </c>
      <c r="B181" s="1" t="str">
        <f t="shared" si="4"/>
        <v>April</v>
      </c>
      <c r="C181" t="s">
        <v>4</v>
      </c>
      <c r="D181">
        <v>60.8</v>
      </c>
      <c r="E181" s="2">
        <v>0.74</v>
      </c>
      <c r="F181">
        <v>34</v>
      </c>
      <c r="G181">
        <v>0.3</v>
      </c>
      <c r="H181">
        <v>26</v>
      </c>
      <c r="I181" s="3">
        <f t="shared" si="5"/>
        <v>7.8</v>
      </c>
    </row>
    <row r="182" spans="1:9" ht="15">
      <c r="A182" s="1">
        <v>42838</v>
      </c>
      <c r="B182" s="1" t="str">
        <f t="shared" si="4"/>
        <v>April</v>
      </c>
      <c r="C182" t="s">
        <v>6</v>
      </c>
      <c r="D182">
        <v>61.099999999999994</v>
      </c>
      <c r="E182" s="2">
        <v>0.69</v>
      </c>
      <c r="F182">
        <v>46</v>
      </c>
      <c r="G182">
        <v>0.3</v>
      </c>
      <c r="H182">
        <v>27</v>
      </c>
      <c r="I182" s="3">
        <f t="shared" si="5"/>
        <v>8.1</v>
      </c>
    </row>
    <row r="183" spans="1:9" ht="15">
      <c r="A183" s="1">
        <v>42917</v>
      </c>
      <c r="B183" s="1" t="str">
        <f t="shared" si="4"/>
        <v>April</v>
      </c>
      <c r="C183" t="s">
        <v>8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ht="15">
      <c r="A184" s="1">
        <v>42918</v>
      </c>
      <c r="B184" s="1" t="str">
        <f t="shared" si="4"/>
        <v>July</v>
      </c>
      <c r="C184" t="s">
        <v>2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ht="15">
      <c r="A185" s="1">
        <v>42990</v>
      </c>
      <c r="B185" s="1" t="str">
        <f t="shared" si="4"/>
        <v>July</v>
      </c>
      <c r="C185" t="s">
        <v>4</v>
      </c>
      <c r="D185">
        <v>61.099999999999994</v>
      </c>
      <c r="E185" s="2">
        <v>0.71</v>
      </c>
      <c r="F185">
        <v>36</v>
      </c>
      <c r="G185">
        <v>0.3</v>
      </c>
      <c r="H185">
        <v>27</v>
      </c>
      <c r="I185" s="3">
        <f t="shared" si="5"/>
        <v>8.1</v>
      </c>
    </row>
    <row r="186" spans="1:9" ht="15">
      <c r="A186" s="1">
        <v>43003</v>
      </c>
      <c r="B186" s="1" t="str">
        <f t="shared" si="4"/>
        <v>September</v>
      </c>
      <c r="C186" t="s">
        <v>3</v>
      </c>
      <c r="D186">
        <v>61.099999999999994</v>
      </c>
      <c r="E186" s="2">
        <v>0.71</v>
      </c>
      <c r="F186">
        <v>33</v>
      </c>
      <c r="G186">
        <v>0.3</v>
      </c>
      <c r="H186">
        <v>27</v>
      </c>
      <c r="I186" s="3">
        <f t="shared" si="5"/>
        <v>8.1</v>
      </c>
    </row>
    <row r="187" spans="1:9" ht="15">
      <c r="A187" s="1">
        <v>42800</v>
      </c>
      <c r="B187" s="1" t="str">
        <f t="shared" si="4"/>
        <v>September</v>
      </c>
      <c r="C187" t="s">
        <v>3</v>
      </c>
      <c r="D187">
        <v>61.199999999999996</v>
      </c>
      <c r="E187" s="2">
        <v>0.77</v>
      </c>
      <c r="F187">
        <v>28</v>
      </c>
      <c r="G187">
        <v>0.3</v>
      </c>
      <c r="H187">
        <v>24</v>
      </c>
      <c r="I187" s="3">
        <f t="shared" si="5"/>
        <v>7.1999999999999993</v>
      </c>
    </row>
    <row r="188" spans="1:9" ht="15">
      <c r="A188" s="1">
        <v>43012</v>
      </c>
      <c r="B188" s="1" t="str">
        <f t="shared" si="4"/>
        <v>March</v>
      </c>
      <c r="C188" t="s">
        <v>5</v>
      </c>
      <c r="D188">
        <v>61.199999999999996</v>
      </c>
      <c r="E188" s="2">
        <v>0.77</v>
      </c>
      <c r="F188">
        <v>33</v>
      </c>
      <c r="G188">
        <v>0.3</v>
      </c>
      <c r="H188">
        <v>24</v>
      </c>
      <c r="I188" s="3">
        <f t="shared" si="5"/>
        <v>7.1999999999999993</v>
      </c>
    </row>
    <row r="189" spans="1:9" ht="15">
      <c r="A189" s="1">
        <v>43033</v>
      </c>
      <c r="B189" s="1" t="str">
        <f t="shared" si="4"/>
        <v>October</v>
      </c>
      <c r="C189" t="s">
        <v>5</v>
      </c>
      <c r="D189">
        <v>61.199999999999996</v>
      </c>
      <c r="E189" s="2">
        <v>0.8</v>
      </c>
      <c r="F189">
        <v>44</v>
      </c>
      <c r="G189">
        <v>0.3</v>
      </c>
      <c r="H189">
        <v>24</v>
      </c>
      <c r="I189" s="3">
        <f t="shared" si="5"/>
        <v>7.1999999999999993</v>
      </c>
    </row>
    <row r="190" spans="1:9" ht="15">
      <c r="A190" s="1">
        <v>42924</v>
      </c>
      <c r="B190" s="1" t="str">
        <f t="shared" si="4"/>
        <v>October</v>
      </c>
      <c r="C190" t="s">
        <v>8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ht="15">
      <c r="A191" s="1">
        <v>42925</v>
      </c>
      <c r="B191" s="1" t="str">
        <f t="shared" si="4"/>
        <v>July</v>
      </c>
      <c r="C191" t="s">
        <v>2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ht="15">
      <c r="A192" s="1">
        <v>42839</v>
      </c>
      <c r="B192" s="1" t="str">
        <f t="shared" si="4"/>
        <v>July</v>
      </c>
      <c r="C192" t="s">
        <v>7</v>
      </c>
      <c r="D192">
        <v>61.499999999999993</v>
      </c>
      <c r="E192" s="2">
        <v>0.77</v>
      </c>
      <c r="F192">
        <v>49</v>
      </c>
      <c r="G192">
        <v>0.3</v>
      </c>
      <c r="H192">
        <v>25</v>
      </c>
      <c r="I192" s="3">
        <f t="shared" si="5"/>
        <v>7.5</v>
      </c>
    </row>
    <row r="193" spans="1:9" ht="15">
      <c r="A193" s="1">
        <v>43019</v>
      </c>
      <c r="B193" s="1" t="str">
        <f t="shared" si="4"/>
        <v>April</v>
      </c>
      <c r="C193" t="s">
        <v>5</v>
      </c>
      <c r="D193">
        <v>61.499999999999993</v>
      </c>
      <c r="E193" s="2">
        <v>0.77</v>
      </c>
      <c r="F193">
        <v>47</v>
      </c>
      <c r="G193">
        <v>0.3</v>
      </c>
      <c r="H193">
        <v>25</v>
      </c>
      <c r="I193" s="3">
        <f t="shared" si="5"/>
        <v>7.5</v>
      </c>
    </row>
    <row r="194" spans="1:9" ht="15">
      <c r="A194" s="1">
        <v>43021</v>
      </c>
      <c r="B194" s="1" t="str">
        <f t="shared" ref="B194:B257" si="6">TEXT(A193,"mmmm")</f>
        <v>October</v>
      </c>
      <c r="C194" t="s">
        <v>7</v>
      </c>
      <c r="D194">
        <v>61.499999999999993</v>
      </c>
      <c r="E194" s="2">
        <v>0.8</v>
      </c>
      <c r="F194">
        <v>28</v>
      </c>
      <c r="G194">
        <v>0.3</v>
      </c>
      <c r="H194">
        <v>25</v>
      </c>
      <c r="I194" s="3">
        <f t="shared" ref="I194:I257" si="7">G194*H194</f>
        <v>7.5</v>
      </c>
    </row>
    <row r="195" spans="1:9" ht="15">
      <c r="A195" s="1">
        <v>43032</v>
      </c>
      <c r="B195" s="1" t="str">
        <f t="shared" si="6"/>
        <v>October</v>
      </c>
      <c r="C195" t="s">
        <v>4</v>
      </c>
      <c r="D195">
        <v>61.499999999999993</v>
      </c>
      <c r="E195" s="2">
        <v>0.74</v>
      </c>
      <c r="F195">
        <v>48</v>
      </c>
      <c r="G195">
        <v>0.3</v>
      </c>
      <c r="H195">
        <v>25</v>
      </c>
      <c r="I195" s="3">
        <f t="shared" si="7"/>
        <v>7.5</v>
      </c>
    </row>
    <row r="196" spans="1:9" ht="15">
      <c r="A196" s="1">
        <v>42983</v>
      </c>
      <c r="B196" s="1" t="str">
        <f t="shared" si="6"/>
        <v>October</v>
      </c>
      <c r="C196" t="s">
        <v>4</v>
      </c>
      <c r="D196">
        <v>61.8</v>
      </c>
      <c r="E196" s="2">
        <v>0.71</v>
      </c>
      <c r="F196">
        <v>39</v>
      </c>
      <c r="G196">
        <v>0.3</v>
      </c>
      <c r="H196">
        <v>26</v>
      </c>
      <c r="I196" s="3">
        <f t="shared" si="7"/>
        <v>7.8</v>
      </c>
    </row>
    <row r="197" spans="1:9" ht="15">
      <c r="A197" s="1">
        <v>42931</v>
      </c>
      <c r="B197" s="1" t="str">
        <f t="shared" si="6"/>
        <v>September</v>
      </c>
      <c r="C197" t="s">
        <v>8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ht="15">
      <c r="A198" s="1">
        <v>42932</v>
      </c>
      <c r="B198" s="1" t="str">
        <f t="shared" si="6"/>
        <v>July</v>
      </c>
      <c r="C198" t="s">
        <v>2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ht="15">
      <c r="A199" s="1">
        <v>43004</v>
      </c>
      <c r="B199" s="1" t="str">
        <f t="shared" si="6"/>
        <v>July</v>
      </c>
      <c r="C199" t="s">
        <v>4</v>
      </c>
      <c r="D199">
        <v>61.8</v>
      </c>
      <c r="E199" s="2">
        <v>0.77</v>
      </c>
      <c r="F199">
        <v>51</v>
      </c>
      <c r="G199">
        <v>0.3</v>
      </c>
      <c r="H199">
        <v>26</v>
      </c>
      <c r="I199" s="3">
        <f t="shared" si="7"/>
        <v>7.8</v>
      </c>
    </row>
    <row r="200" spans="1:9" ht="15">
      <c r="A200" s="1">
        <v>42829</v>
      </c>
      <c r="B200" s="1" t="str">
        <f t="shared" si="6"/>
        <v>September</v>
      </c>
      <c r="C200" t="s">
        <v>4</v>
      </c>
      <c r="D200">
        <v>62.099999999999994</v>
      </c>
      <c r="E200" s="2">
        <v>0.71</v>
      </c>
      <c r="F200">
        <v>31</v>
      </c>
      <c r="G200">
        <v>0.3</v>
      </c>
      <c r="H200">
        <v>27</v>
      </c>
      <c r="I200" s="3">
        <f t="shared" si="7"/>
        <v>8.1</v>
      </c>
    </row>
    <row r="201" spans="1:9" ht="15">
      <c r="A201" s="1">
        <v>42843</v>
      </c>
      <c r="B201" s="1" t="str">
        <f t="shared" si="6"/>
        <v>April</v>
      </c>
      <c r="C201" t="s">
        <v>4</v>
      </c>
      <c r="D201">
        <v>62.499999999999993</v>
      </c>
      <c r="E201" s="2">
        <v>0.74</v>
      </c>
      <c r="F201">
        <v>31</v>
      </c>
      <c r="G201">
        <v>0.3</v>
      </c>
      <c r="H201">
        <v>25</v>
      </c>
      <c r="I201" s="3">
        <f t="shared" si="7"/>
        <v>7.5</v>
      </c>
    </row>
    <row r="202" spans="1:9" ht="15">
      <c r="A202" s="1">
        <v>42851</v>
      </c>
      <c r="B202" s="1" t="str">
        <f t="shared" si="6"/>
        <v>April</v>
      </c>
      <c r="C202" t="s">
        <v>5</v>
      </c>
      <c r="D202">
        <v>62.499999999999993</v>
      </c>
      <c r="E202" s="2">
        <v>0.8</v>
      </c>
      <c r="F202">
        <v>48</v>
      </c>
      <c r="G202">
        <v>0.3</v>
      </c>
      <c r="H202">
        <v>25</v>
      </c>
      <c r="I202" s="3">
        <f t="shared" si="7"/>
        <v>7.5</v>
      </c>
    </row>
    <row r="203" spans="1:9" ht="15">
      <c r="A203" s="1">
        <v>43014</v>
      </c>
      <c r="B203" s="1" t="str">
        <f t="shared" si="6"/>
        <v>April</v>
      </c>
      <c r="C203" t="s">
        <v>7</v>
      </c>
      <c r="D203">
        <v>62.499999999999993</v>
      </c>
      <c r="E203" s="2">
        <v>0.74</v>
      </c>
      <c r="F203">
        <v>42</v>
      </c>
      <c r="G203">
        <v>0.3</v>
      </c>
      <c r="H203">
        <v>25</v>
      </c>
      <c r="I203" s="3">
        <f t="shared" si="7"/>
        <v>7.5</v>
      </c>
    </row>
    <row r="204" spans="1:9" ht="15">
      <c r="A204" s="1">
        <v>42938</v>
      </c>
      <c r="B204" s="1" t="str">
        <f t="shared" si="6"/>
        <v>October</v>
      </c>
      <c r="C204" t="s">
        <v>8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ht="15">
      <c r="A205" s="1">
        <v>42939</v>
      </c>
      <c r="B205" s="1" t="str">
        <f t="shared" si="6"/>
        <v>July</v>
      </c>
      <c r="C205" t="s">
        <v>2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ht="15">
      <c r="A206" s="1">
        <v>43026</v>
      </c>
      <c r="B206" s="1" t="str">
        <f t="shared" si="6"/>
        <v>July</v>
      </c>
      <c r="C206" t="s">
        <v>5</v>
      </c>
      <c r="D206">
        <v>62.499999999999993</v>
      </c>
      <c r="E206" s="2">
        <v>0.77</v>
      </c>
      <c r="F206">
        <v>33</v>
      </c>
      <c r="G206">
        <v>0.3</v>
      </c>
      <c r="H206">
        <v>25</v>
      </c>
      <c r="I206" s="3">
        <f t="shared" si="7"/>
        <v>7.5</v>
      </c>
    </row>
    <row r="207" spans="1:9" ht="15">
      <c r="A207" s="1">
        <v>43035</v>
      </c>
      <c r="B207" s="1" t="str">
        <f t="shared" si="6"/>
        <v>October</v>
      </c>
      <c r="C207" t="s">
        <v>7</v>
      </c>
      <c r="D207">
        <v>62.8</v>
      </c>
      <c r="E207" s="2">
        <v>0.71</v>
      </c>
      <c r="F207">
        <v>52</v>
      </c>
      <c r="G207">
        <v>0.3</v>
      </c>
      <c r="H207">
        <v>26</v>
      </c>
      <c r="I207" s="3">
        <f t="shared" si="7"/>
        <v>7.8</v>
      </c>
    </row>
    <row r="208" spans="1:9" ht="15">
      <c r="A208" s="1">
        <v>42870</v>
      </c>
      <c r="B208" s="1" t="str">
        <f t="shared" si="6"/>
        <v>October</v>
      </c>
      <c r="C208" t="s">
        <v>3</v>
      </c>
      <c r="D208">
        <v>63.399999999999991</v>
      </c>
      <c r="E208" s="2">
        <v>0.69</v>
      </c>
      <c r="F208">
        <v>32</v>
      </c>
      <c r="G208">
        <v>0.3</v>
      </c>
      <c r="H208">
        <v>28</v>
      </c>
      <c r="I208" s="3">
        <f t="shared" si="7"/>
        <v>8.4</v>
      </c>
    </row>
    <row r="209" spans="1:9" ht="15">
      <c r="A209" s="1">
        <v>42993</v>
      </c>
      <c r="B209" s="1" t="str">
        <f t="shared" si="6"/>
        <v>May</v>
      </c>
      <c r="C209" t="s">
        <v>7</v>
      </c>
      <c r="D209">
        <v>63.399999999999991</v>
      </c>
      <c r="E209" s="2">
        <v>0.67</v>
      </c>
      <c r="F209">
        <v>41</v>
      </c>
      <c r="G209">
        <v>0.3</v>
      </c>
      <c r="H209">
        <v>28</v>
      </c>
      <c r="I209" s="3">
        <f t="shared" si="7"/>
        <v>8.4</v>
      </c>
    </row>
    <row r="210" spans="1:9" ht="15">
      <c r="A210" s="1">
        <v>42852</v>
      </c>
      <c r="B210" s="1" t="str">
        <f t="shared" si="6"/>
        <v>September</v>
      </c>
      <c r="C210" t="s">
        <v>6</v>
      </c>
      <c r="D210">
        <v>63.499999999999993</v>
      </c>
      <c r="E210" s="2">
        <v>0.77</v>
      </c>
      <c r="F210">
        <v>50</v>
      </c>
      <c r="G210">
        <v>0.3</v>
      </c>
      <c r="H210">
        <v>25</v>
      </c>
      <c r="I210" s="3">
        <f t="shared" si="7"/>
        <v>7.5</v>
      </c>
    </row>
    <row r="211" spans="1:9" ht="15">
      <c r="A211" s="1">
        <v>42945</v>
      </c>
      <c r="B211" s="1" t="str">
        <f t="shared" si="6"/>
        <v>April</v>
      </c>
      <c r="C211" t="s">
        <v>8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ht="15">
      <c r="A212" s="1">
        <v>42946</v>
      </c>
      <c r="B212" s="1" t="str">
        <f t="shared" si="6"/>
        <v>July</v>
      </c>
      <c r="C212" t="s">
        <v>2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ht="15">
      <c r="A213" s="1">
        <v>43017</v>
      </c>
      <c r="B213" s="1" t="str">
        <f t="shared" si="6"/>
        <v>July</v>
      </c>
      <c r="C213" t="s">
        <v>3</v>
      </c>
      <c r="D213">
        <v>63.499999999999993</v>
      </c>
      <c r="E213" s="2">
        <v>0.74</v>
      </c>
      <c r="F213">
        <v>47</v>
      </c>
      <c r="G213">
        <v>0.3</v>
      </c>
      <c r="H213">
        <v>25</v>
      </c>
      <c r="I213" s="3">
        <f t="shared" si="7"/>
        <v>7.5</v>
      </c>
    </row>
    <row r="214" spans="1:9" ht="15">
      <c r="A214" s="1">
        <v>42992</v>
      </c>
      <c r="B214" s="1" t="str">
        <f t="shared" si="6"/>
        <v>October</v>
      </c>
      <c r="C214" t="s">
        <v>6</v>
      </c>
      <c r="D214">
        <v>63.8</v>
      </c>
      <c r="E214" s="2">
        <v>0.71</v>
      </c>
      <c r="F214">
        <v>29</v>
      </c>
      <c r="G214">
        <v>0.3</v>
      </c>
      <c r="H214">
        <v>26</v>
      </c>
      <c r="I214" s="3">
        <f t="shared" si="7"/>
        <v>7.8</v>
      </c>
    </row>
    <row r="215" spans="1:9" ht="15">
      <c r="A215" s="1">
        <v>42842</v>
      </c>
      <c r="B215" s="1" t="str">
        <f t="shared" si="6"/>
        <v>September</v>
      </c>
      <c r="C215" t="s">
        <v>3</v>
      </c>
      <c r="D215">
        <v>64.099999999999994</v>
      </c>
      <c r="E215" s="2">
        <v>0.71</v>
      </c>
      <c r="F215">
        <v>56</v>
      </c>
      <c r="G215">
        <v>0.3</v>
      </c>
      <c r="H215">
        <v>27</v>
      </c>
      <c r="I215" s="3">
        <f t="shared" si="7"/>
        <v>8.1</v>
      </c>
    </row>
    <row r="216" spans="1:9" ht="15">
      <c r="A216" s="1">
        <v>42830</v>
      </c>
      <c r="B216" s="1" t="str">
        <f t="shared" si="6"/>
        <v>April</v>
      </c>
      <c r="C216" t="s">
        <v>5</v>
      </c>
      <c r="D216">
        <v>64.399999999999991</v>
      </c>
      <c r="E216" s="2">
        <v>0.71</v>
      </c>
      <c r="F216">
        <v>33</v>
      </c>
      <c r="G216">
        <v>0.3</v>
      </c>
      <c r="H216">
        <v>28</v>
      </c>
      <c r="I216" s="3">
        <f t="shared" si="7"/>
        <v>8.4</v>
      </c>
    </row>
    <row r="217" spans="1:9" ht="15">
      <c r="A217" s="1">
        <v>42991</v>
      </c>
      <c r="B217" s="1" t="str">
        <f t="shared" si="6"/>
        <v>April</v>
      </c>
      <c r="C217" t="s">
        <v>5</v>
      </c>
      <c r="D217">
        <v>64.8</v>
      </c>
      <c r="E217" s="2">
        <v>0.71</v>
      </c>
      <c r="F217">
        <v>42</v>
      </c>
      <c r="G217">
        <v>0.3</v>
      </c>
      <c r="H217">
        <v>26</v>
      </c>
      <c r="I217" s="3">
        <f t="shared" si="7"/>
        <v>7.8</v>
      </c>
    </row>
    <row r="218" spans="1:9" ht="15">
      <c r="A218" s="1">
        <v>42952</v>
      </c>
      <c r="B218" s="1" t="str">
        <f t="shared" si="6"/>
        <v>September</v>
      </c>
      <c r="C218" t="s">
        <v>8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ht="15">
      <c r="A219" s="1">
        <v>42953</v>
      </c>
      <c r="B219" s="1" t="str">
        <f t="shared" si="6"/>
        <v>August</v>
      </c>
      <c r="C219" t="s">
        <v>2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ht="15">
      <c r="A220" s="1">
        <v>42996</v>
      </c>
      <c r="B220" s="1" t="str">
        <f t="shared" si="6"/>
        <v>August</v>
      </c>
      <c r="C220" t="s">
        <v>3</v>
      </c>
      <c r="D220">
        <v>64.8</v>
      </c>
      <c r="E220" s="2">
        <v>0.71</v>
      </c>
      <c r="F220">
        <v>37</v>
      </c>
      <c r="G220">
        <v>0.3</v>
      </c>
      <c r="H220">
        <v>26</v>
      </c>
      <c r="I220" s="3">
        <f t="shared" si="7"/>
        <v>7.8</v>
      </c>
    </row>
    <row r="221" spans="1:9" ht="15">
      <c r="A221" s="1">
        <v>43000</v>
      </c>
      <c r="B221" s="1" t="str">
        <f t="shared" si="6"/>
        <v>September</v>
      </c>
      <c r="C221" t="s">
        <v>7</v>
      </c>
      <c r="D221">
        <v>64.8</v>
      </c>
      <c r="E221" s="2">
        <v>0.74</v>
      </c>
      <c r="F221">
        <v>34</v>
      </c>
      <c r="G221">
        <v>0.3</v>
      </c>
      <c r="H221">
        <v>26</v>
      </c>
      <c r="I221" s="3">
        <f t="shared" si="7"/>
        <v>7.8</v>
      </c>
    </row>
    <row r="222" spans="1:9" ht="15">
      <c r="A222" s="1">
        <v>42849</v>
      </c>
      <c r="B222" s="1" t="str">
        <f t="shared" si="6"/>
        <v>September</v>
      </c>
      <c r="C222" t="s">
        <v>3</v>
      </c>
      <c r="D222">
        <v>65.099999999999994</v>
      </c>
      <c r="E222" s="2">
        <v>0.69</v>
      </c>
      <c r="F222">
        <v>48</v>
      </c>
      <c r="G222">
        <v>0.3</v>
      </c>
      <c r="H222">
        <v>27</v>
      </c>
      <c r="I222" s="3">
        <f t="shared" si="7"/>
        <v>8.1</v>
      </c>
    </row>
    <row r="223" spans="1:9" ht="15">
      <c r="A223" s="1">
        <v>42850</v>
      </c>
      <c r="B223" s="1" t="str">
        <f t="shared" si="6"/>
        <v>April</v>
      </c>
      <c r="C223" t="s">
        <v>4</v>
      </c>
      <c r="D223">
        <v>65.099999999999994</v>
      </c>
      <c r="E223" s="2">
        <v>0.71</v>
      </c>
      <c r="F223">
        <v>37</v>
      </c>
      <c r="G223">
        <v>0.3</v>
      </c>
      <c r="H223">
        <v>27</v>
      </c>
      <c r="I223" s="3">
        <f t="shared" si="7"/>
        <v>8.1</v>
      </c>
    </row>
    <row r="224" spans="1:9" ht="15">
      <c r="A224" s="1">
        <v>42986</v>
      </c>
      <c r="B224" s="1" t="str">
        <f t="shared" si="6"/>
        <v>April</v>
      </c>
      <c r="C224" t="s">
        <v>7</v>
      </c>
      <c r="D224">
        <v>65.099999999999994</v>
      </c>
      <c r="E224" s="2">
        <v>0.71</v>
      </c>
      <c r="F224">
        <v>37</v>
      </c>
      <c r="G224">
        <v>0.3</v>
      </c>
      <c r="H224">
        <v>27</v>
      </c>
      <c r="I224" s="3">
        <f t="shared" si="7"/>
        <v>8.1</v>
      </c>
    </row>
    <row r="225" spans="1:9" ht="15">
      <c r="A225" s="1">
        <v>42959</v>
      </c>
      <c r="B225" s="1" t="str">
        <f t="shared" si="6"/>
        <v>September</v>
      </c>
      <c r="C225" t="s">
        <v>8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ht="15">
      <c r="A226" s="1">
        <v>42960</v>
      </c>
      <c r="B226" s="1" t="str">
        <f t="shared" si="6"/>
        <v>August</v>
      </c>
      <c r="C226" t="s">
        <v>2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ht="15">
      <c r="A227" s="1">
        <v>42857</v>
      </c>
      <c r="B227" s="1" t="str">
        <f t="shared" si="6"/>
        <v>August</v>
      </c>
      <c r="C227" t="s">
        <v>4</v>
      </c>
      <c r="D227">
        <v>65.699999999999989</v>
      </c>
      <c r="E227" s="2">
        <v>0.69</v>
      </c>
      <c r="F227">
        <v>40</v>
      </c>
      <c r="G227">
        <v>0.3</v>
      </c>
      <c r="H227">
        <v>29</v>
      </c>
      <c r="I227" s="3">
        <f t="shared" si="7"/>
        <v>8.6999999999999993</v>
      </c>
    </row>
    <row r="228" spans="1:9" ht="15">
      <c r="A228" s="1">
        <v>42871</v>
      </c>
      <c r="B228" s="1" t="str">
        <f t="shared" si="6"/>
        <v>May</v>
      </c>
      <c r="C228" t="s">
        <v>4</v>
      </c>
      <c r="D228">
        <v>65.699999999999989</v>
      </c>
      <c r="E228" s="2">
        <v>0.67</v>
      </c>
      <c r="F228">
        <v>55</v>
      </c>
      <c r="G228">
        <v>0.3</v>
      </c>
      <c r="H228">
        <v>29</v>
      </c>
      <c r="I228" s="3">
        <f t="shared" si="7"/>
        <v>8.6999999999999993</v>
      </c>
    </row>
    <row r="229" spans="1:9" ht="15">
      <c r="A229" s="1">
        <v>42965</v>
      </c>
      <c r="B229" s="1" t="str">
        <f t="shared" si="6"/>
        <v>May</v>
      </c>
      <c r="C229" t="s">
        <v>7</v>
      </c>
      <c r="D229">
        <v>65.699999999999989</v>
      </c>
      <c r="E229" s="2">
        <v>0.69</v>
      </c>
      <c r="F229">
        <v>45</v>
      </c>
      <c r="G229">
        <v>0.5</v>
      </c>
      <c r="H229">
        <v>29</v>
      </c>
      <c r="I229" s="3">
        <f t="shared" si="7"/>
        <v>14.5</v>
      </c>
    </row>
    <row r="230" spans="1:9" ht="15">
      <c r="A230" s="1">
        <v>42837</v>
      </c>
      <c r="B230" s="1" t="str">
        <f t="shared" si="6"/>
        <v>August</v>
      </c>
      <c r="C230" t="s">
        <v>5</v>
      </c>
      <c r="D230">
        <v>66.099999999999994</v>
      </c>
      <c r="E230" s="2">
        <v>0.74</v>
      </c>
      <c r="F230">
        <v>30</v>
      </c>
      <c r="G230">
        <v>0.3</v>
      </c>
      <c r="H230">
        <v>27</v>
      </c>
      <c r="I230" s="3">
        <f t="shared" si="7"/>
        <v>8.1</v>
      </c>
    </row>
    <row r="231" spans="1:9" ht="15">
      <c r="A231" s="1">
        <v>43007</v>
      </c>
      <c r="B231" s="1" t="str">
        <f t="shared" si="6"/>
        <v>April</v>
      </c>
      <c r="C231" t="s">
        <v>7</v>
      </c>
      <c r="D231">
        <v>66.099999999999994</v>
      </c>
      <c r="E231" s="2">
        <v>0.71</v>
      </c>
      <c r="F231">
        <v>48</v>
      </c>
      <c r="G231">
        <v>0.3</v>
      </c>
      <c r="H231">
        <v>27</v>
      </c>
      <c r="I231" s="3">
        <f t="shared" si="7"/>
        <v>8.1</v>
      </c>
    </row>
    <row r="232" spans="1:9" ht="15">
      <c r="A232" s="1">
        <v>42966</v>
      </c>
      <c r="B232" s="1" t="str">
        <f t="shared" si="6"/>
        <v>September</v>
      </c>
      <c r="C232" t="s">
        <v>8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ht="15">
      <c r="A233" s="1">
        <v>42967</v>
      </c>
      <c r="B233" s="1" t="str">
        <f t="shared" si="6"/>
        <v>August</v>
      </c>
      <c r="C233" t="s">
        <v>2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ht="15">
      <c r="A234" s="1">
        <v>42856</v>
      </c>
      <c r="B234" s="1" t="str">
        <f t="shared" si="6"/>
        <v>August</v>
      </c>
      <c r="C234" t="s">
        <v>3</v>
      </c>
      <c r="D234">
        <v>66.699999999999989</v>
      </c>
      <c r="E234" s="2">
        <v>0.65</v>
      </c>
      <c r="F234">
        <v>56</v>
      </c>
      <c r="G234">
        <v>0.3</v>
      </c>
      <c r="H234">
        <v>29</v>
      </c>
      <c r="I234" s="3">
        <f t="shared" si="7"/>
        <v>8.6999999999999993</v>
      </c>
    </row>
    <row r="235" spans="1:9" ht="15">
      <c r="A235" s="1">
        <v>42867</v>
      </c>
      <c r="B235" s="1" t="str">
        <f t="shared" si="6"/>
        <v>May</v>
      </c>
      <c r="C235" t="s">
        <v>7</v>
      </c>
      <c r="D235">
        <v>66.699999999999989</v>
      </c>
      <c r="E235" s="2">
        <v>0.67</v>
      </c>
      <c r="F235">
        <v>40</v>
      </c>
      <c r="G235">
        <v>0.3</v>
      </c>
      <c r="H235">
        <v>29</v>
      </c>
      <c r="I235" s="3">
        <f t="shared" si="7"/>
        <v>8.6999999999999993</v>
      </c>
    </row>
    <row r="236" spans="1:9" ht="15">
      <c r="A236" s="1">
        <v>42884</v>
      </c>
      <c r="B236" s="1" t="str">
        <f t="shared" si="6"/>
        <v>May</v>
      </c>
      <c r="C236" t="s">
        <v>3</v>
      </c>
      <c r="D236">
        <v>66.699999999999989</v>
      </c>
      <c r="E236" s="2">
        <v>0.65</v>
      </c>
      <c r="F236">
        <v>32</v>
      </c>
      <c r="G236">
        <v>0.3</v>
      </c>
      <c r="H236">
        <v>29</v>
      </c>
      <c r="I236" s="3">
        <f t="shared" si="7"/>
        <v>8.6999999999999993</v>
      </c>
    </row>
    <row r="237" spans="1:9" ht="15">
      <c r="A237" s="1">
        <v>42846</v>
      </c>
      <c r="B237" s="1" t="str">
        <f t="shared" si="6"/>
        <v>May</v>
      </c>
      <c r="C237" t="s">
        <v>7</v>
      </c>
      <c r="D237">
        <v>67.099999999999994</v>
      </c>
      <c r="E237" s="2">
        <v>0.74</v>
      </c>
      <c r="F237">
        <v>48</v>
      </c>
      <c r="G237">
        <v>0.3</v>
      </c>
      <c r="H237">
        <v>27</v>
      </c>
      <c r="I237" s="3">
        <f t="shared" si="7"/>
        <v>8.1</v>
      </c>
    </row>
    <row r="238" spans="1:9" ht="15">
      <c r="A238" s="1">
        <v>42998</v>
      </c>
      <c r="B238" s="1" t="str">
        <f t="shared" si="6"/>
        <v>April</v>
      </c>
      <c r="C238" t="s">
        <v>5</v>
      </c>
      <c r="D238">
        <v>67.099999999999994</v>
      </c>
      <c r="E238" s="2">
        <v>0.69</v>
      </c>
      <c r="F238">
        <v>52</v>
      </c>
      <c r="G238">
        <v>0.3</v>
      </c>
      <c r="H238">
        <v>27</v>
      </c>
      <c r="I238" s="3">
        <f t="shared" si="7"/>
        <v>8.1</v>
      </c>
    </row>
    <row r="239" spans="1:9" ht="15">
      <c r="A239" s="1">
        <v>42973</v>
      </c>
      <c r="B239" s="1" t="str">
        <f t="shared" si="6"/>
        <v>September</v>
      </c>
      <c r="C239" t="s">
        <v>8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ht="15">
      <c r="A240" s="1">
        <v>42974</v>
      </c>
      <c r="B240" s="1" t="str">
        <f t="shared" si="6"/>
        <v>August</v>
      </c>
      <c r="C240" t="s">
        <v>2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ht="15">
      <c r="A241" s="1">
        <v>42997</v>
      </c>
      <c r="B241" s="1" t="str">
        <f t="shared" si="6"/>
        <v>August</v>
      </c>
      <c r="C241" t="s">
        <v>4</v>
      </c>
      <c r="D241">
        <v>67.399999999999991</v>
      </c>
      <c r="E241" s="2">
        <v>0.67</v>
      </c>
      <c r="F241">
        <v>48</v>
      </c>
      <c r="G241">
        <v>0.3</v>
      </c>
      <c r="H241">
        <v>28</v>
      </c>
      <c r="I241" s="3">
        <f t="shared" si="7"/>
        <v>8.4</v>
      </c>
    </row>
    <row r="242" spans="1:9" ht="15">
      <c r="A242" s="1">
        <v>43006</v>
      </c>
      <c r="B242" s="1" t="str">
        <f t="shared" si="6"/>
        <v>September</v>
      </c>
      <c r="C242" t="s">
        <v>6</v>
      </c>
      <c r="D242">
        <v>67.399999999999991</v>
      </c>
      <c r="E242" s="2">
        <v>0.69</v>
      </c>
      <c r="F242">
        <v>38</v>
      </c>
      <c r="G242">
        <v>0.3</v>
      </c>
      <c r="H242">
        <v>28</v>
      </c>
      <c r="I242" s="3">
        <f t="shared" si="7"/>
        <v>8.4</v>
      </c>
    </row>
    <row r="243" spans="1:9" ht="15">
      <c r="A243" s="1">
        <v>42978</v>
      </c>
      <c r="B243" s="1" t="str">
        <f t="shared" si="6"/>
        <v>September</v>
      </c>
      <c r="C243" t="s">
        <v>6</v>
      </c>
      <c r="D243">
        <v>67.699999999999989</v>
      </c>
      <c r="E243" s="2">
        <v>0.69</v>
      </c>
      <c r="F243">
        <v>58</v>
      </c>
      <c r="G243">
        <v>0.5</v>
      </c>
      <c r="H243">
        <v>29</v>
      </c>
      <c r="I243" s="3">
        <f t="shared" si="7"/>
        <v>14.5</v>
      </c>
    </row>
    <row r="244" spans="1:9" ht="15">
      <c r="A244" s="1">
        <v>42964</v>
      </c>
      <c r="B244" s="1" t="str">
        <f t="shared" si="6"/>
        <v>August</v>
      </c>
      <c r="C244" t="s">
        <v>6</v>
      </c>
      <c r="D244">
        <v>68</v>
      </c>
      <c r="E244" s="2">
        <v>0.67</v>
      </c>
      <c r="F244">
        <v>42</v>
      </c>
      <c r="G244">
        <v>0.5</v>
      </c>
      <c r="H244">
        <v>30</v>
      </c>
      <c r="I244" s="3">
        <f t="shared" si="7"/>
        <v>15</v>
      </c>
    </row>
    <row r="245" spans="1:9" ht="15">
      <c r="A245" s="1">
        <v>42968</v>
      </c>
      <c r="B245" s="1" t="str">
        <f t="shared" si="6"/>
        <v>August</v>
      </c>
      <c r="C245" t="s">
        <v>3</v>
      </c>
      <c r="D245">
        <v>68</v>
      </c>
      <c r="E245" s="2">
        <v>0.65</v>
      </c>
      <c r="F245">
        <v>58</v>
      </c>
      <c r="G245">
        <v>0.5</v>
      </c>
      <c r="H245">
        <v>30</v>
      </c>
      <c r="I245" s="3">
        <f t="shared" si="7"/>
        <v>15</v>
      </c>
    </row>
    <row r="246" spans="1:9" ht="15">
      <c r="A246" s="1">
        <v>42980</v>
      </c>
      <c r="B246" s="1" t="str">
        <f t="shared" si="6"/>
        <v>August</v>
      </c>
      <c r="C246" t="s">
        <v>8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ht="15">
      <c r="A247" s="1">
        <v>42981</v>
      </c>
      <c r="B247" s="1" t="str">
        <f t="shared" si="6"/>
        <v>September</v>
      </c>
      <c r="C247" t="s">
        <v>2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ht="15">
      <c r="A248" s="1">
        <v>42845</v>
      </c>
      <c r="B248" s="1" t="str">
        <f t="shared" si="6"/>
        <v>September</v>
      </c>
      <c r="C248" t="s">
        <v>6</v>
      </c>
      <c r="D248">
        <v>68.099999999999994</v>
      </c>
      <c r="E248" s="2">
        <v>0.69</v>
      </c>
      <c r="F248">
        <v>42</v>
      </c>
      <c r="G248">
        <v>0.3</v>
      </c>
      <c r="H248">
        <v>27</v>
      </c>
      <c r="I248" s="3">
        <f t="shared" si="7"/>
        <v>8.1</v>
      </c>
    </row>
    <row r="249" spans="1:9" ht="15">
      <c r="A249" s="1">
        <v>42985</v>
      </c>
      <c r="B249" s="1" t="str">
        <f t="shared" si="6"/>
        <v>April</v>
      </c>
      <c r="C249" t="s">
        <v>6</v>
      </c>
      <c r="D249">
        <v>68.399999999999991</v>
      </c>
      <c r="E249" s="2">
        <v>0.67</v>
      </c>
      <c r="F249">
        <v>49</v>
      </c>
      <c r="G249">
        <v>0.3</v>
      </c>
      <c r="H249">
        <v>28</v>
      </c>
      <c r="I249" s="3">
        <f t="shared" si="7"/>
        <v>8.4</v>
      </c>
    </row>
    <row r="250" spans="1:9" ht="15">
      <c r="A250" s="1">
        <v>42989</v>
      </c>
      <c r="B250" s="1" t="str">
        <f t="shared" si="6"/>
        <v>September</v>
      </c>
      <c r="C250" t="s">
        <v>3</v>
      </c>
      <c r="D250">
        <v>68.399999999999991</v>
      </c>
      <c r="E250" s="2">
        <v>0.69</v>
      </c>
      <c r="F250">
        <v>38</v>
      </c>
      <c r="G250">
        <v>0.3</v>
      </c>
      <c r="H250">
        <v>28</v>
      </c>
      <c r="I250" s="3">
        <f t="shared" si="7"/>
        <v>8.4</v>
      </c>
    </row>
    <row r="251" spans="1:9" ht="15">
      <c r="A251" s="1">
        <v>42955</v>
      </c>
      <c r="B251" s="1" t="str">
        <f t="shared" si="6"/>
        <v>September</v>
      </c>
      <c r="C251" t="s">
        <v>4</v>
      </c>
      <c r="D251">
        <v>68.699999999999989</v>
      </c>
      <c r="E251" s="2">
        <v>0.65</v>
      </c>
      <c r="F251">
        <v>50</v>
      </c>
      <c r="G251">
        <v>0.5</v>
      </c>
      <c r="H251">
        <v>29</v>
      </c>
      <c r="I251" s="3">
        <f t="shared" si="7"/>
        <v>14.5</v>
      </c>
    </row>
    <row r="252" spans="1:9" ht="15">
      <c r="A252" s="1">
        <v>42969</v>
      </c>
      <c r="B252" s="1" t="str">
        <f t="shared" si="6"/>
        <v>August</v>
      </c>
      <c r="C252" t="s">
        <v>4</v>
      </c>
      <c r="D252">
        <v>69</v>
      </c>
      <c r="E252" s="2">
        <v>0.63</v>
      </c>
      <c r="F252">
        <v>55</v>
      </c>
      <c r="G252">
        <v>0.5</v>
      </c>
      <c r="H252">
        <v>30</v>
      </c>
      <c r="I252" s="3">
        <f t="shared" si="7"/>
        <v>15</v>
      </c>
    </row>
    <row r="253" spans="1:9" ht="15">
      <c r="A253" s="1">
        <v>42987</v>
      </c>
      <c r="B253" s="1" t="str">
        <f t="shared" si="6"/>
        <v>August</v>
      </c>
      <c r="C253" t="s">
        <v>8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ht="15">
      <c r="A254" s="1">
        <v>42988</v>
      </c>
      <c r="B254" s="1" t="str">
        <f t="shared" si="6"/>
        <v>September</v>
      </c>
      <c r="C254" t="s">
        <v>2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ht="15">
      <c r="A255" s="1">
        <v>42860</v>
      </c>
      <c r="B255" s="1" t="str">
        <f t="shared" si="6"/>
        <v>September</v>
      </c>
      <c r="C255" t="s">
        <v>7</v>
      </c>
      <c r="D255">
        <v>69.399999999999991</v>
      </c>
      <c r="E255" s="2">
        <v>0.71</v>
      </c>
      <c r="F255">
        <v>31</v>
      </c>
      <c r="G255">
        <v>0.3</v>
      </c>
      <c r="H255">
        <v>28</v>
      </c>
      <c r="I255" s="3">
        <f t="shared" si="7"/>
        <v>8.4</v>
      </c>
    </row>
    <row r="256" spans="1:9" ht="15">
      <c r="A256" s="1">
        <v>42865</v>
      </c>
      <c r="B256" s="1" t="str">
        <f t="shared" si="6"/>
        <v>May</v>
      </c>
      <c r="C256" t="s">
        <v>5</v>
      </c>
      <c r="D256">
        <v>69.399999999999991</v>
      </c>
      <c r="E256" s="2">
        <v>0.69</v>
      </c>
      <c r="F256">
        <v>40</v>
      </c>
      <c r="G256">
        <v>0.3</v>
      </c>
      <c r="H256">
        <v>28</v>
      </c>
      <c r="I256" s="3">
        <f t="shared" si="7"/>
        <v>8.4</v>
      </c>
    </row>
    <row r="257" spans="1:9" ht="15">
      <c r="A257" s="1">
        <v>42879</v>
      </c>
      <c r="B257" s="1" t="str">
        <f t="shared" si="6"/>
        <v>May</v>
      </c>
      <c r="C257" t="s">
        <v>5</v>
      </c>
      <c r="D257">
        <v>69.399999999999991</v>
      </c>
      <c r="E257" s="2">
        <v>0.69</v>
      </c>
      <c r="F257">
        <v>34</v>
      </c>
      <c r="G257">
        <v>0.3</v>
      </c>
      <c r="H257">
        <v>28</v>
      </c>
      <c r="I257" s="3">
        <f t="shared" si="7"/>
        <v>8.4</v>
      </c>
    </row>
    <row r="258" spans="1:9" ht="15">
      <c r="A258" s="1">
        <v>42957</v>
      </c>
      <c r="B258" s="1" t="str">
        <f t="shared" ref="B258:B321" si="8">TEXT(A257,"mmmm")</f>
        <v>May</v>
      </c>
      <c r="C258" t="s">
        <v>6</v>
      </c>
      <c r="D258">
        <v>70.3</v>
      </c>
      <c r="E258" s="2">
        <v>0.65</v>
      </c>
      <c r="F258">
        <v>56</v>
      </c>
      <c r="G258">
        <v>0.5</v>
      </c>
      <c r="H258">
        <v>31</v>
      </c>
      <c r="I258" s="3">
        <f t="shared" ref="I258:I321" si="9">G258*H258</f>
        <v>15.5</v>
      </c>
    </row>
    <row r="259" spans="1:9" ht="15">
      <c r="A259" s="1">
        <v>42872</v>
      </c>
      <c r="B259" s="1" t="str">
        <f t="shared" si="8"/>
        <v>August</v>
      </c>
      <c r="C259" t="s">
        <v>5</v>
      </c>
      <c r="D259">
        <v>70.699999999999989</v>
      </c>
      <c r="E259" s="2">
        <v>0.67</v>
      </c>
      <c r="F259">
        <v>43</v>
      </c>
      <c r="G259">
        <v>0.3</v>
      </c>
      <c r="H259">
        <v>29</v>
      </c>
      <c r="I259" s="3">
        <f t="shared" si="9"/>
        <v>8.6999999999999993</v>
      </c>
    </row>
    <row r="260" spans="1:9" ht="15">
      <c r="A260" s="1">
        <v>42994</v>
      </c>
      <c r="B260" s="1" t="str">
        <f t="shared" si="8"/>
        <v>May</v>
      </c>
      <c r="C260" t="s">
        <v>8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ht="15">
      <c r="A261" s="1">
        <v>42995</v>
      </c>
      <c r="B261" s="1" t="str">
        <f t="shared" si="8"/>
        <v>September</v>
      </c>
      <c r="C261" t="s">
        <v>2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ht="15">
      <c r="A262" s="1">
        <v>42951</v>
      </c>
      <c r="B262" s="1" t="str">
        <f t="shared" si="8"/>
        <v>September</v>
      </c>
      <c r="C262" t="s">
        <v>7</v>
      </c>
      <c r="D262">
        <v>70.699999999999989</v>
      </c>
      <c r="E262" s="2">
        <v>0.69</v>
      </c>
      <c r="F262">
        <v>34</v>
      </c>
      <c r="G262">
        <v>0.5</v>
      </c>
      <c r="H262">
        <v>29</v>
      </c>
      <c r="I262" s="3">
        <f t="shared" si="9"/>
        <v>14.5</v>
      </c>
    </row>
    <row r="263" spans="1:9" ht="15">
      <c r="A263" s="1">
        <v>42970</v>
      </c>
      <c r="B263" s="1" t="str">
        <f t="shared" si="8"/>
        <v>August</v>
      </c>
      <c r="C263" t="s">
        <v>5</v>
      </c>
      <c r="D263">
        <v>70.699999999999989</v>
      </c>
      <c r="E263" s="2">
        <v>0.67</v>
      </c>
      <c r="F263">
        <v>33</v>
      </c>
      <c r="G263">
        <v>0.5</v>
      </c>
      <c r="H263">
        <v>29</v>
      </c>
      <c r="I263" s="3">
        <f t="shared" si="9"/>
        <v>14.5</v>
      </c>
    </row>
    <row r="264" spans="1:9" ht="15">
      <c r="A264" s="1">
        <v>43005</v>
      </c>
      <c r="B264" s="1" t="str">
        <f t="shared" si="8"/>
        <v>August</v>
      </c>
      <c r="C264" t="s">
        <v>5</v>
      </c>
      <c r="D264">
        <v>70.699999999999989</v>
      </c>
      <c r="E264" s="2">
        <v>0.67</v>
      </c>
      <c r="F264">
        <v>51</v>
      </c>
      <c r="G264">
        <v>0.3</v>
      </c>
      <c r="H264">
        <v>29</v>
      </c>
      <c r="I264" s="3">
        <f t="shared" si="9"/>
        <v>8.6999999999999993</v>
      </c>
    </row>
    <row r="265" spans="1:9" ht="15">
      <c r="A265" s="1">
        <v>42858</v>
      </c>
      <c r="B265" s="1" t="str">
        <f t="shared" si="8"/>
        <v>September</v>
      </c>
      <c r="C265" t="s">
        <v>5</v>
      </c>
      <c r="D265">
        <v>71</v>
      </c>
      <c r="E265" s="2">
        <v>0.63</v>
      </c>
      <c r="F265">
        <v>55</v>
      </c>
      <c r="G265">
        <v>0.3</v>
      </c>
      <c r="H265">
        <v>30</v>
      </c>
      <c r="I265" s="3">
        <f t="shared" si="9"/>
        <v>9</v>
      </c>
    </row>
    <row r="266" spans="1:9" ht="15">
      <c r="A266" s="1">
        <v>42877</v>
      </c>
      <c r="B266" s="1" t="str">
        <f t="shared" si="8"/>
        <v>May</v>
      </c>
      <c r="C266" t="s">
        <v>3</v>
      </c>
      <c r="D266">
        <v>71</v>
      </c>
      <c r="E266" s="2">
        <v>0.67</v>
      </c>
      <c r="F266">
        <v>34</v>
      </c>
      <c r="G266">
        <v>0.3</v>
      </c>
      <c r="H266">
        <v>30</v>
      </c>
      <c r="I266" s="3">
        <f t="shared" si="9"/>
        <v>9</v>
      </c>
    </row>
    <row r="267" spans="1:9" ht="15">
      <c r="A267" s="1">
        <v>43001</v>
      </c>
      <c r="B267" s="1" t="str">
        <f t="shared" si="8"/>
        <v>May</v>
      </c>
      <c r="C267" t="s">
        <v>8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ht="15">
      <c r="A268" s="1">
        <v>43002</v>
      </c>
      <c r="B268" s="1" t="str">
        <f t="shared" si="8"/>
        <v>September</v>
      </c>
      <c r="C268" t="s">
        <v>2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ht="15">
      <c r="A269" s="1">
        <v>42963</v>
      </c>
      <c r="B269" s="1" t="str">
        <f t="shared" si="8"/>
        <v>September</v>
      </c>
      <c r="C269" t="s">
        <v>5</v>
      </c>
      <c r="D269">
        <v>71</v>
      </c>
      <c r="E269" s="2">
        <v>0.63</v>
      </c>
      <c r="F269">
        <v>49</v>
      </c>
      <c r="G269">
        <v>0.5</v>
      </c>
      <c r="H269">
        <v>30</v>
      </c>
      <c r="I269" s="3">
        <f t="shared" si="9"/>
        <v>15</v>
      </c>
    </row>
    <row r="270" spans="1:9" ht="15">
      <c r="A270" s="1">
        <v>42972</v>
      </c>
      <c r="B270" s="1" t="str">
        <f t="shared" si="8"/>
        <v>August</v>
      </c>
      <c r="C270" t="s">
        <v>7</v>
      </c>
      <c r="D270">
        <v>71</v>
      </c>
      <c r="E270" s="2">
        <v>0.63</v>
      </c>
      <c r="F270">
        <v>55</v>
      </c>
      <c r="G270">
        <v>0.5</v>
      </c>
      <c r="H270">
        <v>30</v>
      </c>
      <c r="I270" s="3">
        <f t="shared" si="9"/>
        <v>15</v>
      </c>
    </row>
    <row r="271" spans="1:9" ht="15">
      <c r="A271" s="1">
        <v>42859</v>
      </c>
      <c r="B271" s="1" t="str">
        <f t="shared" si="8"/>
        <v>August</v>
      </c>
      <c r="C271" t="s">
        <v>6</v>
      </c>
      <c r="D271">
        <v>71.3</v>
      </c>
      <c r="E271" s="2">
        <v>0.63</v>
      </c>
      <c r="F271">
        <v>64</v>
      </c>
      <c r="G271">
        <v>0.3</v>
      </c>
      <c r="H271">
        <v>31</v>
      </c>
      <c r="I271" s="3">
        <f t="shared" si="9"/>
        <v>9.2999999999999989</v>
      </c>
    </row>
    <row r="272" spans="1:9" ht="15">
      <c r="A272" s="1">
        <v>42864</v>
      </c>
      <c r="B272" s="1" t="str">
        <f t="shared" si="8"/>
        <v>May</v>
      </c>
      <c r="C272" t="s">
        <v>4</v>
      </c>
      <c r="D272">
        <v>71.3</v>
      </c>
      <c r="E272" s="2">
        <v>0.63</v>
      </c>
      <c r="F272">
        <v>56</v>
      </c>
      <c r="G272">
        <v>0.3</v>
      </c>
      <c r="H272">
        <v>31</v>
      </c>
      <c r="I272" s="3">
        <f t="shared" si="9"/>
        <v>9.2999999999999989</v>
      </c>
    </row>
    <row r="273" spans="1:9" ht="15">
      <c r="A273" s="1">
        <v>42887</v>
      </c>
      <c r="B273" s="1" t="str">
        <f t="shared" si="8"/>
        <v>May</v>
      </c>
      <c r="C273" t="s">
        <v>6</v>
      </c>
      <c r="D273">
        <v>71.3</v>
      </c>
      <c r="E273" s="2">
        <v>0.65</v>
      </c>
      <c r="F273">
        <v>42</v>
      </c>
      <c r="G273">
        <v>0.3</v>
      </c>
      <c r="H273">
        <v>31</v>
      </c>
      <c r="I273" s="3">
        <f t="shared" si="9"/>
        <v>9.2999999999999989</v>
      </c>
    </row>
    <row r="274" spans="1:9" ht="15">
      <c r="A274" s="1">
        <v>43008</v>
      </c>
      <c r="B274" s="1" t="str">
        <f t="shared" si="8"/>
        <v>June</v>
      </c>
      <c r="C274" t="s">
        <v>8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ht="15">
      <c r="A275" s="1">
        <v>43009</v>
      </c>
      <c r="B275" s="1" t="str">
        <f t="shared" si="8"/>
        <v>September</v>
      </c>
      <c r="C275" t="s">
        <v>2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ht="15">
      <c r="A276" s="1">
        <v>42880</v>
      </c>
      <c r="B276" s="1" t="str">
        <f t="shared" si="8"/>
        <v>October</v>
      </c>
      <c r="C276" t="s">
        <v>6</v>
      </c>
      <c r="D276">
        <v>71.699999999999989</v>
      </c>
      <c r="E276" s="2">
        <v>0.69</v>
      </c>
      <c r="F276">
        <v>53</v>
      </c>
      <c r="G276">
        <v>0.3</v>
      </c>
      <c r="H276">
        <v>29</v>
      </c>
      <c r="I276" s="3">
        <f t="shared" si="9"/>
        <v>8.6999999999999993</v>
      </c>
    </row>
    <row r="277" spans="1:9" ht="15">
      <c r="A277" s="1">
        <v>42979</v>
      </c>
      <c r="B277" s="1" t="str">
        <f t="shared" si="8"/>
        <v>May</v>
      </c>
      <c r="C277" t="s">
        <v>7</v>
      </c>
      <c r="D277">
        <v>71.699999999999989</v>
      </c>
      <c r="E277" s="2">
        <v>0.69</v>
      </c>
      <c r="F277">
        <v>41</v>
      </c>
      <c r="G277">
        <v>0.3</v>
      </c>
      <c r="H277">
        <v>29</v>
      </c>
      <c r="I277" s="3">
        <f t="shared" si="9"/>
        <v>8.6999999999999993</v>
      </c>
    </row>
    <row r="278" spans="1:9" ht="15">
      <c r="A278" s="1">
        <v>42984</v>
      </c>
      <c r="B278" s="1" t="str">
        <f t="shared" si="8"/>
        <v>September</v>
      </c>
      <c r="C278" t="s">
        <v>5</v>
      </c>
      <c r="D278">
        <v>71.699999999999989</v>
      </c>
      <c r="E278" s="2">
        <v>0.69</v>
      </c>
      <c r="F278">
        <v>60</v>
      </c>
      <c r="G278">
        <v>0.3</v>
      </c>
      <c r="H278">
        <v>29</v>
      </c>
      <c r="I278" s="3">
        <f t="shared" si="9"/>
        <v>8.6999999999999993</v>
      </c>
    </row>
    <row r="279" spans="1:9" ht="15">
      <c r="A279" s="1">
        <v>42873</v>
      </c>
      <c r="B279" s="1" t="str">
        <f t="shared" si="8"/>
        <v>September</v>
      </c>
      <c r="C279" t="s">
        <v>6</v>
      </c>
      <c r="D279">
        <v>72</v>
      </c>
      <c r="E279" s="2">
        <v>0.67</v>
      </c>
      <c r="F279">
        <v>53</v>
      </c>
      <c r="G279">
        <v>0.3</v>
      </c>
      <c r="H279">
        <v>30</v>
      </c>
      <c r="I279" s="3">
        <f t="shared" si="9"/>
        <v>9</v>
      </c>
    </row>
    <row r="280" spans="1:9" ht="15">
      <c r="A280" s="1">
        <v>42881</v>
      </c>
      <c r="B280" s="1" t="str">
        <f t="shared" si="8"/>
        <v>May</v>
      </c>
      <c r="C280" t="s">
        <v>7</v>
      </c>
      <c r="D280">
        <v>72</v>
      </c>
      <c r="E280" s="2">
        <v>0.67</v>
      </c>
      <c r="F280">
        <v>63</v>
      </c>
      <c r="G280">
        <v>0.3</v>
      </c>
      <c r="H280">
        <v>30</v>
      </c>
      <c r="I280" s="3">
        <f t="shared" si="9"/>
        <v>9</v>
      </c>
    </row>
    <row r="281" spans="1:9" ht="15">
      <c r="A281" s="1">
        <v>43015</v>
      </c>
      <c r="B281" s="1" t="str">
        <f t="shared" si="8"/>
        <v>May</v>
      </c>
      <c r="C281" t="s">
        <v>8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ht="15">
      <c r="A282" s="1">
        <v>43016</v>
      </c>
      <c r="B282" s="1" t="str">
        <f t="shared" si="8"/>
        <v>October</v>
      </c>
      <c r="C282" t="s">
        <v>2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ht="15">
      <c r="A283" s="1">
        <v>42977</v>
      </c>
      <c r="B283" s="1" t="str">
        <f t="shared" si="8"/>
        <v>October</v>
      </c>
      <c r="C283" t="s">
        <v>5</v>
      </c>
      <c r="D283">
        <v>72</v>
      </c>
      <c r="E283" s="2">
        <v>0.63</v>
      </c>
      <c r="F283">
        <v>51</v>
      </c>
      <c r="G283">
        <v>0.5</v>
      </c>
      <c r="H283">
        <v>30</v>
      </c>
      <c r="I283" s="3">
        <f t="shared" si="9"/>
        <v>15</v>
      </c>
    </row>
    <row r="284" spans="1:9" ht="15">
      <c r="A284" s="1">
        <v>42908</v>
      </c>
      <c r="B284" s="1" t="str">
        <f t="shared" si="8"/>
        <v>August</v>
      </c>
      <c r="C284" t="s">
        <v>6</v>
      </c>
      <c r="D284">
        <v>72.3</v>
      </c>
      <c r="E284" s="2">
        <v>0.65</v>
      </c>
      <c r="F284">
        <v>36</v>
      </c>
      <c r="G284">
        <v>0.3</v>
      </c>
      <c r="H284">
        <v>31</v>
      </c>
      <c r="I284" s="3">
        <f t="shared" si="9"/>
        <v>9.2999999999999989</v>
      </c>
    </row>
    <row r="285" spans="1:9" ht="15">
      <c r="A285" s="1">
        <v>42961</v>
      </c>
      <c r="B285" s="1" t="str">
        <f t="shared" si="8"/>
        <v>June</v>
      </c>
      <c r="C285" t="s">
        <v>3</v>
      </c>
      <c r="D285">
        <v>72.599999999999994</v>
      </c>
      <c r="E285" s="2">
        <v>0.59</v>
      </c>
      <c r="F285">
        <v>43</v>
      </c>
      <c r="G285">
        <v>0.5</v>
      </c>
      <c r="H285">
        <v>32</v>
      </c>
      <c r="I285" s="3">
        <f t="shared" si="9"/>
        <v>16</v>
      </c>
    </row>
    <row r="286" spans="1:9" ht="15">
      <c r="A286" s="1">
        <v>42866</v>
      </c>
      <c r="B286" s="1" t="str">
        <f t="shared" si="8"/>
        <v>August</v>
      </c>
      <c r="C286" t="s">
        <v>6</v>
      </c>
      <c r="D286">
        <v>72.699999999999989</v>
      </c>
      <c r="E286" s="2">
        <v>0.67</v>
      </c>
      <c r="F286">
        <v>57</v>
      </c>
      <c r="G286">
        <v>0.3</v>
      </c>
      <c r="H286">
        <v>29</v>
      </c>
      <c r="I286" s="3">
        <f t="shared" si="9"/>
        <v>8.6999999999999993</v>
      </c>
    </row>
    <row r="287" spans="1:9" ht="15">
      <c r="A287" s="1">
        <v>42921</v>
      </c>
      <c r="B287" s="1" t="str">
        <f t="shared" si="8"/>
        <v>May</v>
      </c>
      <c r="C287" t="s">
        <v>5</v>
      </c>
      <c r="D287">
        <v>73.599999999999994</v>
      </c>
      <c r="E287" s="2">
        <v>0.63</v>
      </c>
      <c r="F287">
        <v>55</v>
      </c>
      <c r="G287">
        <v>0.5</v>
      </c>
      <c r="H287">
        <v>32</v>
      </c>
      <c r="I287" s="3">
        <f t="shared" si="9"/>
        <v>16</v>
      </c>
    </row>
    <row r="288" spans="1:9" ht="15">
      <c r="A288" s="1">
        <v>43022</v>
      </c>
      <c r="B288" s="1" t="str">
        <f t="shared" si="8"/>
        <v>July</v>
      </c>
      <c r="C288" t="s">
        <v>8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ht="15">
      <c r="A289" s="1">
        <v>43023</v>
      </c>
      <c r="B289" s="1" t="str">
        <f t="shared" si="8"/>
        <v>October</v>
      </c>
      <c r="C289" t="s">
        <v>2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ht="15">
      <c r="A290" s="1">
        <v>42962</v>
      </c>
      <c r="B290" s="1" t="str">
        <f t="shared" si="8"/>
        <v>October</v>
      </c>
      <c r="C290" t="s">
        <v>4</v>
      </c>
      <c r="D290">
        <v>74.3</v>
      </c>
      <c r="E290" s="2">
        <v>0.63</v>
      </c>
      <c r="F290">
        <v>44</v>
      </c>
      <c r="G290">
        <v>0.5</v>
      </c>
      <c r="H290">
        <v>31</v>
      </c>
      <c r="I290" s="3">
        <f t="shared" si="9"/>
        <v>15.5</v>
      </c>
    </row>
    <row r="291" spans="1:9" ht="15">
      <c r="A291" s="1">
        <v>42947</v>
      </c>
      <c r="B291" s="1" t="str">
        <f t="shared" si="8"/>
        <v>August</v>
      </c>
      <c r="C291" t="s">
        <v>3</v>
      </c>
      <c r="D291">
        <v>74.599999999999994</v>
      </c>
      <c r="E291" s="2">
        <v>0.61</v>
      </c>
      <c r="F291">
        <v>38</v>
      </c>
      <c r="G291">
        <v>0.5</v>
      </c>
      <c r="H291">
        <v>32</v>
      </c>
      <c r="I291" s="3">
        <f t="shared" si="9"/>
        <v>16</v>
      </c>
    </row>
    <row r="292" spans="1:9" ht="15">
      <c r="A292" s="1">
        <v>42971</v>
      </c>
      <c r="B292" s="1" t="str">
        <f t="shared" si="8"/>
        <v>July</v>
      </c>
      <c r="C292" t="s">
        <v>6</v>
      </c>
      <c r="D292">
        <v>74.599999999999994</v>
      </c>
      <c r="E292" s="2">
        <v>0.59</v>
      </c>
      <c r="F292">
        <v>64</v>
      </c>
      <c r="G292">
        <v>0.5</v>
      </c>
      <c r="H292">
        <v>32</v>
      </c>
      <c r="I292" s="3">
        <f t="shared" si="9"/>
        <v>16</v>
      </c>
    </row>
    <row r="293" spans="1:9" ht="15">
      <c r="A293" s="1">
        <v>42863</v>
      </c>
      <c r="B293" s="1" t="str">
        <f t="shared" si="8"/>
        <v>August</v>
      </c>
      <c r="C293" t="s">
        <v>3</v>
      </c>
      <c r="D293">
        <v>75</v>
      </c>
      <c r="E293" s="2">
        <v>0.67</v>
      </c>
      <c r="F293">
        <v>56</v>
      </c>
      <c r="G293">
        <v>0.3</v>
      </c>
      <c r="H293">
        <v>30</v>
      </c>
      <c r="I293" s="3">
        <f t="shared" si="9"/>
        <v>9</v>
      </c>
    </row>
    <row r="294" spans="1:9" ht="15">
      <c r="A294" s="1">
        <v>42885</v>
      </c>
      <c r="B294" s="1" t="str">
        <f t="shared" si="8"/>
        <v>May</v>
      </c>
      <c r="C294" t="s">
        <v>4</v>
      </c>
      <c r="D294">
        <v>75</v>
      </c>
      <c r="E294" s="2">
        <v>0.67</v>
      </c>
      <c r="F294">
        <v>43</v>
      </c>
      <c r="G294">
        <v>0.3</v>
      </c>
      <c r="H294">
        <v>30</v>
      </c>
      <c r="I294" s="3">
        <f t="shared" si="9"/>
        <v>9</v>
      </c>
    </row>
    <row r="295" spans="1:9" ht="15">
      <c r="A295" s="1">
        <v>43029</v>
      </c>
      <c r="B295" s="1" t="str">
        <f t="shared" si="8"/>
        <v>May</v>
      </c>
      <c r="C295" t="s">
        <v>8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ht="15">
      <c r="A296" s="1">
        <v>43030</v>
      </c>
      <c r="B296" s="1" t="str">
        <f t="shared" si="8"/>
        <v>October</v>
      </c>
      <c r="C296" t="s">
        <v>2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ht="15">
      <c r="A297" s="1">
        <v>42950</v>
      </c>
      <c r="B297" s="1" t="str">
        <f t="shared" si="8"/>
        <v>October</v>
      </c>
      <c r="C297" t="s">
        <v>6</v>
      </c>
      <c r="D297">
        <v>75</v>
      </c>
      <c r="E297" s="2">
        <v>0.63</v>
      </c>
      <c r="F297">
        <v>52</v>
      </c>
      <c r="G297">
        <v>0.5</v>
      </c>
      <c r="H297">
        <v>30</v>
      </c>
      <c r="I297" s="3">
        <f t="shared" si="9"/>
        <v>15</v>
      </c>
    </row>
    <row r="298" spans="1:9" ht="15">
      <c r="A298" s="1">
        <v>42954</v>
      </c>
      <c r="B298" s="1" t="str">
        <f t="shared" si="8"/>
        <v>August</v>
      </c>
      <c r="C298" t="s">
        <v>3</v>
      </c>
      <c r="D298">
        <v>75</v>
      </c>
      <c r="E298" s="2">
        <v>0.67</v>
      </c>
      <c r="F298">
        <v>38</v>
      </c>
      <c r="G298">
        <v>0.5</v>
      </c>
      <c r="H298">
        <v>30</v>
      </c>
      <c r="I298" s="3">
        <f t="shared" si="9"/>
        <v>15</v>
      </c>
    </row>
    <row r="299" spans="1:9" ht="15">
      <c r="A299" s="1">
        <v>42958</v>
      </c>
      <c r="B299" s="1" t="str">
        <f t="shared" si="8"/>
        <v>August</v>
      </c>
      <c r="C299" t="s">
        <v>7</v>
      </c>
      <c r="D299">
        <v>75</v>
      </c>
      <c r="E299" s="2">
        <v>0.67</v>
      </c>
      <c r="F299">
        <v>49</v>
      </c>
      <c r="G299">
        <v>0.5</v>
      </c>
      <c r="H299">
        <v>30</v>
      </c>
      <c r="I299" s="3">
        <f t="shared" si="9"/>
        <v>15</v>
      </c>
    </row>
    <row r="300" spans="1:9" ht="15">
      <c r="A300" s="1">
        <v>42976</v>
      </c>
      <c r="B300" s="1" t="str">
        <f t="shared" si="8"/>
        <v>August</v>
      </c>
      <c r="C300" t="s">
        <v>4</v>
      </c>
      <c r="D300">
        <v>75</v>
      </c>
      <c r="E300" s="2">
        <v>0.65</v>
      </c>
      <c r="F300">
        <v>40</v>
      </c>
      <c r="G300">
        <v>0.5</v>
      </c>
      <c r="H300">
        <v>30</v>
      </c>
      <c r="I300" s="3">
        <f t="shared" si="9"/>
        <v>15</v>
      </c>
    </row>
    <row r="301" spans="1:9" ht="15">
      <c r="A301" s="1">
        <v>42874</v>
      </c>
      <c r="B301" s="1" t="str">
        <f t="shared" si="8"/>
        <v>August</v>
      </c>
      <c r="C301" t="s">
        <v>7</v>
      </c>
      <c r="D301">
        <v>75.3</v>
      </c>
      <c r="E301" s="2">
        <v>0.61</v>
      </c>
      <c r="F301">
        <v>58</v>
      </c>
      <c r="G301">
        <v>0.3</v>
      </c>
      <c r="H301">
        <v>31</v>
      </c>
      <c r="I301" s="3">
        <f t="shared" si="9"/>
        <v>9.2999999999999989</v>
      </c>
    </row>
    <row r="302" spans="1:9" ht="15">
      <c r="A302" s="1">
        <v>43036</v>
      </c>
      <c r="B302" s="1" t="str">
        <f t="shared" si="8"/>
        <v>May</v>
      </c>
      <c r="C302" t="s">
        <v>8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ht="15">
      <c r="A303" s="1">
        <v>43037</v>
      </c>
      <c r="B303" s="1" t="str">
        <f t="shared" si="8"/>
        <v>October</v>
      </c>
      <c r="C303" t="s">
        <v>2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ht="15">
      <c r="A304" s="1">
        <v>42913</v>
      </c>
      <c r="B304" s="1" t="str">
        <f t="shared" si="8"/>
        <v>October</v>
      </c>
      <c r="C304" t="s">
        <v>4</v>
      </c>
      <c r="D304">
        <v>75.3</v>
      </c>
      <c r="E304" s="2">
        <v>0.63</v>
      </c>
      <c r="F304">
        <v>62</v>
      </c>
      <c r="G304">
        <v>0.3</v>
      </c>
      <c r="H304">
        <v>31</v>
      </c>
      <c r="I304" s="3">
        <f t="shared" si="9"/>
        <v>9.2999999999999989</v>
      </c>
    </row>
    <row r="305" spans="1:9" ht="15">
      <c r="A305" s="1">
        <v>42899</v>
      </c>
      <c r="B305" s="1" t="str">
        <f t="shared" si="8"/>
        <v>June</v>
      </c>
      <c r="C305" t="s">
        <v>4</v>
      </c>
      <c r="D305">
        <v>75.599999999999994</v>
      </c>
      <c r="E305" s="2">
        <v>0.59</v>
      </c>
      <c r="F305">
        <v>65</v>
      </c>
      <c r="G305">
        <v>0.3</v>
      </c>
      <c r="H305">
        <v>32</v>
      </c>
      <c r="I305" s="3">
        <f t="shared" si="9"/>
        <v>9.6</v>
      </c>
    </row>
    <row r="306" spans="1:9" ht="15">
      <c r="A306" s="1">
        <v>42948</v>
      </c>
      <c r="B306" s="1" t="str">
        <f t="shared" si="8"/>
        <v>June</v>
      </c>
      <c r="C306" t="s">
        <v>4</v>
      </c>
      <c r="D306">
        <v>75.599999999999994</v>
      </c>
      <c r="E306" s="2">
        <v>0.63</v>
      </c>
      <c r="F306">
        <v>56</v>
      </c>
      <c r="G306">
        <v>0.5</v>
      </c>
      <c r="H306">
        <v>32</v>
      </c>
      <c r="I306" s="3">
        <f t="shared" si="9"/>
        <v>16</v>
      </c>
    </row>
    <row r="307" spans="1:9" ht="15">
      <c r="A307" s="1">
        <v>42914</v>
      </c>
      <c r="B307" s="1" t="str">
        <f t="shared" si="8"/>
        <v>August</v>
      </c>
      <c r="C307" t="s">
        <v>5</v>
      </c>
      <c r="D307">
        <v>75.899999999999991</v>
      </c>
      <c r="E307" s="2">
        <v>0.59</v>
      </c>
      <c r="F307">
        <v>65</v>
      </c>
      <c r="G307">
        <v>0.3</v>
      </c>
      <c r="H307">
        <v>33</v>
      </c>
      <c r="I307" s="3">
        <f t="shared" si="9"/>
        <v>9.9</v>
      </c>
    </row>
    <row r="308" spans="1:9" ht="15">
      <c r="A308" s="1">
        <v>42878</v>
      </c>
      <c r="B308" s="1" t="str">
        <f t="shared" si="8"/>
        <v>June</v>
      </c>
      <c r="C308" t="s">
        <v>4</v>
      </c>
      <c r="D308">
        <v>76.3</v>
      </c>
      <c r="E308" s="2">
        <v>0.63</v>
      </c>
      <c r="F308">
        <v>45</v>
      </c>
      <c r="G308">
        <v>0.3</v>
      </c>
      <c r="H308">
        <v>31</v>
      </c>
      <c r="I308" s="3">
        <f t="shared" si="9"/>
        <v>9.2999999999999989</v>
      </c>
    </row>
    <row r="309" spans="1:9" ht="15">
      <c r="A309" s="1">
        <v>43043</v>
      </c>
      <c r="B309" s="1" t="str">
        <f t="shared" si="8"/>
        <v>May</v>
      </c>
      <c r="C309" t="s">
        <v>8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ht="15">
      <c r="A310" s="1">
        <v>43044</v>
      </c>
      <c r="B310" s="1" t="str">
        <f t="shared" si="8"/>
        <v>November</v>
      </c>
      <c r="C310" t="s">
        <v>2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ht="15">
      <c r="A311" s="1">
        <v>42949</v>
      </c>
      <c r="B311" s="1" t="str">
        <f t="shared" si="8"/>
        <v>November</v>
      </c>
      <c r="C311" t="s">
        <v>5</v>
      </c>
      <c r="D311">
        <v>76.3</v>
      </c>
      <c r="E311" s="2">
        <v>0.63</v>
      </c>
      <c r="F311">
        <v>48</v>
      </c>
      <c r="G311">
        <v>0.5</v>
      </c>
      <c r="H311">
        <v>31</v>
      </c>
      <c r="I311" s="3">
        <f t="shared" si="9"/>
        <v>15.5</v>
      </c>
    </row>
    <row r="312" spans="1:9" ht="15">
      <c r="A312" s="1">
        <v>42942</v>
      </c>
      <c r="B312" s="1" t="str">
        <f t="shared" si="8"/>
        <v>August</v>
      </c>
      <c r="C312" t="s">
        <v>5</v>
      </c>
      <c r="D312">
        <v>76.599999999999994</v>
      </c>
      <c r="E312" s="2">
        <v>0.59</v>
      </c>
      <c r="F312">
        <v>37</v>
      </c>
      <c r="G312">
        <v>0.5</v>
      </c>
      <c r="H312">
        <v>32</v>
      </c>
      <c r="I312" s="3">
        <f t="shared" si="9"/>
        <v>16</v>
      </c>
    </row>
    <row r="313" spans="1:9" ht="15">
      <c r="A313" s="1">
        <v>42956</v>
      </c>
      <c r="B313" s="1" t="str">
        <f t="shared" si="8"/>
        <v>July</v>
      </c>
      <c r="C313" t="s">
        <v>5</v>
      </c>
      <c r="D313">
        <v>76.599999999999994</v>
      </c>
      <c r="E313" s="2">
        <v>0.63</v>
      </c>
      <c r="F313">
        <v>55</v>
      </c>
      <c r="G313">
        <v>0.5</v>
      </c>
      <c r="H313">
        <v>32</v>
      </c>
      <c r="I313" s="3">
        <f t="shared" si="9"/>
        <v>16</v>
      </c>
    </row>
    <row r="314" spans="1:9" ht="15">
      <c r="A314" s="1">
        <v>42937</v>
      </c>
      <c r="B314" s="1" t="str">
        <f t="shared" si="8"/>
        <v>August</v>
      </c>
      <c r="C314" t="s">
        <v>7</v>
      </c>
      <c r="D314">
        <v>76.899999999999991</v>
      </c>
      <c r="E314" s="2">
        <v>0.56999999999999995</v>
      </c>
      <c r="F314">
        <v>59</v>
      </c>
      <c r="G314">
        <v>0.5</v>
      </c>
      <c r="H314">
        <v>33</v>
      </c>
      <c r="I314" s="3">
        <f t="shared" si="9"/>
        <v>16.5</v>
      </c>
    </row>
    <row r="315" spans="1:9" ht="15">
      <c r="A315" s="1">
        <v>42886</v>
      </c>
      <c r="B315" s="1" t="str">
        <f t="shared" si="8"/>
        <v>July</v>
      </c>
      <c r="C315" t="s">
        <v>5</v>
      </c>
      <c r="D315">
        <v>77.3</v>
      </c>
      <c r="E315" s="2">
        <v>0.65</v>
      </c>
      <c r="F315">
        <v>56</v>
      </c>
      <c r="G315">
        <v>0.3</v>
      </c>
      <c r="H315">
        <v>31</v>
      </c>
      <c r="I315" s="3">
        <f t="shared" si="9"/>
        <v>9.2999999999999989</v>
      </c>
    </row>
    <row r="316" spans="1:9" ht="15">
      <c r="A316" s="1">
        <v>43050</v>
      </c>
      <c r="B316" s="1" t="str">
        <f t="shared" si="8"/>
        <v>May</v>
      </c>
      <c r="C316" t="s">
        <v>8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ht="15">
      <c r="A317" s="1">
        <v>43051</v>
      </c>
      <c r="B317" s="1" t="str">
        <f t="shared" si="8"/>
        <v>November</v>
      </c>
      <c r="C317" t="s">
        <v>2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ht="15">
      <c r="A318" s="1">
        <v>42895</v>
      </c>
      <c r="B318" s="1" t="str">
        <f t="shared" si="8"/>
        <v>November</v>
      </c>
      <c r="C318" t="s">
        <v>7</v>
      </c>
      <c r="D318">
        <v>77.599999999999994</v>
      </c>
      <c r="E318" s="2">
        <v>0.61</v>
      </c>
      <c r="F318">
        <v>44</v>
      </c>
      <c r="G318">
        <v>0.3</v>
      </c>
      <c r="H318">
        <v>32</v>
      </c>
      <c r="I318" s="3">
        <f t="shared" si="9"/>
        <v>9.6</v>
      </c>
    </row>
    <row r="319" spans="1:9" ht="15">
      <c r="A319" s="1">
        <v>42975</v>
      </c>
      <c r="B319" s="1" t="str">
        <f t="shared" si="8"/>
        <v>June</v>
      </c>
      <c r="C319" t="s">
        <v>3</v>
      </c>
      <c r="D319">
        <v>77.599999999999994</v>
      </c>
      <c r="E319" s="2">
        <v>0.63</v>
      </c>
      <c r="F319">
        <v>49</v>
      </c>
      <c r="G319">
        <v>0.5</v>
      </c>
      <c r="H319">
        <v>32</v>
      </c>
      <c r="I319" s="3">
        <f t="shared" si="9"/>
        <v>16</v>
      </c>
    </row>
    <row r="320" spans="1:9" ht="15">
      <c r="A320" s="1">
        <v>42891</v>
      </c>
      <c r="B320" s="1" t="str">
        <f t="shared" si="8"/>
        <v>August</v>
      </c>
      <c r="C320" t="s">
        <v>3</v>
      </c>
      <c r="D320">
        <v>78.599999999999994</v>
      </c>
      <c r="E320" s="2">
        <v>0.59</v>
      </c>
      <c r="F320">
        <v>36</v>
      </c>
      <c r="G320">
        <v>0.3</v>
      </c>
      <c r="H320">
        <v>32</v>
      </c>
      <c r="I320" s="3">
        <f t="shared" si="9"/>
        <v>9.6</v>
      </c>
    </row>
    <row r="321" spans="1:9" ht="15">
      <c r="A321" s="1">
        <v>42929</v>
      </c>
      <c r="B321" s="1" t="str">
        <f t="shared" si="8"/>
        <v>June</v>
      </c>
      <c r="C321" t="s">
        <v>6</v>
      </c>
      <c r="D321">
        <v>78.899999999999991</v>
      </c>
      <c r="E321" s="2">
        <v>0.61</v>
      </c>
      <c r="F321">
        <v>49</v>
      </c>
      <c r="G321">
        <v>0.5</v>
      </c>
      <c r="H321">
        <v>33</v>
      </c>
      <c r="I321" s="3">
        <f t="shared" si="9"/>
        <v>16.5</v>
      </c>
    </row>
    <row r="322" spans="1:9" ht="15">
      <c r="A322" s="1">
        <v>42888</v>
      </c>
      <c r="B322" s="1" t="str">
        <f t="shared" ref="B322:B366" si="10">TEXT(A321,"mmmm")</f>
        <v>July</v>
      </c>
      <c r="C322" t="s">
        <v>7</v>
      </c>
      <c r="D322">
        <v>79.899999999999991</v>
      </c>
      <c r="E322" s="2">
        <v>0.59</v>
      </c>
      <c r="F322">
        <v>48</v>
      </c>
      <c r="G322">
        <v>0.3</v>
      </c>
      <c r="H322">
        <v>33</v>
      </c>
      <c r="I322" s="3">
        <f t="shared" ref="I322:I366" si="11">G322*H322</f>
        <v>9.9</v>
      </c>
    </row>
    <row r="323" spans="1:9" ht="15">
      <c r="A323" s="1">
        <v>43057</v>
      </c>
      <c r="B323" s="1" t="str">
        <f t="shared" si="10"/>
        <v>June</v>
      </c>
      <c r="C323" t="s">
        <v>8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ht="15">
      <c r="A324" s="1">
        <v>43058</v>
      </c>
      <c r="B324" s="1" t="str">
        <f t="shared" si="10"/>
        <v>November</v>
      </c>
      <c r="C324" t="s">
        <v>2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ht="15">
      <c r="A325" s="1">
        <v>42909</v>
      </c>
      <c r="B325" s="1" t="str">
        <f t="shared" si="10"/>
        <v>November</v>
      </c>
      <c r="C325" t="s">
        <v>7</v>
      </c>
      <c r="D325">
        <v>79.899999999999991</v>
      </c>
      <c r="E325" s="2">
        <v>0.61</v>
      </c>
      <c r="F325">
        <v>39</v>
      </c>
      <c r="G325">
        <v>0.3</v>
      </c>
      <c r="H325">
        <v>33</v>
      </c>
      <c r="I325" s="3">
        <f t="shared" si="11"/>
        <v>9.9</v>
      </c>
    </row>
    <row r="326" spans="1:9" ht="15">
      <c r="A326" s="1">
        <v>42941</v>
      </c>
      <c r="B326" s="1" t="str">
        <f t="shared" si="10"/>
        <v>June</v>
      </c>
      <c r="C326" t="s">
        <v>4</v>
      </c>
      <c r="D326">
        <v>79.899999999999991</v>
      </c>
      <c r="E326" s="2">
        <v>0.56999999999999995</v>
      </c>
      <c r="F326">
        <v>64</v>
      </c>
      <c r="G326">
        <v>0.5</v>
      </c>
      <c r="H326">
        <v>33</v>
      </c>
      <c r="I326" s="3">
        <f t="shared" si="11"/>
        <v>16.5</v>
      </c>
    </row>
    <row r="327" spans="1:9" ht="15">
      <c r="A327" s="1">
        <v>42928</v>
      </c>
      <c r="B327" s="1" t="str">
        <f t="shared" si="10"/>
        <v>July</v>
      </c>
      <c r="C327" t="s">
        <v>5</v>
      </c>
      <c r="D327">
        <v>80.199999999999989</v>
      </c>
      <c r="E327" s="2">
        <v>0.56000000000000005</v>
      </c>
      <c r="F327">
        <v>39</v>
      </c>
      <c r="G327">
        <v>0.5</v>
      </c>
      <c r="H327">
        <v>34</v>
      </c>
      <c r="I327" s="3">
        <f t="shared" si="11"/>
        <v>17</v>
      </c>
    </row>
    <row r="328" spans="1:9" ht="15">
      <c r="A328" s="1">
        <v>42900</v>
      </c>
      <c r="B328" s="1" t="str">
        <f t="shared" si="10"/>
        <v>July</v>
      </c>
      <c r="C328" t="s">
        <v>5</v>
      </c>
      <c r="D328">
        <v>80.5</v>
      </c>
      <c r="E328" s="2">
        <v>0.56999999999999995</v>
      </c>
      <c r="F328">
        <v>48</v>
      </c>
      <c r="G328">
        <v>0.3</v>
      </c>
      <c r="H328">
        <v>35</v>
      </c>
      <c r="I328" s="3">
        <f t="shared" si="11"/>
        <v>10.5</v>
      </c>
    </row>
    <row r="329" spans="1:9" ht="15">
      <c r="A329" s="1">
        <v>42933</v>
      </c>
      <c r="B329" s="1" t="str">
        <f t="shared" si="10"/>
        <v>June</v>
      </c>
      <c r="C329" t="s">
        <v>3</v>
      </c>
      <c r="D329">
        <v>80.899999999999991</v>
      </c>
      <c r="E329" s="2">
        <v>0.56999999999999995</v>
      </c>
      <c r="F329">
        <v>64</v>
      </c>
      <c r="G329">
        <v>0.5</v>
      </c>
      <c r="H329">
        <v>33</v>
      </c>
      <c r="I329" s="3">
        <f t="shared" si="11"/>
        <v>16.5</v>
      </c>
    </row>
    <row r="330" spans="1:9" ht="15">
      <c r="A330" s="1">
        <v>43064</v>
      </c>
      <c r="B330" s="1" t="str">
        <f t="shared" si="10"/>
        <v>July</v>
      </c>
      <c r="C330" t="s">
        <v>8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ht="15">
      <c r="A331" s="1">
        <v>43065</v>
      </c>
      <c r="B331" s="1" t="str">
        <f t="shared" si="10"/>
        <v>November</v>
      </c>
      <c r="C331" t="s">
        <v>2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ht="15">
      <c r="A332" s="1">
        <v>42919</v>
      </c>
      <c r="B332" s="1" t="str">
        <f t="shared" si="10"/>
        <v>November</v>
      </c>
      <c r="C332" t="s">
        <v>3</v>
      </c>
      <c r="D332">
        <v>81.5</v>
      </c>
      <c r="E332" s="2">
        <v>0.54</v>
      </c>
      <c r="F332">
        <v>68</v>
      </c>
      <c r="G332">
        <v>0.5</v>
      </c>
      <c r="H332">
        <v>35</v>
      </c>
      <c r="I332" s="3">
        <f t="shared" si="11"/>
        <v>17.5</v>
      </c>
    </row>
    <row r="333" spans="1:9" ht="15">
      <c r="A333" s="1">
        <v>42923</v>
      </c>
      <c r="B333" s="1" t="str">
        <f t="shared" si="10"/>
        <v>July</v>
      </c>
      <c r="C333" t="s">
        <v>7</v>
      </c>
      <c r="D333">
        <v>82.5</v>
      </c>
      <c r="E333" s="2">
        <v>0.56999999999999995</v>
      </c>
      <c r="F333">
        <v>41</v>
      </c>
      <c r="G333">
        <v>0.5</v>
      </c>
      <c r="H333">
        <v>35</v>
      </c>
      <c r="I333" s="3">
        <f t="shared" si="11"/>
        <v>17.5</v>
      </c>
    </row>
    <row r="334" spans="1:9" ht="15">
      <c r="A334" s="1">
        <v>42927</v>
      </c>
      <c r="B334" s="1" t="str">
        <f t="shared" si="10"/>
        <v>July</v>
      </c>
      <c r="C334" t="s">
        <v>4</v>
      </c>
      <c r="D334">
        <v>83.5</v>
      </c>
      <c r="E334" s="2">
        <v>0.54</v>
      </c>
      <c r="F334">
        <v>40</v>
      </c>
      <c r="G334">
        <v>0.5</v>
      </c>
      <c r="H334">
        <v>35</v>
      </c>
      <c r="I334" s="3">
        <f t="shared" si="11"/>
        <v>17.5</v>
      </c>
    </row>
    <row r="335" spans="1:9" ht="15">
      <c r="A335" s="1">
        <v>42940</v>
      </c>
      <c r="B335" s="1" t="str">
        <f t="shared" si="10"/>
        <v>July</v>
      </c>
      <c r="C335" t="s">
        <v>3</v>
      </c>
      <c r="D335">
        <v>83.5</v>
      </c>
      <c r="E335" s="2">
        <v>0.56999999999999995</v>
      </c>
      <c r="F335">
        <v>69</v>
      </c>
      <c r="G335">
        <v>0.5</v>
      </c>
      <c r="H335">
        <v>35</v>
      </c>
      <c r="I335" s="3">
        <f t="shared" si="11"/>
        <v>17.5</v>
      </c>
    </row>
    <row r="336" spans="1:9" ht="15">
      <c r="A336" s="1">
        <v>42935</v>
      </c>
      <c r="B336" s="1" t="str">
        <f t="shared" si="10"/>
        <v>July</v>
      </c>
      <c r="C336" t="s">
        <v>5</v>
      </c>
      <c r="D336">
        <v>83.8</v>
      </c>
      <c r="E336" s="2">
        <v>0.56000000000000005</v>
      </c>
      <c r="F336">
        <v>44</v>
      </c>
      <c r="G336">
        <v>0.5</v>
      </c>
      <c r="H336">
        <v>36</v>
      </c>
      <c r="I336" s="3">
        <f t="shared" si="11"/>
        <v>18</v>
      </c>
    </row>
    <row r="337" spans="1:9" ht="15">
      <c r="A337" s="1">
        <v>43071</v>
      </c>
      <c r="B337" s="1" t="str">
        <f t="shared" si="10"/>
        <v>July</v>
      </c>
      <c r="C337" t="s">
        <v>8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ht="15">
      <c r="A338" s="1">
        <v>43072</v>
      </c>
      <c r="B338" s="1" t="str">
        <f t="shared" si="10"/>
        <v>December</v>
      </c>
      <c r="C338" t="s">
        <v>2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ht="15">
      <c r="A339" s="1">
        <v>42892</v>
      </c>
      <c r="B339" s="1" t="str">
        <f t="shared" si="10"/>
        <v>December</v>
      </c>
      <c r="C339" t="s">
        <v>4</v>
      </c>
      <c r="D339">
        <v>84.199999999999989</v>
      </c>
      <c r="E339" s="2">
        <v>0.56000000000000005</v>
      </c>
      <c r="F339">
        <v>44</v>
      </c>
      <c r="G339">
        <v>0.3</v>
      </c>
      <c r="H339">
        <v>34</v>
      </c>
      <c r="I339" s="3">
        <f t="shared" si="11"/>
        <v>10.199999999999999</v>
      </c>
    </row>
    <row r="340" spans="1:9" ht="15">
      <c r="A340" s="1">
        <v>42920</v>
      </c>
      <c r="B340" s="1" t="str">
        <f t="shared" si="10"/>
        <v>June</v>
      </c>
      <c r="C340" t="s">
        <v>4</v>
      </c>
      <c r="D340">
        <v>84.199999999999989</v>
      </c>
      <c r="E340" s="2">
        <v>0.59</v>
      </c>
      <c r="F340">
        <v>49</v>
      </c>
      <c r="G340">
        <v>0.5</v>
      </c>
      <c r="H340">
        <v>34</v>
      </c>
      <c r="I340" s="3">
        <f t="shared" si="11"/>
        <v>17</v>
      </c>
    </row>
    <row r="341" spans="1:9" ht="15">
      <c r="A341" s="1">
        <v>42901</v>
      </c>
      <c r="B341" s="1" t="str">
        <f t="shared" si="10"/>
        <v>July</v>
      </c>
      <c r="C341" t="s">
        <v>6</v>
      </c>
      <c r="D341">
        <v>84.8</v>
      </c>
      <c r="E341" s="2">
        <v>0.56000000000000005</v>
      </c>
      <c r="F341">
        <v>50</v>
      </c>
      <c r="G341">
        <v>0.3</v>
      </c>
      <c r="H341">
        <v>36</v>
      </c>
      <c r="I341" s="3">
        <f t="shared" si="11"/>
        <v>10.799999999999999</v>
      </c>
    </row>
    <row r="342" spans="1:9" ht="15">
      <c r="A342" s="1">
        <v>42906</v>
      </c>
      <c r="B342" s="1" t="str">
        <f t="shared" si="10"/>
        <v>June</v>
      </c>
      <c r="C342" t="s">
        <v>4</v>
      </c>
      <c r="D342">
        <v>85.1</v>
      </c>
      <c r="E342" s="2">
        <v>0.54</v>
      </c>
      <c r="F342">
        <v>70</v>
      </c>
      <c r="G342">
        <v>0.3</v>
      </c>
      <c r="H342">
        <v>37</v>
      </c>
      <c r="I342" s="3">
        <f t="shared" si="11"/>
        <v>11.1</v>
      </c>
    </row>
    <row r="343" spans="1:9" ht="15">
      <c r="A343" s="1">
        <v>42905</v>
      </c>
      <c r="B343" s="1" t="str">
        <f t="shared" si="10"/>
        <v>June</v>
      </c>
      <c r="C343" t="s">
        <v>3</v>
      </c>
      <c r="D343">
        <v>86.5</v>
      </c>
      <c r="E343" s="2">
        <v>0.56000000000000005</v>
      </c>
      <c r="F343">
        <v>66</v>
      </c>
      <c r="G343">
        <v>0.3</v>
      </c>
      <c r="H343">
        <v>35</v>
      </c>
      <c r="I343" s="3">
        <f t="shared" si="11"/>
        <v>10.5</v>
      </c>
    </row>
    <row r="344" spans="1:9" ht="15">
      <c r="A344" s="1">
        <v>43078</v>
      </c>
      <c r="B344" s="1" t="str">
        <f t="shared" si="10"/>
        <v>June</v>
      </c>
      <c r="C344" t="s">
        <v>8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ht="15">
      <c r="A345" s="1">
        <v>43079</v>
      </c>
      <c r="B345" s="1" t="str">
        <f t="shared" si="10"/>
        <v>December</v>
      </c>
      <c r="C345" t="s">
        <v>2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ht="15">
      <c r="A346" s="1">
        <v>42915</v>
      </c>
      <c r="B346" s="1" t="str">
        <f t="shared" si="10"/>
        <v>December</v>
      </c>
      <c r="C346" t="s">
        <v>6</v>
      </c>
      <c r="D346">
        <v>86.5</v>
      </c>
      <c r="E346" s="2">
        <v>0.54</v>
      </c>
      <c r="F346">
        <v>64</v>
      </c>
      <c r="G346">
        <v>0.3</v>
      </c>
      <c r="H346">
        <v>35</v>
      </c>
      <c r="I346" s="3">
        <f t="shared" si="11"/>
        <v>10.5</v>
      </c>
    </row>
    <row r="347" spans="1:9" ht="15">
      <c r="A347" s="1">
        <v>42936</v>
      </c>
      <c r="B347" s="1" t="str">
        <f t="shared" si="10"/>
        <v>June</v>
      </c>
      <c r="C347" t="s">
        <v>6</v>
      </c>
      <c r="D347">
        <v>86.5</v>
      </c>
      <c r="E347" s="2">
        <v>0.56999999999999995</v>
      </c>
      <c r="F347">
        <v>44</v>
      </c>
      <c r="G347">
        <v>0.5</v>
      </c>
      <c r="H347">
        <v>35</v>
      </c>
      <c r="I347" s="3">
        <f t="shared" si="11"/>
        <v>17.5</v>
      </c>
    </row>
    <row r="348" spans="1:9" ht="15">
      <c r="A348" s="1">
        <v>42893</v>
      </c>
      <c r="B348" s="1" t="str">
        <f t="shared" si="10"/>
        <v>July</v>
      </c>
      <c r="C348" t="s">
        <v>5</v>
      </c>
      <c r="D348">
        <v>86.8</v>
      </c>
      <c r="E348" s="2">
        <v>0.56000000000000005</v>
      </c>
      <c r="F348">
        <v>58</v>
      </c>
      <c r="G348">
        <v>0.3</v>
      </c>
      <c r="H348">
        <v>36</v>
      </c>
      <c r="I348" s="3">
        <f t="shared" si="11"/>
        <v>10.799999999999999</v>
      </c>
    </row>
    <row r="349" spans="1:9" ht="15">
      <c r="A349" s="1">
        <v>42944</v>
      </c>
      <c r="B349" s="1" t="str">
        <f t="shared" si="10"/>
        <v>June</v>
      </c>
      <c r="C349" t="s">
        <v>7</v>
      </c>
      <c r="D349">
        <v>87.399999999999991</v>
      </c>
      <c r="E349" s="2">
        <v>0.51</v>
      </c>
      <c r="F349">
        <v>58</v>
      </c>
      <c r="G349">
        <v>0.5</v>
      </c>
      <c r="H349">
        <v>38</v>
      </c>
      <c r="I349" s="3">
        <f t="shared" si="11"/>
        <v>19</v>
      </c>
    </row>
    <row r="350" spans="1:9" ht="15">
      <c r="A350" s="1">
        <v>42916</v>
      </c>
      <c r="B350" s="1" t="str">
        <f t="shared" si="10"/>
        <v>July</v>
      </c>
      <c r="C350" t="s">
        <v>7</v>
      </c>
      <c r="D350">
        <v>89.399999999999991</v>
      </c>
      <c r="E350" s="2">
        <v>0.53</v>
      </c>
      <c r="F350">
        <v>47</v>
      </c>
      <c r="G350">
        <v>0.3</v>
      </c>
      <c r="H350">
        <v>38</v>
      </c>
      <c r="I350" s="3">
        <f t="shared" si="11"/>
        <v>11.4</v>
      </c>
    </row>
    <row r="351" spans="1:9" ht="15">
      <c r="A351" s="1">
        <v>43085</v>
      </c>
      <c r="B351" s="1" t="str">
        <f t="shared" si="10"/>
        <v>June</v>
      </c>
      <c r="C351" t="s">
        <v>8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ht="15">
      <c r="A352" s="1">
        <v>43086</v>
      </c>
      <c r="B352" s="1" t="str">
        <f t="shared" si="10"/>
        <v>December</v>
      </c>
      <c r="C352" t="s">
        <v>2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ht="15">
      <c r="A353" s="1">
        <v>42894</v>
      </c>
      <c r="B353" s="1" t="str">
        <f t="shared" si="10"/>
        <v>December</v>
      </c>
      <c r="C353" t="s">
        <v>6</v>
      </c>
      <c r="D353">
        <v>90.699999999999989</v>
      </c>
      <c r="E353" s="2">
        <v>0.5</v>
      </c>
      <c r="F353">
        <v>46</v>
      </c>
      <c r="G353">
        <v>0.3</v>
      </c>
      <c r="H353">
        <v>39</v>
      </c>
      <c r="I353" s="3">
        <f t="shared" si="11"/>
        <v>11.7</v>
      </c>
    </row>
    <row r="354" spans="1:9" ht="15">
      <c r="A354" s="1">
        <v>42922</v>
      </c>
      <c r="B354" s="1" t="str">
        <f t="shared" si="10"/>
        <v>June</v>
      </c>
      <c r="C354" t="s">
        <v>6</v>
      </c>
      <c r="D354">
        <v>91.699999999999989</v>
      </c>
      <c r="E354" s="2">
        <v>0.51</v>
      </c>
      <c r="F354">
        <v>46</v>
      </c>
      <c r="G354">
        <v>0.5</v>
      </c>
      <c r="H354">
        <v>39</v>
      </c>
      <c r="I354" s="3">
        <f t="shared" si="11"/>
        <v>19.5</v>
      </c>
    </row>
    <row r="355" spans="1:9" ht="15">
      <c r="A355" s="1">
        <v>42930</v>
      </c>
      <c r="B355" s="1" t="str">
        <f t="shared" si="10"/>
        <v>July</v>
      </c>
      <c r="C355" t="s">
        <v>7</v>
      </c>
      <c r="D355">
        <v>92</v>
      </c>
      <c r="E355" s="2">
        <v>0.5</v>
      </c>
      <c r="F355">
        <v>80</v>
      </c>
      <c r="G355">
        <v>0.5</v>
      </c>
      <c r="H355">
        <v>40</v>
      </c>
      <c r="I355" s="3">
        <f t="shared" si="11"/>
        <v>20</v>
      </c>
    </row>
    <row r="356" spans="1:9" ht="15">
      <c r="A356" s="1">
        <v>42898</v>
      </c>
      <c r="B356" s="1" t="str">
        <f t="shared" si="10"/>
        <v>July</v>
      </c>
      <c r="C356" t="s">
        <v>3</v>
      </c>
      <c r="D356">
        <v>93</v>
      </c>
      <c r="E356" s="2">
        <v>0.5</v>
      </c>
      <c r="F356">
        <v>67</v>
      </c>
      <c r="G356">
        <v>0.3</v>
      </c>
      <c r="H356">
        <v>40</v>
      </c>
      <c r="I356" s="3">
        <f t="shared" si="11"/>
        <v>12</v>
      </c>
    </row>
    <row r="357" spans="1:9" ht="15">
      <c r="A357" s="1">
        <v>42907</v>
      </c>
      <c r="B357" s="1" t="str">
        <f t="shared" si="10"/>
        <v>June</v>
      </c>
      <c r="C357" t="s">
        <v>5</v>
      </c>
      <c r="D357">
        <v>94.3</v>
      </c>
      <c r="E357" s="2">
        <v>0.47</v>
      </c>
      <c r="F357">
        <v>76</v>
      </c>
      <c r="G357">
        <v>0.3</v>
      </c>
      <c r="H357">
        <v>41</v>
      </c>
      <c r="I357" s="3">
        <f t="shared" si="11"/>
        <v>12.299999999999999</v>
      </c>
    </row>
    <row r="358" spans="1:9" ht="15">
      <c r="A358" s="1">
        <v>43092</v>
      </c>
      <c r="B358" s="1" t="str">
        <f t="shared" si="10"/>
        <v>June</v>
      </c>
      <c r="C358" t="s">
        <v>8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ht="15">
      <c r="A359" s="1">
        <v>43093</v>
      </c>
      <c r="B359" s="1" t="str">
        <f t="shared" si="10"/>
        <v>December</v>
      </c>
      <c r="C359" t="s">
        <v>2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ht="15">
      <c r="A360" s="1">
        <v>42943</v>
      </c>
      <c r="B360" s="1" t="str">
        <f t="shared" si="10"/>
        <v>December</v>
      </c>
      <c r="C360" t="s">
        <v>6</v>
      </c>
      <c r="D360">
        <v>97.899999999999991</v>
      </c>
      <c r="E360" s="2">
        <v>0.47</v>
      </c>
      <c r="F360">
        <v>74</v>
      </c>
      <c r="G360">
        <v>0.5</v>
      </c>
      <c r="H360">
        <v>43</v>
      </c>
      <c r="I360" s="3">
        <f t="shared" si="11"/>
        <v>21.5</v>
      </c>
    </row>
    <row r="361" spans="1:9" ht="15">
      <c r="A361" s="1">
        <v>42926</v>
      </c>
      <c r="B361" s="1" t="str">
        <f t="shared" si="10"/>
        <v>July</v>
      </c>
      <c r="C361" t="s">
        <v>3</v>
      </c>
      <c r="D361">
        <v>98</v>
      </c>
      <c r="E361" s="2">
        <v>0.49</v>
      </c>
      <c r="F361">
        <v>66</v>
      </c>
      <c r="G361">
        <v>0.5</v>
      </c>
      <c r="H361">
        <v>40</v>
      </c>
      <c r="I361" s="3">
        <f t="shared" si="11"/>
        <v>20</v>
      </c>
    </row>
    <row r="362" spans="1:9" ht="15">
      <c r="A362" s="1">
        <v>42902</v>
      </c>
      <c r="B362" s="1" t="str">
        <f t="shared" si="10"/>
        <v>July</v>
      </c>
      <c r="C362" t="s">
        <v>7</v>
      </c>
      <c r="D362">
        <v>99.3</v>
      </c>
      <c r="E362" s="2">
        <v>0.47</v>
      </c>
      <c r="F362">
        <v>77</v>
      </c>
      <c r="G362">
        <v>0.3</v>
      </c>
      <c r="H362">
        <v>41</v>
      </c>
      <c r="I362" s="3">
        <f t="shared" si="11"/>
        <v>12.299999999999999</v>
      </c>
    </row>
    <row r="363" spans="1:9" ht="15">
      <c r="A363" s="1">
        <v>42934</v>
      </c>
      <c r="B363" s="1" t="str">
        <f t="shared" si="10"/>
        <v>June</v>
      </c>
      <c r="C363" t="s">
        <v>4</v>
      </c>
      <c r="D363">
        <v>99.3</v>
      </c>
      <c r="E363" s="2">
        <v>0.47</v>
      </c>
      <c r="F363">
        <v>76</v>
      </c>
      <c r="G363">
        <v>0.5</v>
      </c>
      <c r="H363">
        <v>41</v>
      </c>
      <c r="I363" s="3">
        <f t="shared" si="11"/>
        <v>20.5</v>
      </c>
    </row>
    <row r="364" spans="1:9" ht="15">
      <c r="A364" s="1">
        <v>42912</v>
      </c>
      <c r="B364" s="1" t="str">
        <f t="shared" si="10"/>
        <v>July</v>
      </c>
      <c r="C364" t="s">
        <v>3</v>
      </c>
      <c r="D364">
        <v>102.6</v>
      </c>
      <c r="E364" s="2">
        <v>0.47</v>
      </c>
      <c r="F364">
        <v>60</v>
      </c>
      <c r="G364">
        <v>0.3</v>
      </c>
      <c r="H364">
        <v>42</v>
      </c>
      <c r="I364" s="3">
        <f t="shared" si="11"/>
        <v>12.6</v>
      </c>
    </row>
    <row r="365" spans="1:9" ht="15">
      <c r="A365" s="1">
        <v>43099</v>
      </c>
      <c r="B365" s="1" t="str">
        <f t="shared" si="10"/>
        <v>June</v>
      </c>
      <c r="C365" t="s">
        <v>8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ht="15">
      <c r="A366" s="1">
        <v>43100</v>
      </c>
      <c r="B366" s="1" t="str">
        <f t="shared" si="10"/>
        <v>December</v>
      </c>
      <c r="C366" t="s">
        <v>2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ht="15">
      <c r="F367">
        <f>SUBTOTAL(109,Table1[Flyers])</f>
        <v>14704</v>
      </c>
      <c r="I367" s="3">
        <f>SUBTOTAL(109,Table1[Revenue])</f>
        <v>3183.7000000000003</v>
      </c>
    </row>
  </sheetData>
  <conditionalFormatting sqref="D2:D366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{A6EB1F5C-4803-4B7F-A360-5C9867280B88}</x14:id>
        </ext>
      </extLst>
    </cfRule>
  </conditionalFormatting>
  <conditionalFormatting sqref="H2:H366">
    <cfRule type="top10" dxfId="8" priority="1" percent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EB1F5C-4803-4B7F-A360-5C9867280B8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2018-12-28T07:31:41Z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