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4"/>
  <workbookPr filterPrivacy="1"/>
  <xr:revisionPtr revIDLastSave="0" documentId="8_{4C8496E6-A3A7-47B8-9615-D79F20FB23E9}" xr6:coauthVersionLast="47" xr6:coauthVersionMax="47" xr10:uidLastSave="{00000000-0000-0000-0000-000000000000}"/>
  <bookViews>
    <workbookView xWindow="0" yWindow="0" windowWidth="23040" windowHeight="9060" firstSheet="1" activeTab="2" xr2:uid="{00000000-000D-0000-FFFF-FFFF00000000}"/>
  </bookViews>
  <sheets>
    <sheet name="5 - OSR" sheetId="1" r:id="rId1"/>
    <sheet name="Summator1" sheetId="2" r:id="rId2"/>
    <sheet name="Summator2" sheetId="4" r:id="rId3"/>
    <sheet name="Summator3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5" i="2" s="1"/>
  <c r="J24" i="5" l="1"/>
  <c r="J25" i="5"/>
  <c r="J26" i="5"/>
  <c r="J23" i="5"/>
  <c r="F28" i="5"/>
  <c r="D28" i="5"/>
  <c r="D29" i="5"/>
  <c r="D30" i="5"/>
  <c r="D31" i="5"/>
  <c r="D32" i="5"/>
  <c r="D33" i="5"/>
  <c r="D27" i="5"/>
  <c r="G28" i="5" s="1"/>
  <c r="D3" i="5"/>
  <c r="E21" i="2" l="1"/>
  <c r="I13" i="5" l="1"/>
  <c r="I14" i="5"/>
  <c r="I12" i="5"/>
  <c r="G12" i="4"/>
  <c r="H12" i="4" s="1"/>
  <c r="G13" i="4"/>
  <c r="H13" i="4" s="1"/>
  <c r="G11" i="4"/>
  <c r="H11" i="4" s="1"/>
  <c r="D16" i="5"/>
  <c r="E6" i="4" l="1"/>
  <c r="D18" i="4"/>
  <c r="E18" i="4" s="1"/>
  <c r="D18" i="5"/>
  <c r="E18" i="5" s="1"/>
  <c r="E27" i="2" l="1"/>
  <c r="F27" i="2" s="1"/>
  <c r="H17" i="5" l="1"/>
  <c r="I17" i="5" s="1"/>
  <c r="D14" i="5"/>
  <c r="H17" i="4"/>
  <c r="I17" i="4" s="1"/>
  <c r="D12" i="4"/>
  <c r="D16" i="4"/>
  <c r="F4" i="2" l="1"/>
  <c r="I6" i="1" l="1"/>
  <c r="M10" i="1" s="1"/>
  <c r="D12" i="5"/>
  <c r="D10" i="5"/>
  <c r="E3" i="5"/>
  <c r="D2" i="5"/>
  <c r="E2" i="5" s="1"/>
  <c r="D14" i="4"/>
  <c r="D10" i="4"/>
  <c r="D6" i="4"/>
  <c r="D3" i="4"/>
  <c r="E3" i="4" s="1"/>
  <c r="D2" i="4"/>
  <c r="E2" i="4" s="1"/>
  <c r="E25" i="2"/>
  <c r="E23" i="2"/>
  <c r="E7" i="5" l="1"/>
  <c r="G5" i="5" s="1"/>
  <c r="G5" i="4"/>
  <c r="E18" i="2" l="1"/>
  <c r="F18" i="2" s="1"/>
  <c r="I19" i="2" l="1"/>
  <c r="H21" i="5" s="1"/>
  <c r="M9" i="1"/>
  <c r="M8" i="1"/>
  <c r="J19" i="2" l="1"/>
  <c r="I21" i="5" s="1"/>
  <c r="N8" i="1"/>
  <c r="H5" i="2"/>
  <c r="H7" i="2"/>
  <c r="F21" i="5" s="1"/>
  <c r="K6" i="2" l="1"/>
  <c r="K8" i="2" l="1"/>
  <c r="K11" i="2"/>
  <c r="G3" i="4" s="1"/>
  <c r="J4" i="4" s="1"/>
  <c r="J6" i="4" l="1"/>
  <c r="J9" i="4"/>
  <c r="G3" i="5" s="1"/>
  <c r="G21" i="5" l="1"/>
  <c r="J4" i="5"/>
  <c r="J6" i="5" l="1"/>
  <c r="J9" i="5"/>
</calcChain>
</file>

<file path=xl/sharedStrings.xml><?xml version="1.0" encoding="utf-8"?>
<sst xmlns="http://schemas.openxmlformats.org/spreadsheetml/2006/main" count="68" uniqueCount="38">
  <si>
    <t xml:space="preserve">стоимость = </t>
  </si>
  <si>
    <t>*</t>
  </si>
  <si>
    <t xml:space="preserve"> = </t>
  </si>
  <si>
    <t>коэф</t>
  </si>
  <si>
    <t>Х1</t>
  </si>
  <si>
    <t>Х2</t>
  </si>
  <si>
    <t>Х3</t>
  </si>
  <si>
    <t>ИС</t>
  </si>
  <si>
    <t>Бд</t>
  </si>
  <si>
    <t>ПП</t>
  </si>
  <si>
    <t>ПП6</t>
  </si>
  <si>
    <t>положено =</t>
  </si>
  <si>
    <t>ПП2</t>
  </si>
  <si>
    <t xml:space="preserve">разность = </t>
  </si>
  <si>
    <t>ПП1</t>
  </si>
  <si>
    <t xml:space="preserve">результат = </t>
  </si>
  <si>
    <t>ПП3</t>
  </si>
  <si>
    <t xml:space="preserve">процент = </t>
  </si>
  <si>
    <t xml:space="preserve">X2 = </t>
  </si>
  <si>
    <t>П5</t>
  </si>
  <si>
    <t>П2</t>
  </si>
  <si>
    <t>П3</t>
  </si>
  <si>
    <t>ТС</t>
  </si>
  <si>
    <t>Сервер</t>
  </si>
  <si>
    <t>итог</t>
  </si>
  <si>
    <t>ЭП</t>
  </si>
  <si>
    <t>П1</t>
  </si>
  <si>
    <t>П4</t>
  </si>
  <si>
    <t>П0</t>
  </si>
  <si>
    <t>ФТД</t>
  </si>
  <si>
    <t xml:space="preserve">X3 = </t>
  </si>
  <si>
    <t>п5</t>
  </si>
  <si>
    <t>ФАД</t>
  </si>
  <si>
    <t>ПП4</t>
  </si>
  <si>
    <t>ПП5</t>
  </si>
  <si>
    <t>сумм рез</t>
  </si>
  <si>
    <t>сум пол</t>
  </si>
  <si>
    <t>сум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</si>
</sst>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0" borderId="0" xfId="0" applyFont="1"/>
    <xf numFmtId="0" fontId="0" fillId="0" borderId="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N10"/>
  <sheetViews>
    <sheetView topLeftCell="B1" workbookViewId="0">
      <selection activeCell="M10" sqref="M10"/>
    </sheetView>
  </sheetViews>
  <sheetFormatPr defaultColWidth="8.85546875" defaultRowHeight="14.45"/>
  <cols>
    <col min="1" max="3" width="8.85546875" style="1"/>
    <col min="4" max="4" width="11.5703125" style="1" customWidth="1"/>
    <col min="5" max="5" width="8.85546875" style="1"/>
    <col min="6" max="6" width="5.42578125" style="1" customWidth="1"/>
    <col min="7" max="7" width="8.85546875" style="1"/>
    <col min="8" max="8" width="5" style="1" customWidth="1"/>
    <col min="9" max="16384" width="8.85546875" style="1"/>
  </cols>
  <sheetData>
    <row r="6" spans="4:14">
      <c r="D6" s="1" t="s">
        <v>0</v>
      </c>
      <c r="E6" s="1">
        <v>177394</v>
      </c>
      <c r="F6" s="1" t="s">
        <v>1</v>
      </c>
      <c r="G6" s="1">
        <v>1.2</v>
      </c>
      <c r="H6" s="1" t="s">
        <v>2</v>
      </c>
      <c r="I6" s="1">
        <f>E6*G6</f>
        <v>212872.8</v>
      </c>
    </row>
    <row r="7" spans="4:14">
      <c r="L7" s="1" t="s">
        <v>3</v>
      </c>
    </row>
    <row r="8" spans="4:14">
      <c r="K8" s="1" t="s">
        <v>4</v>
      </c>
      <c r="L8" s="1">
        <v>0.6</v>
      </c>
      <c r="M8" s="1">
        <f>$I$6*L8</f>
        <v>127723.68</v>
      </c>
      <c r="N8" s="25">
        <f>SUM(M8:M10)</f>
        <v>212872.8</v>
      </c>
    </row>
    <row r="9" spans="4:14">
      <c r="K9" s="1" t="s">
        <v>5</v>
      </c>
      <c r="L9" s="1">
        <v>0.2</v>
      </c>
      <c r="M9" s="1">
        <f t="shared" ref="M9" si="0">$I$6*L9</f>
        <v>42574.559999999998</v>
      </c>
      <c r="N9" s="25"/>
    </row>
    <row r="10" spans="4:14">
      <c r="K10" s="1" t="s">
        <v>6</v>
      </c>
      <c r="L10" s="1">
        <v>0.2</v>
      </c>
      <c r="M10" s="1">
        <f>$I$6*L10</f>
        <v>42574.559999999998</v>
      </c>
      <c r="N10" s="25"/>
    </row>
  </sheetData>
  <mergeCells count="1">
    <mergeCell ref="N8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28"/>
  <sheetViews>
    <sheetView zoomScale="86" workbookViewId="0">
      <selection activeCell="E10" sqref="E10"/>
    </sheetView>
  </sheetViews>
  <sheetFormatPr defaultColWidth="8.85546875" defaultRowHeight="14.45"/>
  <cols>
    <col min="1" max="6" width="8.85546875" style="1"/>
    <col min="7" max="7" width="10.85546875" style="1" customWidth="1"/>
    <col min="8" max="9" width="8.85546875" style="1"/>
    <col min="10" max="10" width="10.85546875" style="1" customWidth="1"/>
    <col min="11" max="16384" width="8.85546875" style="1"/>
  </cols>
  <sheetData>
    <row r="3" spans="2:12" ht="15" thickBot="1"/>
    <row r="4" spans="2:12">
      <c r="B4" s="8" t="s">
        <v>7</v>
      </c>
      <c r="C4" s="4" t="s">
        <v>8</v>
      </c>
      <c r="D4" s="4">
        <v>5989</v>
      </c>
      <c r="E4" s="4">
        <v>5989</v>
      </c>
      <c r="F4" s="6">
        <f>E4*'5 - OSR'!G6</f>
        <v>7186.8</v>
      </c>
    </row>
    <row r="5" spans="2:12" ht="15" thickTop="1">
      <c r="B5" s="32" t="s">
        <v>9</v>
      </c>
      <c r="C5" s="4" t="s">
        <v>10</v>
      </c>
      <c r="D5" s="4">
        <v>11429</v>
      </c>
      <c r="E5" s="26">
        <f>SUM(D5:D8)</f>
        <v>49662</v>
      </c>
      <c r="F5" s="26">
        <f>E5*'5 - OSR'!G6</f>
        <v>59594.399999999994</v>
      </c>
      <c r="G5" s="1" t="s">
        <v>11</v>
      </c>
      <c r="H5" s="1">
        <f>'5 - OSR'!M8</f>
        <v>127723.68</v>
      </c>
    </row>
    <row r="6" spans="2:12">
      <c r="B6" s="33"/>
      <c r="C6" s="1" t="s">
        <v>12</v>
      </c>
      <c r="D6" s="20">
        <v>9400</v>
      </c>
      <c r="E6" s="27"/>
      <c r="F6" s="27"/>
      <c r="J6" s="1" t="s">
        <v>13</v>
      </c>
      <c r="K6" s="1">
        <f>H5-H7</f>
        <v>-2669.5200000000041</v>
      </c>
    </row>
    <row r="7" spans="2:12" ht="15" thickBot="1">
      <c r="B7" s="34"/>
      <c r="C7" s="5" t="s">
        <v>14</v>
      </c>
      <c r="D7" s="5">
        <v>16683</v>
      </c>
      <c r="E7" s="28"/>
      <c r="F7" s="28"/>
      <c r="G7" s="1" t="s">
        <v>15</v>
      </c>
      <c r="H7" s="1">
        <f>SUM(F4:F27)</f>
        <v>130393.2</v>
      </c>
    </row>
    <row r="8" spans="2:12" ht="15" thickTop="1">
      <c r="C8" s="1" t="s">
        <v>16</v>
      </c>
      <c r="D8" s="1">
        <v>12150</v>
      </c>
      <c r="J8" s="1" t="s">
        <v>17</v>
      </c>
      <c r="K8" s="1">
        <f>ROUND((K6/H5) * 100, 2)</f>
        <v>-2.09</v>
      </c>
    </row>
    <row r="9" spans="2:12" ht="15" thickBot="1"/>
    <row r="10" spans="2:12" ht="15" thickTop="1">
      <c r="E10" s="4"/>
    </row>
    <row r="11" spans="2:12">
      <c r="E11" s="20"/>
      <c r="J11" s="1" t="s">
        <v>18</v>
      </c>
      <c r="K11" s="1">
        <f>K6+'5 - OSR'!M9</f>
        <v>39905.039999999994</v>
      </c>
    </row>
    <row r="12" spans="2:12" ht="15" thickBot="1">
      <c r="E12" s="5"/>
      <c r="G12" s="1" t="s">
        <v>19</v>
      </c>
    </row>
    <row r="13" spans="2:12" ht="15" thickTop="1">
      <c r="G13" s="1" t="s">
        <v>20</v>
      </c>
      <c r="H13" s="14"/>
    </row>
    <row r="14" spans="2:12">
      <c r="G14" s="1" t="s">
        <v>21</v>
      </c>
    </row>
    <row r="16" spans="2:12">
      <c r="L16" s="1">
        <v>203</v>
      </c>
    </row>
    <row r="17" spans="2:12" ht="15" thickBot="1">
      <c r="L17" s="1">
        <v>188</v>
      </c>
    </row>
    <row r="18" spans="2:12" ht="15" thickTop="1">
      <c r="B18" s="32" t="s">
        <v>22</v>
      </c>
      <c r="C18" s="4" t="s">
        <v>23</v>
      </c>
      <c r="D18" s="4">
        <v>0</v>
      </c>
      <c r="E18" s="26">
        <f>SUM(D18:D20)</f>
        <v>1048</v>
      </c>
      <c r="F18" s="29">
        <f>SUM(E18:E26,H12:H14)*'5 - OSR'!G6</f>
        <v>16092</v>
      </c>
      <c r="H18" s="14"/>
      <c r="L18" s="1">
        <v>257</v>
      </c>
    </row>
    <row r="19" spans="2:12">
      <c r="B19" s="33"/>
      <c r="C19" s="1" t="s">
        <v>23</v>
      </c>
      <c r="D19" s="1">
        <v>1048</v>
      </c>
      <c r="E19" s="27"/>
      <c r="F19" s="30"/>
      <c r="H19" s="1" t="s">
        <v>24</v>
      </c>
      <c r="I19" s="1">
        <f>E4+E5+SUM(E18:E26)</f>
        <v>69061</v>
      </c>
      <c r="J19" s="1">
        <f>I19*1.2</f>
        <v>82873.2</v>
      </c>
    </row>
    <row r="20" spans="2:12">
      <c r="B20" s="33"/>
      <c r="C20" s="1" t="s">
        <v>23</v>
      </c>
      <c r="D20" s="1">
        <v>0</v>
      </c>
      <c r="E20" s="27"/>
      <c r="F20" s="30"/>
    </row>
    <row r="21" spans="2:12" ht="15" thickBot="1">
      <c r="B21" s="33"/>
      <c r="C21" s="25" t="s">
        <v>25</v>
      </c>
      <c r="D21" s="1">
        <v>505</v>
      </c>
      <c r="E21" s="27">
        <f>SUM(D21:D22)</f>
        <v>745</v>
      </c>
      <c r="F21" s="30"/>
    </row>
    <row r="22" spans="2:12" ht="15" thickBot="1">
      <c r="B22" s="33"/>
      <c r="C22" s="25"/>
      <c r="D22" s="1">
        <v>240</v>
      </c>
      <c r="E22" s="27"/>
      <c r="F22" s="30"/>
      <c r="J22" s="16"/>
    </row>
    <row r="23" spans="2:12" ht="15" thickBot="1">
      <c r="B23" s="33"/>
      <c r="C23" s="25" t="s">
        <v>26</v>
      </c>
      <c r="D23" s="1">
        <v>4545</v>
      </c>
      <c r="E23" s="27">
        <f>SUM(D23:D24)</f>
        <v>6705</v>
      </c>
      <c r="F23" s="30"/>
      <c r="J23" s="18"/>
    </row>
    <row r="24" spans="2:12">
      <c r="B24" s="33"/>
      <c r="C24" s="25"/>
      <c r="D24" s="1">
        <v>2160</v>
      </c>
      <c r="E24" s="27"/>
      <c r="F24" s="30"/>
    </row>
    <row r="25" spans="2:12">
      <c r="B25" s="33"/>
      <c r="C25" s="25" t="s">
        <v>27</v>
      </c>
      <c r="D25" s="1">
        <v>4192</v>
      </c>
      <c r="E25" s="27">
        <f>SUM(D25:D26)</f>
        <v>4912</v>
      </c>
      <c r="F25" s="30"/>
    </row>
    <row r="26" spans="2:12" ht="15" thickBot="1">
      <c r="B26" s="34"/>
      <c r="C26" s="35"/>
      <c r="D26" s="5">
        <v>720</v>
      </c>
      <c r="E26" s="28"/>
      <c r="F26" s="31"/>
    </row>
    <row r="27" spans="2:12" ht="15.6" thickTop="1" thickBot="1">
      <c r="B27" s="7" t="s">
        <v>7</v>
      </c>
      <c r="C27" s="2" t="s">
        <v>28</v>
      </c>
      <c r="D27" s="2">
        <v>39600</v>
      </c>
      <c r="E27" s="3">
        <f>D27</f>
        <v>39600</v>
      </c>
      <c r="F27" s="3">
        <f>E27*'5 - OSR'!G6</f>
        <v>47520</v>
      </c>
    </row>
    <row r="28" spans="2:12" ht="15" thickTop="1"/>
  </sheetData>
  <mergeCells count="12">
    <mergeCell ref="E5:E7"/>
    <mergeCell ref="E18:E20"/>
    <mergeCell ref="F18:F26"/>
    <mergeCell ref="B5:B7"/>
    <mergeCell ref="B18:B26"/>
    <mergeCell ref="F5:F7"/>
    <mergeCell ref="C21:C22"/>
    <mergeCell ref="C23:C24"/>
    <mergeCell ref="C25:C26"/>
    <mergeCell ref="E21:E22"/>
    <mergeCell ref="E23:E24"/>
    <mergeCell ref="E25:E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tabSelected="1" workbookViewId="0">
      <selection activeCell="G10" sqref="G10"/>
    </sheetView>
  </sheetViews>
  <sheetFormatPr defaultRowHeight="14.45"/>
  <cols>
    <col min="6" max="6" width="11.5703125" customWidth="1"/>
  </cols>
  <sheetData>
    <row r="1" spans="1:10" ht="15" thickBot="1"/>
    <row r="2" spans="1:10">
      <c r="A2" s="6" t="s">
        <v>7</v>
      </c>
      <c r="B2" s="7" t="s">
        <v>29</v>
      </c>
      <c r="C2" s="2">
        <v>31625</v>
      </c>
      <c r="D2" s="3">
        <f>C2</f>
        <v>31625</v>
      </c>
      <c r="E2" s="3">
        <f>D2*'5 - OSR'!G6</f>
        <v>37950</v>
      </c>
      <c r="F2" s="1"/>
      <c r="G2" s="1"/>
      <c r="H2" s="1"/>
      <c r="I2" s="1"/>
      <c r="J2" s="1"/>
    </row>
    <row r="3" spans="1:10" ht="15" thickTop="1">
      <c r="A3" s="39" t="s">
        <v>9</v>
      </c>
      <c r="B3" s="8"/>
      <c r="C3" s="4"/>
      <c r="D3" s="26">
        <f>SUM(C3:C5)</f>
        <v>0</v>
      </c>
      <c r="E3" s="26">
        <f>D3*'5 - OSR'!G6</f>
        <v>0</v>
      </c>
      <c r="F3" s="1" t="s">
        <v>11</v>
      </c>
      <c r="G3" s="1">
        <f>Summator1!K11</f>
        <v>39905.039999999994</v>
      </c>
      <c r="H3" s="1"/>
      <c r="I3" s="1"/>
      <c r="J3" s="1"/>
    </row>
    <row r="4" spans="1:10">
      <c r="A4" s="40"/>
      <c r="B4" s="9"/>
      <c r="C4" s="1"/>
      <c r="D4" s="27"/>
      <c r="E4" s="27"/>
      <c r="F4" s="1"/>
      <c r="G4" s="1"/>
      <c r="H4" s="1"/>
      <c r="I4" s="1" t="s">
        <v>13</v>
      </c>
      <c r="J4" s="1">
        <f>G3-G5</f>
        <v>-438.9600000000064</v>
      </c>
    </row>
    <row r="5" spans="1:10" ht="15" thickBot="1">
      <c r="A5" s="41"/>
      <c r="B5" s="10"/>
      <c r="C5" s="5">
        <v>0</v>
      </c>
      <c r="D5" s="28"/>
      <c r="E5" s="28"/>
      <c r="F5" s="1" t="s">
        <v>15</v>
      </c>
      <c r="G5" s="1">
        <f>SUM(E2:E18)</f>
        <v>40344</v>
      </c>
      <c r="H5" s="1"/>
      <c r="I5" s="1"/>
      <c r="J5" s="1"/>
    </row>
    <row r="6" spans="1:10" ht="15" thickTop="1">
      <c r="A6" s="36" t="s">
        <v>22</v>
      </c>
      <c r="B6" s="4" t="s">
        <v>23</v>
      </c>
      <c r="C6" s="4">
        <v>0</v>
      </c>
      <c r="D6" s="26">
        <f>SUM(C6:C8)</f>
        <v>0</v>
      </c>
      <c r="E6" s="26">
        <f>SUM(C6:C17)*'5 - OSR'!G6</f>
        <v>2394</v>
      </c>
      <c r="F6" s="1"/>
      <c r="G6" s="1"/>
      <c r="H6" s="1"/>
      <c r="I6" s="1" t="s">
        <v>17</v>
      </c>
      <c r="J6" s="1">
        <f>ROUND((J4/G3) * 100, 2)</f>
        <v>-1.1000000000000001</v>
      </c>
    </row>
    <row r="7" spans="1:10">
      <c r="A7" s="37"/>
      <c r="B7" s="1" t="s">
        <v>23</v>
      </c>
      <c r="C7" s="1">
        <v>0</v>
      </c>
      <c r="D7" s="27"/>
      <c r="E7" s="27"/>
      <c r="F7" s="1"/>
      <c r="G7" s="1"/>
      <c r="H7" s="1"/>
      <c r="I7" s="1"/>
      <c r="J7" s="1"/>
    </row>
    <row r="8" spans="1:10">
      <c r="A8" s="37"/>
      <c r="B8" s="1" t="s">
        <v>23</v>
      </c>
      <c r="C8" s="1">
        <v>0</v>
      </c>
      <c r="D8" s="27"/>
      <c r="E8" s="27"/>
      <c r="F8" s="1"/>
      <c r="G8" s="1"/>
      <c r="H8" s="1"/>
      <c r="I8" s="1"/>
      <c r="J8" s="1"/>
    </row>
    <row r="9" spans="1:10">
      <c r="A9" s="37"/>
      <c r="B9" s="12"/>
      <c r="C9" s="12"/>
      <c r="D9" s="15"/>
      <c r="E9" s="27"/>
      <c r="F9" s="1"/>
      <c r="G9" s="1"/>
      <c r="H9" s="1"/>
      <c r="I9" s="1" t="s">
        <v>30</v>
      </c>
      <c r="J9" s="1">
        <f>J4+'5 - OSR'!M10</f>
        <v>42135.599999999991</v>
      </c>
    </row>
    <row r="10" spans="1:10">
      <c r="A10" s="37"/>
      <c r="B10" s="25" t="s">
        <v>31</v>
      </c>
      <c r="C10" s="1">
        <v>1515</v>
      </c>
      <c r="D10" s="27">
        <f>SUM(C10:C11)</f>
        <v>1995</v>
      </c>
      <c r="E10" s="27"/>
      <c r="F10" s="1"/>
      <c r="G10" s="1"/>
      <c r="H10" s="1"/>
      <c r="I10" s="1"/>
      <c r="J10" s="1"/>
    </row>
    <row r="11" spans="1:10">
      <c r="A11" s="37"/>
      <c r="B11" s="25"/>
      <c r="C11" s="1">
        <v>480</v>
      </c>
      <c r="D11" s="27"/>
      <c r="E11" s="27"/>
      <c r="F11" s="1"/>
      <c r="G11" s="1">
        <f>C3</f>
        <v>0</v>
      </c>
      <c r="H11" s="1">
        <f>G11*1.2</f>
        <v>0</v>
      </c>
      <c r="I11" s="1"/>
      <c r="J11" s="1"/>
    </row>
    <row r="12" spans="1:10">
      <c r="A12" s="37"/>
      <c r="B12" s="25"/>
      <c r="C12" s="1">
        <v>0</v>
      </c>
      <c r="D12" s="27">
        <f>SUM(C12:C13)</f>
        <v>0</v>
      </c>
      <c r="E12" s="27"/>
      <c r="F12" s="1"/>
      <c r="G12" s="1">
        <f t="shared" ref="G12:G13" si="0">C4</f>
        <v>0</v>
      </c>
      <c r="H12" s="1">
        <f t="shared" ref="H12:H13" si="1">G12*1.2</f>
        <v>0</v>
      </c>
      <c r="I12" s="1"/>
      <c r="J12" s="1"/>
    </row>
    <row r="13" spans="1:10">
      <c r="A13" s="37"/>
      <c r="B13" s="25"/>
      <c r="C13" s="1">
        <v>0</v>
      </c>
      <c r="D13" s="27"/>
      <c r="E13" s="27"/>
      <c r="F13" s="1"/>
      <c r="G13" s="1">
        <f t="shared" si="0"/>
        <v>0</v>
      </c>
      <c r="H13" s="1">
        <f t="shared" si="1"/>
        <v>0</v>
      </c>
      <c r="I13" s="1"/>
      <c r="J13" s="1"/>
    </row>
    <row r="14" spans="1:10">
      <c r="A14" s="37"/>
      <c r="B14" s="25"/>
      <c r="C14" s="1">
        <v>0</v>
      </c>
      <c r="D14" s="27">
        <f>SUM(C14:C15)</f>
        <v>0</v>
      </c>
      <c r="E14" s="27"/>
      <c r="F14" s="1"/>
      <c r="G14" s="1"/>
      <c r="H14" s="1"/>
      <c r="I14" s="1"/>
      <c r="J14" s="1"/>
    </row>
    <row r="15" spans="1:10">
      <c r="A15" s="37"/>
      <c r="B15" s="25"/>
      <c r="C15" s="1">
        <v>0</v>
      </c>
      <c r="D15" s="27"/>
      <c r="E15" s="27"/>
      <c r="F15" s="1"/>
      <c r="G15" s="1"/>
      <c r="H15" s="1"/>
      <c r="I15" s="1"/>
      <c r="J15" s="1"/>
    </row>
    <row r="16" spans="1:10">
      <c r="A16" s="37"/>
      <c r="B16" s="25"/>
      <c r="C16" s="1"/>
      <c r="D16" s="27">
        <f>SUM(C16:C17)</f>
        <v>0</v>
      </c>
      <c r="E16" s="27"/>
      <c r="F16" s="1"/>
      <c r="G16" s="1"/>
      <c r="H16" s="1"/>
      <c r="I16" s="1"/>
      <c r="J16" s="1"/>
    </row>
    <row r="17" spans="1:10" ht="15" thickBot="1">
      <c r="A17" s="38"/>
      <c r="B17" s="25"/>
      <c r="C17" s="1"/>
      <c r="D17" s="27"/>
      <c r="E17" s="27"/>
      <c r="F17" s="1"/>
      <c r="G17" s="1" t="s">
        <v>24</v>
      </c>
      <c r="H17" s="1">
        <f>SUM(C2:C17)</f>
        <v>33620</v>
      </c>
      <c r="I17" s="1">
        <f>H17*1.2</f>
        <v>40344</v>
      </c>
      <c r="J17" s="1"/>
    </row>
    <row r="18" spans="1:10" ht="15.6" thickTop="1" thickBot="1">
      <c r="A18" s="6" t="s">
        <v>7</v>
      </c>
      <c r="B18" s="2" t="s">
        <v>28</v>
      </c>
      <c r="C18" s="2">
        <v>0</v>
      </c>
      <c r="D18" s="3">
        <f>C18</f>
        <v>0</v>
      </c>
      <c r="E18" s="3">
        <f>D18*'5 - OSR'!G6</f>
        <v>0</v>
      </c>
    </row>
    <row r="19" spans="1:10" ht="15" thickTop="1">
      <c r="E19" s="13"/>
    </row>
    <row r="21" spans="1:10" ht="15" thickBot="1">
      <c r="E21" s="13"/>
    </row>
    <row r="22" spans="1:10" ht="15" thickBot="1">
      <c r="E22" s="16"/>
      <c r="F22" s="17"/>
    </row>
    <row r="23" spans="1:10" ht="15" thickBot="1">
      <c r="E23" s="18"/>
      <c r="F23" s="19"/>
    </row>
    <row r="24" spans="1:10" ht="15" thickBot="1">
      <c r="E24" s="18"/>
      <c r="F24" s="19"/>
    </row>
    <row r="25" spans="1:10">
      <c r="E25" s="13"/>
    </row>
  </sheetData>
  <mergeCells count="14">
    <mergeCell ref="A6:A17"/>
    <mergeCell ref="A3:A5"/>
    <mergeCell ref="B16:B17"/>
    <mergeCell ref="D16:D17"/>
    <mergeCell ref="D3:D5"/>
    <mergeCell ref="D6:D8"/>
    <mergeCell ref="E3:E5"/>
    <mergeCell ref="E6:E17"/>
    <mergeCell ref="B10:B11"/>
    <mergeCell ref="D10:D11"/>
    <mergeCell ref="B12:B13"/>
    <mergeCell ref="D12:D13"/>
    <mergeCell ref="B14:B15"/>
    <mergeCell ref="D14:D1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5"/>
  <sheetViews>
    <sheetView workbookViewId="0">
      <selection activeCell="J6" sqref="J6"/>
    </sheetView>
  </sheetViews>
  <sheetFormatPr defaultRowHeight="14.45"/>
  <cols>
    <col min="6" max="6" width="12.42578125" customWidth="1"/>
    <col min="9" max="9" width="9.85546875" customWidth="1"/>
  </cols>
  <sheetData>
    <row r="1" spans="1:13" ht="15" thickBot="1"/>
    <row r="2" spans="1:13">
      <c r="A2" s="6" t="s">
        <v>7</v>
      </c>
      <c r="B2" s="7" t="s">
        <v>32</v>
      </c>
      <c r="C2" s="2">
        <v>5913</v>
      </c>
      <c r="D2" s="3">
        <f>C2</f>
        <v>5913</v>
      </c>
      <c r="E2" s="3">
        <f>D2*'5 - OSR'!G6</f>
        <v>7095.5999999999995</v>
      </c>
      <c r="F2" s="1"/>
      <c r="G2" s="1"/>
      <c r="H2" s="1"/>
      <c r="I2" s="1"/>
      <c r="J2" s="1"/>
      <c r="K2" s="1"/>
      <c r="L2" s="1"/>
      <c r="M2" s="1"/>
    </row>
    <row r="3" spans="1:13" ht="15" thickTop="1">
      <c r="A3" s="39" t="s">
        <v>9</v>
      </c>
      <c r="B3" s="8" t="s">
        <v>33</v>
      </c>
      <c r="C3" s="4">
        <v>12450</v>
      </c>
      <c r="D3" s="26">
        <f>SUM(C3:C6)</f>
        <v>25450</v>
      </c>
      <c r="E3" s="39">
        <f>D3*'5 - OSR'!G6</f>
        <v>30540</v>
      </c>
      <c r="F3" s="1" t="s">
        <v>11</v>
      </c>
      <c r="G3" s="1">
        <f>Summator2!J9</f>
        <v>42135.599999999991</v>
      </c>
      <c r="H3" s="1"/>
      <c r="I3" s="1"/>
      <c r="J3" s="1"/>
      <c r="K3" s="1"/>
      <c r="L3" s="1"/>
      <c r="M3" s="1"/>
    </row>
    <row r="4" spans="1:13">
      <c r="A4" s="40"/>
      <c r="B4" s="9" t="s">
        <v>34</v>
      </c>
      <c r="C4" s="1">
        <v>13000</v>
      </c>
      <c r="D4" s="27"/>
      <c r="E4" s="40"/>
      <c r="F4" s="1"/>
      <c r="G4" s="1"/>
      <c r="H4" s="1"/>
      <c r="I4" s="1" t="s">
        <v>13</v>
      </c>
      <c r="J4" s="1">
        <f>G3-G5</f>
        <v>0</v>
      </c>
      <c r="K4" s="1"/>
      <c r="L4" s="1"/>
      <c r="M4" s="1"/>
    </row>
    <row r="5" spans="1:13" ht="15" thickBot="1">
      <c r="A5" s="41"/>
      <c r="B5" s="10"/>
      <c r="C5" s="5"/>
      <c r="D5" s="27"/>
      <c r="E5" s="40"/>
      <c r="F5" s="1" t="s">
        <v>15</v>
      </c>
      <c r="G5" s="1">
        <f>SUM(E2:E18)</f>
        <v>42135.6</v>
      </c>
      <c r="H5" s="1"/>
      <c r="I5" s="1"/>
      <c r="J5" s="1"/>
      <c r="K5" s="1"/>
      <c r="L5" s="1"/>
      <c r="M5" s="1"/>
    </row>
    <row r="6" spans="1:13" ht="15" thickTop="1">
      <c r="A6" s="36" t="s">
        <v>22</v>
      </c>
      <c r="B6" s="8"/>
      <c r="C6" s="4"/>
      <c r="D6" s="27"/>
      <c r="E6" s="40"/>
      <c r="F6" s="1"/>
      <c r="G6" s="1"/>
      <c r="H6" s="1"/>
      <c r="I6" s="1" t="s">
        <v>17</v>
      </c>
      <c r="J6" s="1">
        <f>ROUND((J4/G3) * 100, 2)</f>
        <v>0</v>
      </c>
      <c r="K6" s="1"/>
      <c r="L6" s="1"/>
      <c r="M6" s="1"/>
    </row>
    <row r="7" spans="1:13">
      <c r="A7" s="37"/>
      <c r="B7" s="22"/>
      <c r="C7" s="23"/>
      <c r="D7" s="24"/>
      <c r="E7" s="40">
        <f>SUM(D7:D17)*'5 - OSR'!G6</f>
        <v>4500</v>
      </c>
      <c r="F7" s="1"/>
      <c r="G7" s="1"/>
      <c r="H7" s="1"/>
      <c r="I7" s="1"/>
      <c r="J7" s="1"/>
      <c r="K7" s="1"/>
      <c r="L7" s="1"/>
      <c r="M7" s="1"/>
    </row>
    <row r="8" spans="1:13">
      <c r="A8" s="37"/>
      <c r="B8" s="9"/>
      <c r="C8" s="1"/>
      <c r="D8" s="21"/>
      <c r="E8" s="40"/>
      <c r="F8" s="1"/>
      <c r="G8" s="1"/>
      <c r="H8" s="1"/>
      <c r="I8" s="1"/>
      <c r="J8" s="1"/>
      <c r="K8" s="1"/>
      <c r="L8" s="1"/>
      <c r="M8" s="1"/>
    </row>
    <row r="9" spans="1:13">
      <c r="A9" s="37"/>
      <c r="B9" s="11"/>
      <c r="C9" s="12"/>
      <c r="D9" s="15">
        <v>0</v>
      </c>
      <c r="E9" s="40"/>
      <c r="F9" s="1"/>
      <c r="G9" s="1"/>
      <c r="H9" s="1"/>
      <c r="I9" s="1" t="s">
        <v>18</v>
      </c>
      <c r="J9" s="1">
        <f>J4+'5 - OSR'!M10</f>
        <v>42574.559999999998</v>
      </c>
      <c r="K9" s="1"/>
      <c r="L9" s="1"/>
      <c r="M9" s="1"/>
    </row>
    <row r="10" spans="1:13">
      <c r="A10" s="37"/>
      <c r="B10" s="33" t="s">
        <v>20</v>
      </c>
      <c r="C10" s="1">
        <v>2020</v>
      </c>
      <c r="D10" s="27">
        <f>SUM(C10:C11)</f>
        <v>2500</v>
      </c>
      <c r="E10" s="40"/>
      <c r="F10" s="1"/>
      <c r="G10" s="1"/>
      <c r="H10" s="1"/>
      <c r="I10" s="1"/>
      <c r="J10" s="1"/>
      <c r="K10" s="1"/>
      <c r="L10" s="1"/>
      <c r="M10" s="1"/>
    </row>
    <row r="11" spans="1:13" ht="15" thickBot="1">
      <c r="A11" s="37"/>
      <c r="B11" s="33"/>
      <c r="C11" s="1">
        <v>480</v>
      </c>
      <c r="D11" s="27"/>
      <c r="E11" s="40"/>
      <c r="F11" s="1"/>
      <c r="G11" s="1"/>
      <c r="H11" s="1"/>
      <c r="I11" s="1"/>
      <c r="J11" s="1"/>
      <c r="K11" s="1"/>
      <c r="L11" s="1"/>
      <c r="M11" s="1"/>
    </row>
    <row r="12" spans="1:13" ht="15" thickTop="1">
      <c r="A12" s="37"/>
      <c r="B12" s="33"/>
      <c r="C12" s="1"/>
      <c r="D12" s="27">
        <f>SUM(C12:C13)</f>
        <v>0</v>
      </c>
      <c r="E12" s="40"/>
      <c r="F12" s="1"/>
      <c r="G12" s="1"/>
      <c r="H12" s="4">
        <v>16600</v>
      </c>
      <c r="I12" s="1">
        <f>H12*1.2</f>
        <v>19920</v>
      </c>
      <c r="J12" s="1"/>
      <c r="K12" s="1"/>
      <c r="L12" s="1"/>
      <c r="M12" s="1"/>
    </row>
    <row r="13" spans="1:13">
      <c r="A13" s="37"/>
      <c r="B13" s="33"/>
      <c r="C13" s="1"/>
      <c r="D13" s="27"/>
      <c r="E13" s="40"/>
      <c r="F13" s="1"/>
      <c r="G13" s="1"/>
      <c r="H13" s="1">
        <v>12667</v>
      </c>
      <c r="I13" s="1">
        <f t="shared" ref="I13:I14" si="0">H13*1.2</f>
        <v>15200.4</v>
      </c>
      <c r="J13" s="1"/>
      <c r="K13" s="1"/>
      <c r="L13" s="1"/>
      <c r="M13" s="1"/>
    </row>
    <row r="14" spans="1:13" ht="15" thickBot="1">
      <c r="A14" s="37"/>
      <c r="B14" s="33" t="s">
        <v>21</v>
      </c>
      <c r="C14" s="1">
        <v>1010</v>
      </c>
      <c r="D14" s="27">
        <f>SUM(C14:C15)</f>
        <v>1250</v>
      </c>
      <c r="E14" s="40"/>
      <c r="F14" s="1"/>
      <c r="G14" s="1"/>
      <c r="H14" s="5">
        <v>18857</v>
      </c>
      <c r="I14" s="1">
        <f t="shared" si="0"/>
        <v>22628.399999999998</v>
      </c>
      <c r="J14" s="1"/>
      <c r="K14" s="1"/>
      <c r="L14" s="1"/>
      <c r="M14" s="1"/>
    </row>
    <row r="15" spans="1:13" ht="15" thickTop="1">
      <c r="A15" s="37"/>
      <c r="B15" s="33"/>
      <c r="C15" s="1">
        <v>240</v>
      </c>
      <c r="D15" s="27"/>
      <c r="E15" s="40"/>
      <c r="F15" s="1"/>
      <c r="G15" s="1"/>
      <c r="H15" s="1"/>
      <c r="I15" s="1"/>
      <c r="J15" s="1"/>
      <c r="K15" s="1"/>
      <c r="L15" s="1"/>
      <c r="M15" s="1"/>
    </row>
    <row r="16" spans="1:13">
      <c r="A16" s="37"/>
      <c r="B16" s="33"/>
      <c r="C16" s="1"/>
      <c r="D16" s="27">
        <f>SUM(C16:C17)</f>
        <v>0</v>
      </c>
      <c r="E16" s="40"/>
      <c r="F16" s="1"/>
      <c r="G16" s="1"/>
      <c r="H16" s="1"/>
      <c r="I16" s="1"/>
      <c r="J16" s="1"/>
      <c r="K16" s="1"/>
      <c r="L16" s="1"/>
      <c r="M16" s="1"/>
    </row>
    <row r="17" spans="1:13" ht="15" thickBot="1">
      <c r="A17" s="38"/>
      <c r="B17" s="34"/>
      <c r="C17" s="5"/>
      <c r="D17" s="28"/>
      <c r="E17" s="41"/>
      <c r="F17" s="1"/>
      <c r="G17" s="1" t="s">
        <v>24</v>
      </c>
      <c r="H17" s="1">
        <f>SUM(C2:C17)</f>
        <v>35113</v>
      </c>
      <c r="I17" s="1">
        <f>H17*1.2</f>
        <v>42135.6</v>
      </c>
      <c r="J17" s="1"/>
      <c r="K17" s="1"/>
      <c r="L17" s="1"/>
      <c r="M17" s="1"/>
    </row>
    <row r="18" spans="1:13" ht="15.6" thickTop="1" thickBot="1">
      <c r="A18" s="6" t="s">
        <v>7</v>
      </c>
      <c r="B18" s="7" t="s">
        <v>28</v>
      </c>
      <c r="C18" s="2">
        <v>0</v>
      </c>
      <c r="D18" s="3">
        <f>C18</f>
        <v>0</v>
      </c>
      <c r="E18" s="3">
        <f>D18*'5 - OSR'!G6</f>
        <v>0</v>
      </c>
      <c r="F18" s="1"/>
      <c r="G18" s="1"/>
      <c r="H18" s="1"/>
      <c r="I18" s="1"/>
      <c r="J18" s="1"/>
      <c r="K18" s="1"/>
      <c r="L18" s="1"/>
      <c r="M18" s="1"/>
    </row>
    <row r="19" spans="1:13" ht="15" thickTop="1">
      <c r="B19" s="1"/>
      <c r="C19" s="1"/>
      <c r="D19" s="1"/>
      <c r="E19" s="14"/>
      <c r="F19" s="1"/>
      <c r="G19" s="1"/>
      <c r="H19" s="1"/>
      <c r="I19" s="1"/>
      <c r="J19" s="1"/>
      <c r="K19" s="1"/>
      <c r="L19" s="1"/>
      <c r="M19" s="1"/>
    </row>
    <row r="20" spans="1:13" ht="15" thickBot="1">
      <c r="B20" s="1"/>
      <c r="C20" s="1"/>
      <c r="D20" s="1"/>
      <c r="E20" s="1"/>
      <c r="F20" s="1" t="s">
        <v>35</v>
      </c>
      <c r="G20" s="1" t="s">
        <v>36</v>
      </c>
      <c r="H20" s="1" t="s">
        <v>37</v>
      </c>
      <c r="I20" s="1" t="s">
        <v>37</v>
      </c>
      <c r="J20" s="1"/>
      <c r="K20" s="1"/>
      <c r="L20" s="1"/>
      <c r="M20" s="1"/>
    </row>
    <row r="21" spans="1:13" ht="15.6" thickTop="1" thickBot="1">
      <c r="B21" s="1"/>
      <c r="C21" s="16"/>
      <c r="D21" s="4"/>
      <c r="E21" s="1"/>
      <c r="F21" s="1">
        <f>G5+Summator2!G5+Summator1!H7</f>
        <v>212872.8</v>
      </c>
      <c r="G21" s="1">
        <f>G3+Summator2!G5+Summator1!H7</f>
        <v>212872.8</v>
      </c>
      <c r="H21" s="1">
        <f>H17+Summator2!H17+Summator1!I19</f>
        <v>137794</v>
      </c>
      <c r="I21" s="1">
        <f>I17+Summator2!I17+Summator1!J19</f>
        <v>165352.79999999999</v>
      </c>
      <c r="J21" s="1"/>
      <c r="K21" s="1"/>
      <c r="L21" s="1"/>
      <c r="M21" s="1"/>
    </row>
    <row r="22" spans="1:13" ht="15" thickBot="1">
      <c r="B22" s="1"/>
      <c r="C22" s="18"/>
      <c r="D22" s="1"/>
      <c r="E22" s="1"/>
      <c r="F22" s="1"/>
      <c r="G22" s="1"/>
      <c r="H22" s="14"/>
      <c r="I22" s="1"/>
      <c r="J22" s="1"/>
      <c r="K22" s="1"/>
      <c r="L22" s="1"/>
      <c r="M22" s="1"/>
    </row>
    <row r="23" spans="1:13" ht="15.6" thickTop="1" thickBot="1">
      <c r="B23" s="1"/>
      <c r="C23" s="18"/>
      <c r="D23" s="5"/>
      <c r="E23" s="1"/>
      <c r="F23" s="1"/>
      <c r="G23" s="1"/>
      <c r="H23" s="1"/>
      <c r="I23" s="4">
        <v>16264</v>
      </c>
      <c r="J23" s="1">
        <f>1.2*I23</f>
        <v>19516.8</v>
      </c>
      <c r="K23" s="1"/>
      <c r="L23" s="1"/>
      <c r="M23" s="1"/>
    </row>
    <row r="24" spans="1:13">
      <c r="B24" s="1"/>
      <c r="C24" s="1"/>
      <c r="D24" s="1"/>
      <c r="E24" s="1"/>
      <c r="F24" s="1"/>
      <c r="G24" s="1"/>
      <c r="H24" s="1"/>
      <c r="I24" s="1">
        <v>10665</v>
      </c>
      <c r="J24" s="1">
        <f t="shared" ref="J24:J26" si="1">1.2*I24</f>
        <v>12798</v>
      </c>
      <c r="K24" s="1"/>
      <c r="L24" s="1"/>
      <c r="M24" s="1"/>
    </row>
    <row r="25" spans="1:13" ht="15" thickBot="1">
      <c r="I25" s="5">
        <v>18333</v>
      </c>
      <c r="J25" s="1">
        <f t="shared" si="1"/>
        <v>21999.599999999999</v>
      </c>
    </row>
    <row r="26" spans="1:13" ht="15" thickTop="1">
      <c r="E26" s="13"/>
      <c r="I26" s="4">
        <v>18720</v>
      </c>
      <c r="J26" s="1">
        <f t="shared" si="1"/>
        <v>22464</v>
      </c>
    </row>
    <row r="27" spans="1:13">
      <c r="C27" s="27">
        <v>8464</v>
      </c>
      <c r="D27">
        <f>1.2*C27</f>
        <v>10156.799999999999</v>
      </c>
    </row>
    <row r="28" spans="1:13">
      <c r="C28" s="27"/>
      <c r="D28">
        <f t="shared" ref="D28:D33" si="2">1.2*C28</f>
        <v>0</v>
      </c>
      <c r="F28">
        <f>SUM(C27:C34)</f>
        <v>20080</v>
      </c>
      <c r="G28">
        <f>SUM(D27:D34)</f>
        <v>24096</v>
      </c>
    </row>
    <row r="29" spans="1:13">
      <c r="C29" s="27">
        <v>2304</v>
      </c>
      <c r="D29">
        <f t="shared" si="2"/>
        <v>2764.7999999999997</v>
      </c>
    </row>
    <row r="30" spans="1:13">
      <c r="C30" s="27"/>
      <c r="D30">
        <f t="shared" si="2"/>
        <v>0</v>
      </c>
    </row>
    <row r="31" spans="1:13">
      <c r="C31" s="27">
        <v>4656</v>
      </c>
      <c r="D31">
        <f t="shared" si="2"/>
        <v>5587.2</v>
      </c>
    </row>
    <row r="32" spans="1:13">
      <c r="C32" s="27"/>
      <c r="D32">
        <f t="shared" si="2"/>
        <v>0</v>
      </c>
    </row>
    <row r="33" spans="3:4">
      <c r="C33" s="27">
        <v>4656</v>
      </c>
      <c r="D33">
        <f t="shared" si="2"/>
        <v>5587.2</v>
      </c>
    </row>
    <row r="34" spans="3:4" ht="15" thickBot="1">
      <c r="C34" s="28"/>
    </row>
    <row r="35" spans="3:4" ht="15" thickTop="1"/>
  </sheetData>
  <mergeCells count="17">
    <mergeCell ref="C27:C28"/>
    <mergeCell ref="C29:C30"/>
    <mergeCell ref="C31:C32"/>
    <mergeCell ref="C33:C34"/>
    <mergeCell ref="A3:A5"/>
    <mergeCell ref="A6:A17"/>
    <mergeCell ref="E7:E17"/>
    <mergeCell ref="E3:E6"/>
    <mergeCell ref="D16:D17"/>
    <mergeCell ref="D3:D6"/>
    <mergeCell ref="B10:B11"/>
    <mergeCell ref="D10:D11"/>
    <mergeCell ref="B12:B13"/>
    <mergeCell ref="D12:D13"/>
    <mergeCell ref="B14:B15"/>
    <mergeCell ref="D14:D15"/>
    <mergeCell ref="B16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2024-06-08T16:18:32Z</dcterms:modified>
  <cp:category/>
  <cp:contentStatus/>
</cp:coreProperties>
</file>