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Hoja1" sheetId="1" r:id="rId1"/>
  </sheets>
  <definedNames>
    <definedName name="_xlnm.Print_Area" localSheetId="0">Hoja1!$A$58:$P$108</definedName>
  </definedNames>
  <calcPr calcId="144525"/>
</workbook>
</file>

<file path=xl/calcChain.xml><?xml version="1.0" encoding="utf-8"?>
<calcChain xmlns="http://schemas.openxmlformats.org/spreadsheetml/2006/main">
  <c r="I76" i="1" l="1"/>
  <c r="H76" i="1"/>
  <c r="G76" i="1"/>
  <c r="F76" i="1"/>
  <c r="I50" i="1" l="1"/>
  <c r="K50" i="1" s="1"/>
  <c r="H50" i="1"/>
  <c r="G50" i="1"/>
  <c r="F50" i="1"/>
  <c r="I55" i="1"/>
  <c r="K55" i="1" s="1"/>
  <c r="H55" i="1"/>
  <c r="G55" i="1"/>
  <c r="F55" i="1"/>
  <c r="I49" i="1"/>
  <c r="K49" i="1" s="1"/>
  <c r="H49" i="1"/>
  <c r="G49" i="1"/>
  <c r="F49" i="1"/>
  <c r="I56" i="1"/>
  <c r="K56" i="1" s="1"/>
  <c r="H56" i="1"/>
  <c r="G56" i="1"/>
  <c r="F56" i="1"/>
  <c r="I44" i="1"/>
  <c r="K44" i="1" s="1"/>
  <c r="H44" i="1"/>
  <c r="G44" i="1"/>
  <c r="F44" i="1"/>
  <c r="I43" i="1"/>
  <c r="K43" i="1" s="1"/>
  <c r="H43" i="1"/>
  <c r="G43" i="1"/>
  <c r="F43" i="1"/>
  <c r="I52" i="1"/>
  <c r="K52" i="1" s="1"/>
  <c r="H52" i="1"/>
  <c r="G52" i="1"/>
  <c r="F52" i="1"/>
  <c r="I42" i="1"/>
  <c r="K42" i="1" s="1"/>
  <c r="H42" i="1"/>
  <c r="G42" i="1"/>
  <c r="F42" i="1"/>
  <c r="I53" i="1"/>
  <c r="K53" i="1" s="1"/>
  <c r="H53" i="1"/>
  <c r="G53" i="1"/>
  <c r="F53" i="1"/>
  <c r="I46" i="1"/>
  <c r="K46" i="1" s="1"/>
  <c r="H46" i="1"/>
  <c r="G46" i="1"/>
  <c r="F46" i="1"/>
  <c r="I51" i="1"/>
  <c r="K51" i="1" s="1"/>
  <c r="H51" i="1"/>
  <c r="G51" i="1"/>
  <c r="F51" i="1"/>
  <c r="I54" i="1"/>
  <c r="K54" i="1" s="1"/>
  <c r="H54" i="1"/>
  <c r="G54" i="1"/>
  <c r="F54" i="1"/>
  <c r="I41" i="1"/>
  <c r="K41" i="1" s="1"/>
  <c r="H41" i="1"/>
  <c r="G41" i="1"/>
  <c r="F41" i="1"/>
  <c r="I45" i="1"/>
  <c r="K45" i="1" s="1"/>
  <c r="H45" i="1"/>
  <c r="G45" i="1"/>
  <c r="F45" i="1"/>
  <c r="I48" i="1"/>
  <c r="J48" i="1" s="1"/>
  <c r="H48" i="1"/>
  <c r="G48" i="1"/>
  <c r="F48" i="1"/>
  <c r="I47" i="1"/>
  <c r="J47" i="1" s="1"/>
  <c r="H47" i="1"/>
  <c r="G47" i="1"/>
  <c r="F47" i="1"/>
  <c r="I107" i="1"/>
  <c r="I106" i="1"/>
  <c r="I105" i="1"/>
  <c r="I104" i="1"/>
  <c r="I103" i="1"/>
  <c r="I100" i="1"/>
  <c r="I99" i="1"/>
  <c r="I98" i="1"/>
  <c r="I97" i="1"/>
  <c r="I96" i="1"/>
  <c r="I93" i="1"/>
  <c r="I92" i="1"/>
  <c r="I91" i="1"/>
  <c r="I90" i="1"/>
  <c r="I89" i="1"/>
  <c r="I86" i="1"/>
  <c r="I85" i="1"/>
  <c r="I84" i="1"/>
  <c r="I83" i="1"/>
  <c r="I82" i="1"/>
  <c r="I79" i="1"/>
  <c r="I78" i="1"/>
  <c r="I77" i="1"/>
  <c r="I75" i="1"/>
  <c r="I72" i="1"/>
  <c r="I71" i="1"/>
  <c r="I70" i="1"/>
  <c r="I69" i="1"/>
  <c r="I68" i="1"/>
  <c r="I65" i="1"/>
  <c r="I64" i="1"/>
  <c r="I63" i="1"/>
  <c r="I62" i="1"/>
  <c r="I61" i="1"/>
  <c r="I22" i="1"/>
  <c r="J22" i="1" s="1"/>
  <c r="H22" i="1"/>
  <c r="G22" i="1"/>
  <c r="F22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50" i="1" l="1"/>
  <c r="J55" i="1"/>
  <c r="L55" i="1" s="1"/>
  <c r="K22" i="1"/>
  <c r="L22" i="1" s="1"/>
  <c r="K47" i="1"/>
  <c r="L47" i="1" s="1"/>
  <c r="L50" i="1"/>
  <c r="J45" i="1"/>
  <c r="L45" i="1" s="1"/>
  <c r="J41" i="1"/>
  <c r="L41" i="1" s="1"/>
  <c r="K48" i="1"/>
  <c r="L48" i="1" s="1"/>
  <c r="J54" i="1"/>
  <c r="L54" i="1" s="1"/>
  <c r="J42" i="1"/>
  <c r="L42" i="1" s="1"/>
  <c r="J52" i="1"/>
  <c r="L52" i="1" s="1"/>
  <c r="J43" i="1"/>
  <c r="L43" i="1" s="1"/>
  <c r="J44" i="1"/>
  <c r="L44" i="1" s="1"/>
  <c r="J56" i="1"/>
  <c r="L56" i="1" s="1"/>
  <c r="J49" i="1"/>
  <c r="L49" i="1" s="1"/>
  <c r="J51" i="1"/>
  <c r="L51" i="1" s="1"/>
  <c r="J46" i="1"/>
  <c r="L46" i="1" s="1"/>
  <c r="J53" i="1"/>
  <c r="L53" i="1" s="1"/>
  <c r="H104" i="1"/>
  <c r="G104" i="1"/>
  <c r="F104" i="1"/>
  <c r="H105" i="1"/>
  <c r="G105" i="1"/>
  <c r="F105" i="1"/>
  <c r="H98" i="1"/>
  <c r="G98" i="1"/>
  <c r="F98" i="1"/>
  <c r="H100" i="1"/>
  <c r="G100" i="1"/>
  <c r="F100" i="1"/>
  <c r="H99" i="1"/>
  <c r="G99" i="1"/>
  <c r="F99" i="1"/>
  <c r="H97" i="1"/>
  <c r="G97" i="1"/>
  <c r="F97" i="1"/>
  <c r="H96" i="1"/>
  <c r="G96" i="1"/>
  <c r="F96" i="1"/>
  <c r="F103" i="1"/>
  <c r="G103" i="1"/>
  <c r="H103" i="1"/>
  <c r="F106" i="1"/>
  <c r="G106" i="1"/>
  <c r="H106" i="1"/>
  <c r="F107" i="1"/>
  <c r="G107" i="1"/>
  <c r="H107" i="1"/>
  <c r="H93" i="1"/>
  <c r="G93" i="1"/>
  <c r="F93" i="1"/>
  <c r="H89" i="1"/>
  <c r="G89" i="1"/>
  <c r="F89" i="1"/>
  <c r="H92" i="1"/>
  <c r="G92" i="1"/>
  <c r="F92" i="1"/>
  <c r="H91" i="1"/>
  <c r="G91" i="1"/>
  <c r="F91" i="1"/>
  <c r="H90" i="1"/>
  <c r="G90" i="1"/>
  <c r="F90" i="1"/>
  <c r="H86" i="1"/>
  <c r="G86" i="1"/>
  <c r="F86" i="1"/>
  <c r="H82" i="1"/>
  <c r="G82" i="1"/>
  <c r="F82" i="1"/>
  <c r="H85" i="1"/>
  <c r="G85" i="1"/>
  <c r="F85" i="1"/>
  <c r="H84" i="1"/>
  <c r="G84" i="1"/>
  <c r="F84" i="1"/>
  <c r="H83" i="1"/>
  <c r="G83" i="1"/>
  <c r="F83" i="1"/>
  <c r="H79" i="1"/>
  <c r="G79" i="1"/>
  <c r="F79" i="1"/>
  <c r="H75" i="1"/>
  <c r="G75" i="1"/>
  <c r="F75" i="1"/>
  <c r="H72" i="1"/>
  <c r="G72" i="1"/>
  <c r="F72" i="1"/>
  <c r="H68" i="1"/>
  <c r="G68" i="1"/>
  <c r="F68" i="1"/>
  <c r="H71" i="1"/>
  <c r="G71" i="1"/>
  <c r="F71" i="1"/>
  <c r="H70" i="1"/>
  <c r="G70" i="1"/>
  <c r="F70" i="1"/>
  <c r="H69" i="1"/>
  <c r="G69" i="1"/>
  <c r="F69" i="1"/>
  <c r="H65" i="1"/>
  <c r="G65" i="1"/>
  <c r="F65" i="1"/>
  <c r="H61" i="1"/>
  <c r="G61" i="1"/>
  <c r="F61" i="1"/>
  <c r="H64" i="1"/>
  <c r="G64" i="1"/>
  <c r="F64" i="1"/>
  <c r="H62" i="1"/>
  <c r="G62" i="1"/>
  <c r="F62" i="1"/>
  <c r="H63" i="1"/>
  <c r="G63" i="1"/>
  <c r="F63" i="1"/>
  <c r="M55" i="1" l="1"/>
  <c r="M52" i="1"/>
  <c r="M42" i="1"/>
  <c r="M53" i="1"/>
  <c r="M56" i="1"/>
  <c r="M46" i="1"/>
  <c r="M51" i="1"/>
  <c r="M44" i="1"/>
  <c r="M54" i="1"/>
  <c r="M41" i="1"/>
  <c r="M43" i="1"/>
  <c r="M45" i="1"/>
  <c r="H78" i="1"/>
  <c r="G78" i="1"/>
  <c r="F78" i="1"/>
  <c r="H77" i="1"/>
  <c r="G77" i="1"/>
  <c r="F77" i="1"/>
  <c r="H31" i="1"/>
  <c r="G31" i="1"/>
  <c r="F31" i="1"/>
  <c r="H32" i="1"/>
  <c r="G32" i="1"/>
  <c r="F32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N65" i="1" l="1"/>
  <c r="O65" i="1" s="1"/>
  <c r="K65" i="1"/>
  <c r="J65" i="1"/>
  <c r="K64" i="1"/>
  <c r="J64" i="1"/>
  <c r="N64" i="1"/>
  <c r="O64" i="1" s="1"/>
  <c r="K79" i="1"/>
  <c r="J79" i="1"/>
  <c r="N93" i="1"/>
  <c r="O93" i="1" s="1"/>
  <c r="K93" i="1"/>
  <c r="J93" i="1"/>
  <c r="K71" i="1"/>
  <c r="J71" i="1"/>
  <c r="N71" i="1"/>
  <c r="O71" i="1" s="1"/>
  <c r="K85" i="1"/>
  <c r="N85" i="1"/>
  <c r="O85" i="1" s="1"/>
  <c r="J85" i="1"/>
  <c r="K96" i="1"/>
  <c r="J96" i="1"/>
  <c r="N96" i="1"/>
  <c r="J105" i="1"/>
  <c r="N105" i="1"/>
  <c r="O105" i="1" s="1"/>
  <c r="K105" i="1"/>
  <c r="N89" i="1"/>
  <c r="K89" i="1"/>
  <c r="J89" i="1"/>
  <c r="K90" i="1"/>
  <c r="J90" i="1"/>
  <c r="N90" i="1"/>
  <c r="O90" i="1" s="1"/>
  <c r="N75" i="1"/>
  <c r="O75" i="1" s="1"/>
  <c r="K75" i="1"/>
  <c r="J75" i="1"/>
  <c r="K106" i="1"/>
  <c r="N106" i="1"/>
  <c r="O106" i="1" s="1"/>
  <c r="J106" i="1"/>
  <c r="N92" i="1"/>
  <c r="O92" i="1" s="1"/>
  <c r="K92" i="1"/>
  <c r="J92" i="1"/>
  <c r="N82" i="1"/>
  <c r="K82" i="1"/>
  <c r="J82" i="1"/>
  <c r="N103" i="1"/>
  <c r="K103" i="1"/>
  <c r="J103" i="1"/>
  <c r="N98" i="1"/>
  <c r="O98" i="1" s="1"/>
  <c r="K98" i="1"/>
  <c r="J98" i="1"/>
  <c r="K68" i="1"/>
  <c r="N68" i="1"/>
  <c r="J68" i="1"/>
  <c r="N62" i="1"/>
  <c r="O62" i="1" s="1"/>
  <c r="K62" i="1"/>
  <c r="J62" i="1"/>
  <c r="J61" i="1"/>
  <c r="N61" i="1"/>
  <c r="K61" i="1"/>
  <c r="N69" i="1"/>
  <c r="K69" i="1"/>
  <c r="J69" i="1"/>
  <c r="N107" i="1"/>
  <c r="O107" i="1" s="1"/>
  <c r="K107" i="1"/>
  <c r="J107" i="1"/>
  <c r="N84" i="1"/>
  <c r="O84" i="1" s="1"/>
  <c r="K84" i="1"/>
  <c r="J84" i="1"/>
  <c r="K100" i="1"/>
  <c r="N100" i="1"/>
  <c r="O100" i="1" s="1"/>
  <c r="J100" i="1"/>
  <c r="J91" i="1"/>
  <c r="N91" i="1"/>
  <c r="O91" i="1" s="1"/>
  <c r="K91" i="1"/>
  <c r="N104" i="1"/>
  <c r="O104" i="1" s="1"/>
  <c r="K104" i="1"/>
  <c r="J104" i="1"/>
  <c r="N70" i="1"/>
  <c r="O70" i="1" s="1"/>
  <c r="K70" i="1"/>
  <c r="J70" i="1"/>
  <c r="K83" i="1"/>
  <c r="N83" i="1"/>
  <c r="J83" i="1"/>
  <c r="N63" i="1"/>
  <c r="O63" i="1" s="1"/>
  <c r="K63" i="1"/>
  <c r="J63" i="1"/>
  <c r="J97" i="1"/>
  <c r="N97" i="1"/>
  <c r="O97" i="1" s="1"/>
  <c r="K97" i="1"/>
  <c r="K72" i="1"/>
  <c r="J72" i="1"/>
  <c r="N72" i="1"/>
  <c r="O72" i="1" s="1"/>
  <c r="N99" i="1"/>
  <c r="O99" i="1" s="1"/>
  <c r="K99" i="1"/>
  <c r="J99" i="1"/>
  <c r="N76" i="1"/>
  <c r="O76" i="1" s="1"/>
  <c r="K76" i="1"/>
  <c r="J76" i="1"/>
  <c r="N86" i="1"/>
  <c r="O86" i="1" s="1"/>
  <c r="K86" i="1"/>
  <c r="J86" i="1"/>
  <c r="K31" i="1"/>
  <c r="K26" i="1"/>
  <c r="J30" i="1"/>
  <c r="J36" i="1"/>
  <c r="J25" i="1"/>
  <c r="K29" i="1"/>
  <c r="K35" i="1"/>
  <c r="J24" i="1"/>
  <c r="K28" i="1"/>
  <c r="K34" i="1"/>
  <c r="J32" i="1"/>
  <c r="K23" i="1"/>
  <c r="K27" i="1"/>
  <c r="J33" i="1"/>
  <c r="J37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L62" i="1" l="1"/>
  <c r="L82" i="1"/>
  <c r="L71" i="1"/>
  <c r="L84" i="1"/>
  <c r="L79" i="1"/>
  <c r="L97" i="1"/>
  <c r="L83" i="1"/>
  <c r="L100" i="1"/>
  <c r="L76" i="1"/>
  <c r="L63" i="1"/>
  <c r="L69" i="1"/>
  <c r="L98" i="1"/>
  <c r="L106" i="1"/>
  <c r="L96" i="1"/>
  <c r="L93" i="1"/>
  <c r="L86" i="1"/>
  <c r="L104" i="1"/>
  <c r="L107" i="1"/>
  <c r="L61" i="1"/>
  <c r="L68" i="1"/>
  <c r="L92" i="1"/>
  <c r="L89" i="1"/>
  <c r="L65" i="1"/>
  <c r="L70" i="1"/>
  <c r="L91" i="1"/>
  <c r="L105" i="1"/>
  <c r="L85" i="1"/>
  <c r="L99" i="1"/>
  <c r="L72" i="1"/>
  <c r="L103" i="1"/>
  <c r="L75" i="1"/>
  <c r="L90" i="1"/>
  <c r="L64" i="1"/>
  <c r="M97" i="1"/>
  <c r="M83" i="1"/>
  <c r="M84" i="1"/>
  <c r="M98" i="1"/>
  <c r="J78" i="1"/>
  <c r="N78" i="1"/>
  <c r="O78" i="1" s="1"/>
  <c r="K78" i="1"/>
  <c r="M63" i="1"/>
  <c r="M104" i="1"/>
  <c r="M62" i="1"/>
  <c r="M71" i="1"/>
  <c r="M70" i="1"/>
  <c r="M69" i="1"/>
  <c r="N108" i="1"/>
  <c r="K77" i="1"/>
  <c r="N77" i="1"/>
  <c r="J77" i="1"/>
  <c r="M99" i="1"/>
  <c r="O83" i="1"/>
  <c r="O69" i="1"/>
  <c r="M92" i="1"/>
  <c r="M90" i="1"/>
  <c r="M105" i="1"/>
  <c r="M85" i="1"/>
  <c r="N79" i="1"/>
  <c r="O79" i="1" s="1"/>
  <c r="M76" i="1"/>
  <c r="M91" i="1"/>
  <c r="K30" i="1"/>
  <c r="J26" i="1"/>
  <c r="L26" i="1" s="1"/>
  <c r="K32" i="1"/>
  <c r="J23" i="1"/>
  <c r="L23" i="1" s="1"/>
  <c r="J29" i="1"/>
  <c r="L29" i="1" s="1"/>
  <c r="K33" i="1"/>
  <c r="J31" i="1"/>
  <c r="L31" i="1" s="1"/>
  <c r="K24" i="1"/>
  <c r="K36" i="1"/>
  <c r="J27" i="1"/>
  <c r="L27" i="1" s="1"/>
  <c r="K25" i="1"/>
  <c r="J28" i="1"/>
  <c r="L28" i="1" s="1"/>
  <c r="J35" i="1"/>
  <c r="L35" i="1" s="1"/>
  <c r="K37" i="1"/>
  <c r="L37" i="1" s="1"/>
  <c r="K5" i="1"/>
  <c r="J12" i="1"/>
  <c r="J34" i="1"/>
  <c r="L34" i="1" s="1"/>
  <c r="J4" i="1"/>
  <c r="J8" i="1"/>
  <c r="J16" i="1"/>
  <c r="J6" i="1"/>
  <c r="K10" i="1"/>
  <c r="K14" i="1"/>
  <c r="K18" i="1"/>
  <c r="J9" i="1"/>
  <c r="J13" i="1"/>
  <c r="J17" i="1"/>
  <c r="L77" i="1" l="1"/>
  <c r="M27" i="1"/>
  <c r="L78" i="1"/>
  <c r="L32" i="1"/>
  <c r="M32" i="1"/>
  <c r="L33" i="1"/>
  <c r="M33" i="1"/>
  <c r="M29" i="1"/>
  <c r="L30" i="1"/>
  <c r="M30" i="1"/>
  <c r="M31" i="1"/>
  <c r="M34" i="1"/>
  <c r="L25" i="1"/>
  <c r="M25" i="1"/>
  <c r="L36" i="1"/>
  <c r="M36" i="1"/>
  <c r="L24" i="1"/>
  <c r="M24" i="1"/>
  <c r="M28" i="1"/>
  <c r="M26" i="1"/>
  <c r="O77" i="1"/>
  <c r="M77" i="1"/>
  <c r="M78" i="1"/>
  <c r="K6" i="1"/>
  <c r="K12" i="1"/>
  <c r="K8" i="1"/>
  <c r="K4" i="1"/>
  <c r="L4" i="1" s="1"/>
  <c r="J5" i="1"/>
  <c r="L5" i="1" s="1"/>
  <c r="K16" i="1"/>
  <c r="J10" i="1"/>
  <c r="L10" i="1" s="1"/>
  <c r="J14" i="1"/>
  <c r="L14" i="1" s="1"/>
  <c r="J18" i="1"/>
  <c r="L18" i="1" s="1"/>
  <c r="K17" i="1"/>
  <c r="L17" i="1" s="1"/>
  <c r="K9" i="1"/>
  <c r="K13" i="1"/>
  <c r="J3" i="1"/>
  <c r="K3" i="1"/>
  <c r="J15" i="1"/>
  <c r="K15" i="1"/>
  <c r="K11" i="1"/>
  <c r="J11" i="1"/>
  <c r="K7" i="1"/>
  <c r="J7" i="1"/>
  <c r="M11" i="1" l="1"/>
  <c r="M7" i="1"/>
  <c r="L6" i="1"/>
  <c r="M6" i="1"/>
  <c r="M15" i="1"/>
  <c r="L13" i="1"/>
  <c r="M13" i="1"/>
  <c r="M5" i="1"/>
  <c r="L9" i="1"/>
  <c r="M9" i="1"/>
  <c r="L8" i="1"/>
  <c r="M8" i="1"/>
  <c r="M10" i="1"/>
  <c r="L16" i="1"/>
  <c r="M16" i="1"/>
  <c r="L12" i="1"/>
  <c r="M12" i="1"/>
  <c r="M14" i="1"/>
  <c r="L3" i="1"/>
  <c r="L7" i="1"/>
  <c r="L15" i="1"/>
  <c r="L11" i="1"/>
</calcChain>
</file>

<file path=xl/sharedStrings.xml><?xml version="1.0" encoding="utf-8"?>
<sst xmlns="http://schemas.openxmlformats.org/spreadsheetml/2006/main" count="201" uniqueCount="38">
  <si>
    <t>Verde Oscuro</t>
  </si>
  <si>
    <t>Magenta</t>
  </si>
  <si>
    <t>Gris</t>
  </si>
  <si>
    <t>Blanco</t>
  </si>
  <si>
    <t>Amarillo Claro</t>
  </si>
  <si>
    <t>Amarillo Oscuro</t>
  </si>
  <si>
    <t>Rojo Claro</t>
  </si>
  <si>
    <t>Rojo Medio</t>
  </si>
  <si>
    <t>Cianógeno</t>
  </si>
  <si>
    <t>Rojo Oscuro</t>
  </si>
  <si>
    <t>Azul Claro</t>
  </si>
  <si>
    <t>Azul Oscuro</t>
  </si>
  <si>
    <t>Verde Claro</t>
  </si>
  <si>
    <t>Verde Medio</t>
  </si>
  <si>
    <t>Negro</t>
  </si>
  <si>
    <t>Transparente</t>
  </si>
  <si>
    <t>R</t>
  </si>
  <si>
    <t>G</t>
  </si>
  <si>
    <t>B</t>
  </si>
  <si>
    <t>R - Y</t>
  </si>
  <si>
    <t>B - Y</t>
  </si>
  <si>
    <t>Y</t>
  </si>
  <si>
    <t>N</t>
  </si>
  <si>
    <t>Nombre</t>
  </si>
  <si>
    <t>Escala de Grises</t>
  </si>
  <si>
    <t>Escala de Rojos</t>
  </si>
  <si>
    <t>Escala de Azules</t>
  </si>
  <si>
    <t>Escala de Amarillos</t>
  </si>
  <si>
    <t>Escala de Verdes</t>
  </si>
  <si>
    <t>Escala de Cianos</t>
  </si>
  <si>
    <t>Escala de Magentas</t>
  </si>
  <si>
    <t>Y media</t>
  </si>
  <si>
    <t>ATAN2(B-Y;R-Y)</t>
  </si>
  <si>
    <t>R+B-2Y</t>
  </si>
  <si>
    <t>PALETA DE COLOR DEL MSX</t>
  </si>
  <si>
    <t>POR ESCALAS DE COLOR</t>
  </si>
  <si>
    <t>ORDENADOR POR LUMINANCIA Y</t>
  </si>
  <si>
    <t>ORDENADOR POR CROMINANCIA ATAN2(B-Y;R-Y)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</si>
</sst>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EDC78"/>
        <bgColor indexed="64"/>
      </patternFill>
    </fill>
    <fill>
      <patternFill patternType="solid">
        <fgColor rgb="FF21B03B"/>
        <bgColor indexed="64"/>
      </patternFill>
    </fill>
    <fill>
      <patternFill patternType="solid">
        <fgColor rgb="FFC95BBA"/>
        <bgColor indexed="64"/>
      </patternFill>
    </fill>
    <fill>
      <patternFill patternType="solid">
        <fgColor rgb="FFE6CE80"/>
        <bgColor indexed="64"/>
      </patternFill>
    </fill>
    <fill>
      <patternFill patternType="solid">
        <fgColor rgb="FFD4C154"/>
        <bgColor indexed="64"/>
      </patternFill>
    </fill>
    <fill>
      <patternFill patternType="solid">
        <fgColor rgb="FFFF7978"/>
        <bgColor indexed="64"/>
      </patternFill>
    </fill>
    <fill>
      <patternFill patternType="solid">
        <fgColor rgb="FFFC5554"/>
        <bgColor indexed="64"/>
      </patternFill>
    </fill>
    <fill>
      <patternFill patternType="solid">
        <fgColor rgb="FF42EBF5"/>
        <bgColor indexed="64"/>
      </patternFill>
    </fill>
    <fill>
      <patternFill patternType="solid">
        <fgColor rgb="FFD4524D"/>
        <bgColor indexed="64"/>
      </patternFill>
    </fill>
    <fill>
      <patternFill patternType="solid">
        <fgColor rgb="FF7D76FC"/>
        <bgColor indexed="64"/>
      </patternFill>
    </fill>
    <fill>
      <patternFill patternType="solid">
        <fgColor rgb="FF5455ED"/>
        <bgColor indexed="64"/>
      </patternFill>
    </fill>
    <fill>
      <patternFill patternType="solid">
        <fgColor rgb="FF21C8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5" borderId="1" xfId="0" applyFon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2" borderId="1" xfId="0" applyNumberFormat="1" applyFill="1" applyBorder="1"/>
    <xf numFmtId="2" fontId="0" fillId="4" borderId="1" xfId="0" applyNumberFormat="1" applyFill="1" applyBorder="1"/>
    <xf numFmtId="1" fontId="0" fillId="0" borderId="0" xfId="0" applyNumberFormat="1" applyFill="1" applyBorder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0" fontId="1" fillId="19" borderId="1" xfId="0" applyFont="1" applyFill="1" applyBorder="1"/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/>
    <xf numFmtId="0" fontId="0" fillId="18" borderId="1" xfId="0" applyFill="1" applyBorder="1"/>
    <xf numFmtId="0" fontId="0" fillId="7" borderId="1" xfId="0" applyFill="1" applyBorder="1"/>
    <xf numFmtId="0" fontId="0" fillId="17" borderId="1" xfId="0" applyFill="1" applyBorder="1"/>
    <xf numFmtId="0" fontId="0" fillId="16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8DC5A"/>
      <color rgb="FF00FF00"/>
      <color rgb="FF00FFFF"/>
      <color rgb="FFFFFF00"/>
      <color rgb="FFFF64B0"/>
      <color rgb="FF00D287"/>
      <color rgb="FF1EDC78"/>
      <color rgb="FFB4AAFF"/>
      <color rgb="FFF0BE90"/>
      <color rgb="FFE9E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8"/>
  <sheetViews>
    <sheetView tabSelected="1" topLeftCell="A85" workbookViewId="0">
      <selection activeCell="A100" sqref="A100:XFD100"/>
    </sheetView>
  </sheetViews>
  <sheetFormatPr baseColWidth="10" defaultColWidth="0" defaultRowHeight="14.4" zeroHeight="1" x14ac:dyDescent="0.3"/>
  <cols>
    <col min="1" max="1" width="15.21875" customWidth="1"/>
    <col min="2" max="2" width="4" customWidth="1"/>
    <col min="3" max="5" width="6" customWidth="1"/>
    <col min="6" max="8" width="7.44140625" hidden="1" customWidth="1"/>
    <col min="9" max="11" width="8.33203125" customWidth="1"/>
    <col min="12" max="12" width="8.88671875" customWidth="1"/>
    <col min="13" max="13" width="15.109375" customWidth="1"/>
    <col min="14" max="14" width="9.6640625" hidden="1" customWidth="1"/>
    <col min="15" max="15" width="9.88671875" customWidth="1"/>
    <col min="16" max="16" width="1.88671875" customWidth="1"/>
    <col min="17" max="16384" width="8.88671875" hidden="1"/>
  </cols>
  <sheetData>
    <row r="1" spans="1:13" x14ac:dyDescent="0.3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x14ac:dyDescent="0.3">
      <c r="A2" s="16" t="s">
        <v>23</v>
      </c>
      <c r="B2" s="23" t="s">
        <v>22</v>
      </c>
      <c r="C2" s="3" t="s">
        <v>16</v>
      </c>
      <c r="D2" s="4" t="s">
        <v>17</v>
      </c>
      <c r="E2" s="5" t="s">
        <v>18</v>
      </c>
      <c r="I2" s="9" t="s">
        <v>21</v>
      </c>
      <c r="J2" s="3" t="s">
        <v>19</v>
      </c>
      <c r="K2" s="5" t="s">
        <v>20</v>
      </c>
      <c r="L2" s="19" t="s">
        <v>33</v>
      </c>
      <c r="M2" s="21" t="s">
        <v>32</v>
      </c>
    </row>
    <row r="3" spans="1:13" x14ac:dyDescent="0.3">
      <c r="A3" s="24" t="s">
        <v>15</v>
      </c>
      <c r="B3" s="16">
        <v>0</v>
      </c>
      <c r="C3" s="6">
        <v>0</v>
      </c>
      <c r="D3" s="7">
        <v>0</v>
      </c>
      <c r="E3" s="8">
        <v>0</v>
      </c>
      <c r="F3" s="1" t="e">
        <f t="shared" ref="F3:F18" si="0">C3*$A$1</f>
        <v>#VALUE!</v>
      </c>
      <c r="G3" s="1">
        <f>D3*$D$1</f>
        <v>0</v>
      </c>
      <c r="H3" s="1">
        <f>E3*$E$1</f>
        <v>0</v>
      </c>
      <c r="I3" s="10">
        <f>(C3*0.3)+(D3*0.59)+(E3*0.11)</f>
        <v>0</v>
      </c>
      <c r="J3" s="11">
        <f>C3-I3</f>
        <v>0</v>
      </c>
      <c r="K3" s="12">
        <f>E3-I3</f>
        <v>0</v>
      </c>
      <c r="L3" s="17">
        <f>J3+K3</f>
        <v>0</v>
      </c>
      <c r="M3" s="20">
        <v>0</v>
      </c>
    </row>
    <row r="4" spans="1:13" x14ac:dyDescent="0.3">
      <c r="A4" s="24" t="s">
        <v>14</v>
      </c>
      <c r="B4" s="16">
        <v>1</v>
      </c>
      <c r="C4" s="6">
        <v>0</v>
      </c>
      <c r="D4" s="7">
        <v>0</v>
      </c>
      <c r="E4" s="8">
        <v>0</v>
      </c>
      <c r="F4" s="1" t="e">
        <f t="shared" si="0"/>
        <v>#VALUE!</v>
      </c>
      <c r="G4" s="1">
        <f t="shared" ref="G4:G18" si="1">D4*$D$1</f>
        <v>0</v>
      </c>
      <c r="H4" s="1">
        <f t="shared" ref="H4:H18" si="2">E4*$E$1</f>
        <v>0</v>
      </c>
      <c r="I4" s="10">
        <f t="shared" ref="I4:I18" si="3">(C4*0.3)+(D4*0.59)+(E4*0.11)</f>
        <v>0</v>
      </c>
      <c r="J4" s="11">
        <f t="shared" ref="J4:J18" si="4">C4-I4</f>
        <v>0</v>
      </c>
      <c r="K4" s="12">
        <f t="shared" ref="K4:K18" si="5">E4-I4</f>
        <v>0</v>
      </c>
      <c r="L4" s="17">
        <f t="shared" ref="L4:L18" si="6">J4+K4</f>
        <v>0</v>
      </c>
      <c r="M4" s="20">
        <v>0</v>
      </c>
    </row>
    <row r="5" spans="1:13" x14ac:dyDescent="0.3">
      <c r="A5" s="25" t="s">
        <v>13</v>
      </c>
      <c r="B5" s="16">
        <v>2</v>
      </c>
      <c r="C5" s="6">
        <v>33</v>
      </c>
      <c r="D5" s="7">
        <v>200</v>
      </c>
      <c r="E5" s="8">
        <v>66</v>
      </c>
      <c r="F5" s="1" t="e">
        <f t="shared" si="0"/>
        <v>#VALUE!</v>
      </c>
      <c r="G5" s="1">
        <f t="shared" si="1"/>
        <v>0</v>
      </c>
      <c r="H5" s="1">
        <f t="shared" si="2"/>
        <v>0</v>
      </c>
      <c r="I5" s="10">
        <f t="shared" si="3"/>
        <v>135.16</v>
      </c>
      <c r="J5" s="11">
        <f t="shared" si="4"/>
        <v>-102.16</v>
      </c>
      <c r="K5" s="12">
        <f t="shared" si="5"/>
        <v>-69.16</v>
      </c>
      <c r="L5" s="17">
        <f t="shared" si="6"/>
        <v>-171.32</v>
      </c>
      <c r="M5" s="20">
        <f t="shared" ref="M5:M16" si="7">ATAN2(K5,J5)</f>
        <v>-2.16590312737145</v>
      </c>
    </row>
    <row r="6" spans="1:13" x14ac:dyDescent="0.3">
      <c r="A6" s="26" t="s">
        <v>12</v>
      </c>
      <c r="B6" s="16">
        <v>3</v>
      </c>
      <c r="C6" s="6">
        <v>94</v>
      </c>
      <c r="D6" s="7">
        <v>220</v>
      </c>
      <c r="E6" s="8">
        <v>120</v>
      </c>
      <c r="F6" s="1" t="e">
        <f t="shared" si="0"/>
        <v>#VALUE!</v>
      </c>
      <c r="G6" s="1">
        <f t="shared" si="1"/>
        <v>0</v>
      </c>
      <c r="H6" s="1">
        <f t="shared" si="2"/>
        <v>0</v>
      </c>
      <c r="I6" s="10">
        <f t="shared" si="3"/>
        <v>171.19999999999996</v>
      </c>
      <c r="J6" s="11">
        <f t="shared" si="4"/>
        <v>-77.19999999999996</v>
      </c>
      <c r="K6" s="12">
        <f t="shared" si="5"/>
        <v>-51.19999999999996</v>
      </c>
      <c r="L6" s="17">
        <f t="shared" si="6"/>
        <v>-128.39999999999992</v>
      </c>
      <c r="M6" s="20">
        <f t="shared" si="7"/>
        <v>-2.1564037253420718</v>
      </c>
    </row>
    <row r="7" spans="1:13" x14ac:dyDescent="0.3">
      <c r="A7" s="27" t="s">
        <v>11</v>
      </c>
      <c r="B7" s="16">
        <v>4</v>
      </c>
      <c r="C7" s="6">
        <v>84</v>
      </c>
      <c r="D7" s="7">
        <v>85</v>
      </c>
      <c r="E7" s="8">
        <v>237</v>
      </c>
      <c r="F7" s="1" t="e">
        <f t="shared" si="0"/>
        <v>#VALUE!</v>
      </c>
      <c r="G7" s="1">
        <f t="shared" si="1"/>
        <v>0</v>
      </c>
      <c r="H7" s="1">
        <f t="shared" si="2"/>
        <v>0</v>
      </c>
      <c r="I7" s="10">
        <f t="shared" si="3"/>
        <v>101.41999999999999</v>
      </c>
      <c r="J7" s="11">
        <f t="shared" si="4"/>
        <v>-17.419999999999987</v>
      </c>
      <c r="K7" s="12">
        <f t="shared" si="5"/>
        <v>135.58000000000001</v>
      </c>
      <c r="L7" s="17">
        <f t="shared" si="6"/>
        <v>118.16000000000003</v>
      </c>
      <c r="M7" s="20">
        <f t="shared" si="7"/>
        <v>-0.12778492138998829</v>
      </c>
    </row>
    <row r="8" spans="1:13" x14ac:dyDescent="0.3">
      <c r="A8" s="28" t="s">
        <v>10</v>
      </c>
      <c r="B8" s="16">
        <v>5</v>
      </c>
      <c r="C8" s="6">
        <v>125</v>
      </c>
      <c r="D8" s="7">
        <v>118</v>
      </c>
      <c r="E8" s="8">
        <v>252</v>
      </c>
      <c r="F8" s="1" t="e">
        <f t="shared" si="0"/>
        <v>#VALUE!</v>
      </c>
      <c r="G8" s="1">
        <f t="shared" si="1"/>
        <v>0</v>
      </c>
      <c r="H8" s="1">
        <f t="shared" si="2"/>
        <v>0</v>
      </c>
      <c r="I8" s="10">
        <f t="shared" si="3"/>
        <v>134.83999999999997</v>
      </c>
      <c r="J8" s="11">
        <f t="shared" si="4"/>
        <v>-9.839999999999975</v>
      </c>
      <c r="K8" s="12">
        <f t="shared" si="5"/>
        <v>117.16000000000003</v>
      </c>
      <c r="L8" s="17">
        <f t="shared" si="6"/>
        <v>107.32000000000005</v>
      </c>
      <c r="M8" s="20">
        <f t="shared" si="7"/>
        <v>-8.3791059451376854E-2</v>
      </c>
    </row>
    <row r="9" spans="1:13" x14ac:dyDescent="0.3">
      <c r="A9" s="29" t="s">
        <v>9</v>
      </c>
      <c r="B9" s="16">
        <v>6</v>
      </c>
      <c r="C9" s="6">
        <v>212</v>
      </c>
      <c r="D9" s="7">
        <v>82</v>
      </c>
      <c r="E9" s="8">
        <v>77</v>
      </c>
      <c r="F9" s="1" t="e">
        <f t="shared" si="0"/>
        <v>#VALUE!</v>
      </c>
      <c r="G9" s="1">
        <f t="shared" si="1"/>
        <v>0</v>
      </c>
      <c r="H9" s="1">
        <f t="shared" si="2"/>
        <v>0</v>
      </c>
      <c r="I9" s="10">
        <f t="shared" si="3"/>
        <v>120.44999999999999</v>
      </c>
      <c r="J9" s="11">
        <f t="shared" si="4"/>
        <v>91.550000000000011</v>
      </c>
      <c r="K9" s="12">
        <f t="shared" si="5"/>
        <v>-43.449999999999989</v>
      </c>
      <c r="L9" s="17">
        <f t="shared" si="6"/>
        <v>48.100000000000023</v>
      </c>
      <c r="M9" s="20">
        <f t="shared" si="7"/>
        <v>2.0139215470489011</v>
      </c>
    </row>
    <row r="10" spans="1:13" x14ac:dyDescent="0.3">
      <c r="A10" s="30" t="s">
        <v>8</v>
      </c>
      <c r="B10" s="16">
        <v>7</v>
      </c>
      <c r="C10" s="6">
        <v>66</v>
      </c>
      <c r="D10" s="7">
        <v>235</v>
      </c>
      <c r="E10" s="8">
        <v>245</v>
      </c>
      <c r="F10" s="1" t="e">
        <f t="shared" si="0"/>
        <v>#VALUE!</v>
      </c>
      <c r="G10" s="1">
        <f t="shared" si="1"/>
        <v>0</v>
      </c>
      <c r="H10" s="1">
        <f t="shared" si="2"/>
        <v>0</v>
      </c>
      <c r="I10" s="10">
        <f t="shared" si="3"/>
        <v>185.4</v>
      </c>
      <c r="J10" s="11">
        <f t="shared" si="4"/>
        <v>-119.4</v>
      </c>
      <c r="K10" s="12">
        <f t="shared" si="5"/>
        <v>59.599999999999994</v>
      </c>
      <c r="L10" s="17">
        <f t="shared" si="6"/>
        <v>-59.800000000000011</v>
      </c>
      <c r="M10" s="20">
        <f t="shared" si="7"/>
        <v>-1.1078189589805911</v>
      </c>
    </row>
    <row r="11" spans="1:13" x14ac:dyDescent="0.3">
      <c r="A11" s="31" t="s">
        <v>7</v>
      </c>
      <c r="B11" s="16">
        <v>8</v>
      </c>
      <c r="C11" s="6">
        <v>252</v>
      </c>
      <c r="D11" s="7">
        <v>85</v>
      </c>
      <c r="E11" s="8">
        <v>84</v>
      </c>
      <c r="F11" s="1" t="e">
        <f t="shared" si="0"/>
        <v>#VALUE!</v>
      </c>
      <c r="G11" s="1">
        <f t="shared" si="1"/>
        <v>0</v>
      </c>
      <c r="H11" s="1">
        <f t="shared" si="2"/>
        <v>0</v>
      </c>
      <c r="I11" s="10">
        <f t="shared" si="3"/>
        <v>134.99</v>
      </c>
      <c r="J11" s="11">
        <f t="shared" si="4"/>
        <v>117.00999999999999</v>
      </c>
      <c r="K11" s="12">
        <f t="shared" si="5"/>
        <v>-50.990000000000009</v>
      </c>
      <c r="L11" s="17">
        <f t="shared" si="6"/>
        <v>66.019999999999982</v>
      </c>
      <c r="M11" s="20">
        <f t="shared" si="7"/>
        <v>1.9817577476083028</v>
      </c>
    </row>
    <row r="12" spans="1:13" x14ac:dyDescent="0.3">
      <c r="A12" s="32" t="s">
        <v>6</v>
      </c>
      <c r="B12" s="16">
        <v>9</v>
      </c>
      <c r="C12" s="6">
        <v>255</v>
      </c>
      <c r="D12" s="7">
        <v>121</v>
      </c>
      <c r="E12" s="8">
        <v>120</v>
      </c>
      <c r="F12" s="1" t="e">
        <f t="shared" si="0"/>
        <v>#VALUE!</v>
      </c>
      <c r="G12" s="1">
        <f t="shared" si="1"/>
        <v>0</v>
      </c>
      <c r="H12" s="1">
        <f t="shared" si="2"/>
        <v>0</v>
      </c>
      <c r="I12" s="10">
        <f t="shared" si="3"/>
        <v>161.08999999999997</v>
      </c>
      <c r="J12" s="11">
        <f t="shared" si="4"/>
        <v>93.910000000000025</v>
      </c>
      <c r="K12" s="12">
        <f t="shared" si="5"/>
        <v>-41.089999999999975</v>
      </c>
      <c r="L12" s="17">
        <f t="shared" si="6"/>
        <v>52.82000000000005</v>
      </c>
      <c r="M12" s="20">
        <f t="shared" si="7"/>
        <v>1.9832458703870239</v>
      </c>
    </row>
    <row r="13" spans="1:13" x14ac:dyDescent="0.3">
      <c r="A13" s="33" t="s">
        <v>5</v>
      </c>
      <c r="B13" s="16">
        <v>10</v>
      </c>
      <c r="C13" s="6">
        <v>212</v>
      </c>
      <c r="D13" s="7">
        <v>193</v>
      </c>
      <c r="E13" s="8">
        <v>84</v>
      </c>
      <c r="F13" s="1" t="e">
        <f t="shared" si="0"/>
        <v>#VALUE!</v>
      </c>
      <c r="G13" s="1">
        <f t="shared" si="1"/>
        <v>0</v>
      </c>
      <c r="H13" s="1">
        <f t="shared" si="2"/>
        <v>0</v>
      </c>
      <c r="I13" s="10">
        <f t="shared" si="3"/>
        <v>186.70999999999998</v>
      </c>
      <c r="J13" s="11">
        <f t="shared" si="4"/>
        <v>25.29000000000002</v>
      </c>
      <c r="K13" s="12">
        <f t="shared" si="5"/>
        <v>-102.70999999999998</v>
      </c>
      <c r="L13" s="17">
        <f t="shared" si="6"/>
        <v>-77.419999999999959</v>
      </c>
      <c r="M13" s="20">
        <f t="shared" si="7"/>
        <v>2.9001679616965674</v>
      </c>
    </row>
    <row r="14" spans="1:13" x14ac:dyDescent="0.3">
      <c r="A14" s="34" t="s">
        <v>4</v>
      </c>
      <c r="B14" s="16">
        <v>11</v>
      </c>
      <c r="C14" s="6">
        <v>230</v>
      </c>
      <c r="D14" s="7">
        <v>206</v>
      </c>
      <c r="E14" s="8">
        <v>128</v>
      </c>
      <c r="F14" s="1" t="e">
        <f t="shared" si="0"/>
        <v>#VALUE!</v>
      </c>
      <c r="G14" s="1">
        <f t="shared" si="1"/>
        <v>0</v>
      </c>
      <c r="H14" s="1">
        <f t="shared" si="2"/>
        <v>0</v>
      </c>
      <c r="I14" s="10">
        <f t="shared" si="3"/>
        <v>204.62</v>
      </c>
      <c r="J14" s="11">
        <f t="shared" si="4"/>
        <v>25.379999999999995</v>
      </c>
      <c r="K14" s="12">
        <f t="shared" si="5"/>
        <v>-76.62</v>
      </c>
      <c r="L14" s="17">
        <f t="shared" si="6"/>
        <v>-51.240000000000009</v>
      </c>
      <c r="M14" s="20">
        <f t="shared" si="7"/>
        <v>2.8217226799569279</v>
      </c>
    </row>
    <row r="15" spans="1:13" x14ac:dyDescent="0.3">
      <c r="A15" s="35" t="s">
        <v>0</v>
      </c>
      <c r="B15" s="16">
        <v>12</v>
      </c>
      <c r="C15" s="6">
        <v>33</v>
      </c>
      <c r="D15" s="7">
        <v>176</v>
      </c>
      <c r="E15" s="8">
        <v>59</v>
      </c>
      <c r="F15" s="1" t="e">
        <f t="shared" si="0"/>
        <v>#VALUE!</v>
      </c>
      <c r="G15" s="1">
        <f t="shared" si="1"/>
        <v>0</v>
      </c>
      <c r="H15" s="1">
        <f t="shared" si="2"/>
        <v>0</v>
      </c>
      <c r="I15" s="10">
        <f t="shared" si="3"/>
        <v>120.22999999999999</v>
      </c>
      <c r="J15" s="11">
        <f t="shared" si="4"/>
        <v>-87.22999999999999</v>
      </c>
      <c r="K15" s="12">
        <f t="shared" si="5"/>
        <v>-61.22999999999999</v>
      </c>
      <c r="L15" s="17">
        <f t="shared" si="6"/>
        <v>-148.45999999999998</v>
      </c>
      <c r="M15" s="20">
        <f t="shared" si="7"/>
        <v>-2.1828213810898625</v>
      </c>
    </row>
    <row r="16" spans="1:13" x14ac:dyDescent="0.3">
      <c r="A16" s="36" t="s">
        <v>1</v>
      </c>
      <c r="B16" s="16">
        <v>13</v>
      </c>
      <c r="C16" s="6">
        <v>201</v>
      </c>
      <c r="D16" s="7">
        <v>91</v>
      </c>
      <c r="E16" s="8">
        <v>186</v>
      </c>
      <c r="F16" s="1" t="e">
        <f t="shared" si="0"/>
        <v>#VALUE!</v>
      </c>
      <c r="G16" s="1">
        <f t="shared" si="1"/>
        <v>0</v>
      </c>
      <c r="H16" s="1">
        <f t="shared" si="2"/>
        <v>0</v>
      </c>
      <c r="I16" s="10">
        <f t="shared" si="3"/>
        <v>134.44999999999999</v>
      </c>
      <c r="J16" s="11">
        <f t="shared" si="4"/>
        <v>66.550000000000011</v>
      </c>
      <c r="K16" s="12">
        <f t="shared" si="5"/>
        <v>51.550000000000011</v>
      </c>
      <c r="L16" s="17">
        <f t="shared" si="6"/>
        <v>118.10000000000002</v>
      </c>
      <c r="M16" s="20">
        <f t="shared" si="7"/>
        <v>0.91173273443737646</v>
      </c>
    </row>
    <row r="17" spans="1:13" x14ac:dyDescent="0.3">
      <c r="A17" s="37" t="s">
        <v>2</v>
      </c>
      <c r="B17" s="16">
        <v>14</v>
      </c>
      <c r="C17" s="6">
        <v>204</v>
      </c>
      <c r="D17" s="7">
        <v>204</v>
      </c>
      <c r="E17" s="8">
        <v>204</v>
      </c>
      <c r="F17" s="1" t="e">
        <f t="shared" si="0"/>
        <v>#VALUE!</v>
      </c>
      <c r="G17" s="1">
        <f t="shared" si="1"/>
        <v>0</v>
      </c>
      <c r="H17" s="1">
        <f t="shared" si="2"/>
        <v>0</v>
      </c>
      <c r="I17" s="10">
        <f t="shared" si="3"/>
        <v>204</v>
      </c>
      <c r="J17" s="11">
        <f t="shared" si="4"/>
        <v>0</v>
      </c>
      <c r="K17" s="12">
        <f t="shared" si="5"/>
        <v>0</v>
      </c>
      <c r="L17" s="17">
        <f t="shared" si="6"/>
        <v>0</v>
      </c>
      <c r="M17" s="20">
        <v>0</v>
      </c>
    </row>
    <row r="18" spans="1:13" x14ac:dyDescent="0.3">
      <c r="A18" s="16" t="s">
        <v>3</v>
      </c>
      <c r="B18" s="16">
        <v>15</v>
      </c>
      <c r="C18" s="6">
        <v>255</v>
      </c>
      <c r="D18" s="7">
        <v>255</v>
      </c>
      <c r="E18" s="8">
        <v>255</v>
      </c>
      <c r="F18" s="1" t="e">
        <f t="shared" si="0"/>
        <v>#VALUE!</v>
      </c>
      <c r="G18" s="1">
        <f t="shared" si="1"/>
        <v>0</v>
      </c>
      <c r="H18" s="1">
        <f t="shared" si="2"/>
        <v>0</v>
      </c>
      <c r="I18" s="10">
        <f t="shared" si="3"/>
        <v>255</v>
      </c>
      <c r="J18" s="11">
        <f t="shared" si="4"/>
        <v>0</v>
      </c>
      <c r="K18" s="12">
        <f t="shared" si="5"/>
        <v>0</v>
      </c>
      <c r="L18" s="17">
        <f t="shared" si="6"/>
        <v>0</v>
      </c>
      <c r="M18" s="20">
        <v>0</v>
      </c>
    </row>
    <row r="19" spans="1:13" x14ac:dyDescent="0.3"/>
    <row r="20" spans="1:13" x14ac:dyDescent="0.3">
      <c r="A20" s="41" t="s">
        <v>36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x14ac:dyDescent="0.3">
      <c r="A21" s="16" t="s">
        <v>23</v>
      </c>
      <c r="B21" s="23" t="s">
        <v>22</v>
      </c>
      <c r="C21" s="3" t="s">
        <v>16</v>
      </c>
      <c r="D21" s="4" t="s">
        <v>17</v>
      </c>
      <c r="E21" s="5" t="s">
        <v>18</v>
      </c>
      <c r="I21" s="9" t="s">
        <v>21</v>
      </c>
      <c r="J21" s="3" t="s">
        <v>19</v>
      </c>
      <c r="K21" s="5" t="s">
        <v>20</v>
      </c>
      <c r="L21" s="19" t="s">
        <v>33</v>
      </c>
      <c r="M21" s="21" t="s">
        <v>32</v>
      </c>
    </row>
    <row r="22" spans="1:13" x14ac:dyDescent="0.3">
      <c r="A22" s="24" t="s">
        <v>15</v>
      </c>
      <c r="B22" s="16">
        <v>0</v>
      </c>
      <c r="C22" s="6">
        <v>0</v>
      </c>
      <c r="D22" s="7">
        <v>0</v>
      </c>
      <c r="E22" s="8">
        <v>0</v>
      </c>
      <c r="F22" s="1" t="e">
        <f t="shared" ref="F22:F37" si="8">C22*$A$1</f>
        <v>#VALUE!</v>
      </c>
      <c r="G22" s="1">
        <f t="shared" ref="G22" si="9">D22*$D$1</f>
        <v>0</v>
      </c>
      <c r="H22" s="1">
        <f t="shared" ref="H22" si="10">E22*$E$1</f>
        <v>0</v>
      </c>
      <c r="I22" s="10">
        <f t="shared" ref="I22" si="11">(C22*0.3)+(D22*0.59)+(E22*0.11)</f>
        <v>0</v>
      </c>
      <c r="J22" s="11">
        <f t="shared" ref="J22" si="12">C22-I22</f>
        <v>0</v>
      </c>
      <c r="K22" s="12">
        <f t="shared" ref="K22" si="13">E22-I22</f>
        <v>0</v>
      </c>
      <c r="L22" s="17">
        <f t="shared" ref="L22" si="14">J22+K22</f>
        <v>0</v>
      </c>
      <c r="M22" s="20">
        <v>0</v>
      </c>
    </row>
    <row r="23" spans="1:13" x14ac:dyDescent="0.3">
      <c r="A23" s="24" t="s">
        <v>14</v>
      </c>
      <c r="B23" s="16">
        <v>1</v>
      </c>
      <c r="C23" s="6">
        <v>0</v>
      </c>
      <c r="D23" s="7">
        <v>0</v>
      </c>
      <c r="E23" s="8">
        <v>0</v>
      </c>
      <c r="F23" s="1" t="e">
        <f t="shared" si="8"/>
        <v>#VALUE!</v>
      </c>
      <c r="G23" s="1">
        <f t="shared" ref="G23:G37" si="15">D23*$D$1</f>
        <v>0</v>
      </c>
      <c r="H23" s="1">
        <f t="shared" ref="H23:H37" si="16">E23*$E$1</f>
        <v>0</v>
      </c>
      <c r="I23" s="10">
        <f t="shared" ref="I23:I37" si="17">(C23*0.3)+(D23*0.59)+(E23*0.11)</f>
        <v>0</v>
      </c>
      <c r="J23" s="11">
        <f t="shared" ref="J23:J37" si="18">C23-I23</f>
        <v>0</v>
      </c>
      <c r="K23" s="12">
        <f t="shared" ref="K23:K37" si="19">E23-I23</f>
        <v>0</v>
      </c>
      <c r="L23" s="17">
        <f t="shared" ref="L23:L37" si="20">J23+K23</f>
        <v>0</v>
      </c>
      <c r="M23" s="20">
        <v>0</v>
      </c>
    </row>
    <row r="24" spans="1:13" x14ac:dyDescent="0.3">
      <c r="A24" s="27" t="s">
        <v>11</v>
      </c>
      <c r="B24" s="16">
        <v>4</v>
      </c>
      <c r="C24" s="6">
        <v>84</v>
      </c>
      <c r="D24" s="7">
        <v>85</v>
      </c>
      <c r="E24" s="8">
        <v>237</v>
      </c>
      <c r="F24" s="1" t="e">
        <f t="shared" si="8"/>
        <v>#VALUE!</v>
      </c>
      <c r="G24" s="1">
        <f t="shared" si="15"/>
        <v>0</v>
      </c>
      <c r="H24" s="1">
        <f t="shared" si="16"/>
        <v>0</v>
      </c>
      <c r="I24" s="10">
        <f t="shared" si="17"/>
        <v>101.41999999999999</v>
      </c>
      <c r="J24" s="11">
        <f t="shared" si="18"/>
        <v>-17.419999999999987</v>
      </c>
      <c r="K24" s="12">
        <f t="shared" si="19"/>
        <v>135.58000000000001</v>
      </c>
      <c r="L24" s="17">
        <f t="shared" si="20"/>
        <v>118.16000000000003</v>
      </c>
      <c r="M24" s="20">
        <f t="shared" ref="M24:M36" si="21">ATAN2(K24,J24)</f>
        <v>-0.12778492138998829</v>
      </c>
    </row>
    <row r="25" spans="1:13" x14ac:dyDescent="0.3">
      <c r="A25" s="35" t="s">
        <v>0</v>
      </c>
      <c r="B25" s="16">
        <v>12</v>
      </c>
      <c r="C25" s="6">
        <v>33</v>
      </c>
      <c r="D25" s="7">
        <v>176</v>
      </c>
      <c r="E25" s="8">
        <v>59</v>
      </c>
      <c r="F25" s="1" t="e">
        <f t="shared" si="8"/>
        <v>#VALUE!</v>
      </c>
      <c r="G25" s="1">
        <f t="shared" si="15"/>
        <v>0</v>
      </c>
      <c r="H25" s="1">
        <f t="shared" si="16"/>
        <v>0</v>
      </c>
      <c r="I25" s="10">
        <f t="shared" si="17"/>
        <v>120.22999999999999</v>
      </c>
      <c r="J25" s="11">
        <f t="shared" si="18"/>
        <v>-87.22999999999999</v>
      </c>
      <c r="K25" s="12">
        <f t="shared" si="19"/>
        <v>-61.22999999999999</v>
      </c>
      <c r="L25" s="17">
        <f t="shared" si="20"/>
        <v>-148.45999999999998</v>
      </c>
      <c r="M25" s="20">
        <f t="shared" si="21"/>
        <v>-2.1828213810898625</v>
      </c>
    </row>
    <row r="26" spans="1:13" x14ac:dyDescent="0.3">
      <c r="A26" s="29" t="s">
        <v>9</v>
      </c>
      <c r="B26" s="16">
        <v>6</v>
      </c>
      <c r="C26" s="6">
        <v>212</v>
      </c>
      <c r="D26" s="7">
        <v>82</v>
      </c>
      <c r="E26" s="8">
        <v>77</v>
      </c>
      <c r="F26" s="1" t="e">
        <f t="shared" si="8"/>
        <v>#VALUE!</v>
      </c>
      <c r="G26" s="1">
        <f t="shared" si="15"/>
        <v>0</v>
      </c>
      <c r="H26" s="1">
        <f t="shared" si="16"/>
        <v>0</v>
      </c>
      <c r="I26" s="10">
        <f t="shared" si="17"/>
        <v>120.44999999999999</v>
      </c>
      <c r="J26" s="11">
        <f t="shared" si="18"/>
        <v>91.550000000000011</v>
      </c>
      <c r="K26" s="12">
        <f t="shared" si="19"/>
        <v>-43.449999999999989</v>
      </c>
      <c r="L26" s="17">
        <f t="shared" si="20"/>
        <v>48.100000000000023</v>
      </c>
      <c r="M26" s="20">
        <f t="shared" si="21"/>
        <v>2.0139215470489011</v>
      </c>
    </row>
    <row r="27" spans="1:13" x14ac:dyDescent="0.3">
      <c r="A27" s="36" t="s">
        <v>1</v>
      </c>
      <c r="B27" s="16">
        <v>13</v>
      </c>
      <c r="C27" s="6">
        <v>201</v>
      </c>
      <c r="D27" s="7">
        <v>91</v>
      </c>
      <c r="E27" s="8">
        <v>186</v>
      </c>
      <c r="F27" s="1" t="e">
        <f t="shared" si="8"/>
        <v>#VALUE!</v>
      </c>
      <c r="G27" s="1">
        <f t="shared" si="15"/>
        <v>0</v>
      </c>
      <c r="H27" s="1">
        <f t="shared" si="16"/>
        <v>0</v>
      </c>
      <c r="I27" s="10">
        <f t="shared" si="17"/>
        <v>134.44999999999999</v>
      </c>
      <c r="J27" s="11">
        <f t="shared" si="18"/>
        <v>66.550000000000011</v>
      </c>
      <c r="K27" s="12">
        <f t="shared" si="19"/>
        <v>51.550000000000011</v>
      </c>
      <c r="L27" s="17">
        <f t="shared" si="20"/>
        <v>118.10000000000002</v>
      </c>
      <c r="M27" s="20">
        <f t="shared" si="21"/>
        <v>0.91173273443737646</v>
      </c>
    </row>
    <row r="28" spans="1:13" x14ac:dyDescent="0.3">
      <c r="A28" s="28" t="s">
        <v>10</v>
      </c>
      <c r="B28" s="16">
        <v>5</v>
      </c>
      <c r="C28" s="6">
        <v>125</v>
      </c>
      <c r="D28" s="7">
        <v>118</v>
      </c>
      <c r="E28" s="8">
        <v>252</v>
      </c>
      <c r="F28" s="1" t="e">
        <f t="shared" si="8"/>
        <v>#VALUE!</v>
      </c>
      <c r="G28" s="1">
        <f t="shared" si="15"/>
        <v>0</v>
      </c>
      <c r="H28" s="1">
        <f t="shared" si="16"/>
        <v>0</v>
      </c>
      <c r="I28" s="10">
        <f t="shared" si="17"/>
        <v>134.83999999999997</v>
      </c>
      <c r="J28" s="11">
        <f t="shared" si="18"/>
        <v>-9.839999999999975</v>
      </c>
      <c r="K28" s="12">
        <f t="shared" si="19"/>
        <v>117.16000000000003</v>
      </c>
      <c r="L28" s="17">
        <f t="shared" si="20"/>
        <v>107.32000000000005</v>
      </c>
      <c r="M28" s="20">
        <f t="shared" si="21"/>
        <v>-8.3791059451376854E-2</v>
      </c>
    </row>
    <row r="29" spans="1:13" x14ac:dyDescent="0.3">
      <c r="A29" s="31" t="s">
        <v>7</v>
      </c>
      <c r="B29" s="16">
        <v>8</v>
      </c>
      <c r="C29" s="6">
        <v>252</v>
      </c>
      <c r="D29" s="7">
        <v>85</v>
      </c>
      <c r="E29" s="8">
        <v>84</v>
      </c>
      <c r="F29" s="1" t="e">
        <f t="shared" si="8"/>
        <v>#VALUE!</v>
      </c>
      <c r="G29" s="1">
        <f t="shared" si="15"/>
        <v>0</v>
      </c>
      <c r="H29" s="1">
        <f t="shared" si="16"/>
        <v>0</v>
      </c>
      <c r="I29" s="10">
        <f t="shared" si="17"/>
        <v>134.99</v>
      </c>
      <c r="J29" s="11">
        <f t="shared" si="18"/>
        <v>117.00999999999999</v>
      </c>
      <c r="K29" s="12">
        <f t="shared" si="19"/>
        <v>-50.990000000000009</v>
      </c>
      <c r="L29" s="17">
        <f t="shared" si="20"/>
        <v>66.019999999999982</v>
      </c>
      <c r="M29" s="20">
        <f t="shared" si="21"/>
        <v>1.9817577476083028</v>
      </c>
    </row>
    <row r="30" spans="1:13" x14ac:dyDescent="0.3">
      <c r="A30" s="25" t="s">
        <v>13</v>
      </c>
      <c r="B30" s="16">
        <v>2</v>
      </c>
      <c r="C30" s="6">
        <v>33</v>
      </c>
      <c r="D30" s="7">
        <v>200</v>
      </c>
      <c r="E30" s="8">
        <v>66</v>
      </c>
      <c r="F30" s="1" t="e">
        <f t="shared" si="8"/>
        <v>#VALUE!</v>
      </c>
      <c r="G30" s="1">
        <f t="shared" si="15"/>
        <v>0</v>
      </c>
      <c r="H30" s="1">
        <f t="shared" si="16"/>
        <v>0</v>
      </c>
      <c r="I30" s="10">
        <f t="shared" si="17"/>
        <v>135.16</v>
      </c>
      <c r="J30" s="11">
        <f t="shared" si="18"/>
        <v>-102.16</v>
      </c>
      <c r="K30" s="12">
        <f t="shared" si="19"/>
        <v>-69.16</v>
      </c>
      <c r="L30" s="17">
        <f t="shared" si="20"/>
        <v>-171.32</v>
      </c>
      <c r="M30" s="20">
        <f t="shared" si="21"/>
        <v>-2.16590312737145</v>
      </c>
    </row>
    <row r="31" spans="1:13" x14ac:dyDescent="0.3">
      <c r="A31" s="32" t="s">
        <v>6</v>
      </c>
      <c r="B31" s="16">
        <v>9</v>
      </c>
      <c r="C31" s="6">
        <v>255</v>
      </c>
      <c r="D31" s="7">
        <v>121</v>
      </c>
      <c r="E31" s="8">
        <v>120</v>
      </c>
      <c r="F31" s="1" t="e">
        <f t="shared" si="8"/>
        <v>#VALUE!</v>
      </c>
      <c r="G31" s="1">
        <f t="shared" si="15"/>
        <v>0</v>
      </c>
      <c r="H31" s="1">
        <f t="shared" si="16"/>
        <v>0</v>
      </c>
      <c r="I31" s="10">
        <f t="shared" si="17"/>
        <v>161.08999999999997</v>
      </c>
      <c r="J31" s="11">
        <f t="shared" si="18"/>
        <v>93.910000000000025</v>
      </c>
      <c r="K31" s="12">
        <f t="shared" si="19"/>
        <v>-41.089999999999975</v>
      </c>
      <c r="L31" s="17">
        <f t="shared" si="20"/>
        <v>52.82000000000005</v>
      </c>
      <c r="M31" s="20">
        <f t="shared" si="21"/>
        <v>1.9832458703870239</v>
      </c>
    </row>
    <row r="32" spans="1:13" x14ac:dyDescent="0.3">
      <c r="A32" s="26" t="s">
        <v>12</v>
      </c>
      <c r="B32" s="16">
        <v>3</v>
      </c>
      <c r="C32" s="6">
        <v>94</v>
      </c>
      <c r="D32" s="7">
        <v>220</v>
      </c>
      <c r="E32" s="8">
        <v>120</v>
      </c>
      <c r="F32" s="1" t="e">
        <f t="shared" si="8"/>
        <v>#VALUE!</v>
      </c>
      <c r="G32" s="1">
        <f t="shared" si="15"/>
        <v>0</v>
      </c>
      <c r="H32" s="1">
        <f t="shared" si="16"/>
        <v>0</v>
      </c>
      <c r="I32" s="10">
        <f t="shared" si="17"/>
        <v>171.19999999999996</v>
      </c>
      <c r="J32" s="11">
        <f t="shared" si="18"/>
        <v>-77.19999999999996</v>
      </c>
      <c r="K32" s="12">
        <f t="shared" si="19"/>
        <v>-51.19999999999996</v>
      </c>
      <c r="L32" s="17">
        <f t="shared" si="20"/>
        <v>-128.39999999999992</v>
      </c>
      <c r="M32" s="20">
        <f t="shared" si="21"/>
        <v>-2.1564037253420718</v>
      </c>
    </row>
    <row r="33" spans="1:13" x14ac:dyDescent="0.3">
      <c r="A33" s="30" t="s">
        <v>8</v>
      </c>
      <c r="B33" s="16">
        <v>7</v>
      </c>
      <c r="C33" s="6">
        <v>66</v>
      </c>
      <c r="D33" s="7">
        <v>235</v>
      </c>
      <c r="E33" s="8">
        <v>245</v>
      </c>
      <c r="F33" s="1" t="e">
        <f t="shared" si="8"/>
        <v>#VALUE!</v>
      </c>
      <c r="G33" s="1">
        <f t="shared" si="15"/>
        <v>0</v>
      </c>
      <c r="H33" s="1">
        <f t="shared" si="16"/>
        <v>0</v>
      </c>
      <c r="I33" s="10">
        <f t="shared" si="17"/>
        <v>185.4</v>
      </c>
      <c r="J33" s="11">
        <f t="shared" si="18"/>
        <v>-119.4</v>
      </c>
      <c r="K33" s="12">
        <f t="shared" si="19"/>
        <v>59.599999999999994</v>
      </c>
      <c r="L33" s="17">
        <f t="shared" si="20"/>
        <v>-59.800000000000011</v>
      </c>
      <c r="M33" s="20">
        <f t="shared" si="21"/>
        <v>-1.1078189589805911</v>
      </c>
    </row>
    <row r="34" spans="1:13" x14ac:dyDescent="0.3">
      <c r="A34" s="33" t="s">
        <v>5</v>
      </c>
      <c r="B34" s="16">
        <v>10</v>
      </c>
      <c r="C34" s="6">
        <v>212</v>
      </c>
      <c r="D34" s="7">
        <v>193</v>
      </c>
      <c r="E34" s="8">
        <v>84</v>
      </c>
      <c r="F34" s="1" t="e">
        <f t="shared" si="8"/>
        <v>#VALUE!</v>
      </c>
      <c r="G34" s="1">
        <f t="shared" si="15"/>
        <v>0</v>
      </c>
      <c r="H34" s="1">
        <f t="shared" si="16"/>
        <v>0</v>
      </c>
      <c r="I34" s="10">
        <f t="shared" si="17"/>
        <v>186.70999999999998</v>
      </c>
      <c r="J34" s="11">
        <f t="shared" si="18"/>
        <v>25.29000000000002</v>
      </c>
      <c r="K34" s="12">
        <f t="shared" si="19"/>
        <v>-102.70999999999998</v>
      </c>
      <c r="L34" s="17">
        <f t="shared" si="20"/>
        <v>-77.419999999999959</v>
      </c>
      <c r="M34" s="20">
        <f t="shared" si="21"/>
        <v>2.9001679616965674</v>
      </c>
    </row>
    <row r="35" spans="1:13" x14ac:dyDescent="0.3">
      <c r="A35" s="37" t="s">
        <v>2</v>
      </c>
      <c r="B35" s="16">
        <v>14</v>
      </c>
      <c r="C35" s="6">
        <v>204</v>
      </c>
      <c r="D35" s="7">
        <v>204</v>
      </c>
      <c r="E35" s="8">
        <v>204</v>
      </c>
      <c r="F35" s="1" t="e">
        <f t="shared" si="8"/>
        <v>#VALUE!</v>
      </c>
      <c r="G35" s="1">
        <f t="shared" si="15"/>
        <v>0</v>
      </c>
      <c r="H35" s="1">
        <f t="shared" si="16"/>
        <v>0</v>
      </c>
      <c r="I35" s="10">
        <f t="shared" si="17"/>
        <v>204</v>
      </c>
      <c r="J35" s="11">
        <f t="shared" si="18"/>
        <v>0</v>
      </c>
      <c r="K35" s="12">
        <f t="shared" si="19"/>
        <v>0</v>
      </c>
      <c r="L35" s="17">
        <f t="shared" si="20"/>
        <v>0</v>
      </c>
      <c r="M35" s="20">
        <v>0</v>
      </c>
    </row>
    <row r="36" spans="1:13" x14ac:dyDescent="0.3">
      <c r="A36" s="34" t="s">
        <v>4</v>
      </c>
      <c r="B36" s="16">
        <v>11</v>
      </c>
      <c r="C36" s="6">
        <v>230</v>
      </c>
      <c r="D36" s="7">
        <v>206</v>
      </c>
      <c r="E36" s="8">
        <v>128</v>
      </c>
      <c r="F36" s="1" t="e">
        <f t="shared" si="8"/>
        <v>#VALUE!</v>
      </c>
      <c r="G36" s="1">
        <f t="shared" si="15"/>
        <v>0</v>
      </c>
      <c r="H36" s="1">
        <f t="shared" si="16"/>
        <v>0</v>
      </c>
      <c r="I36" s="10">
        <f t="shared" si="17"/>
        <v>204.62</v>
      </c>
      <c r="J36" s="11">
        <f t="shared" si="18"/>
        <v>25.379999999999995</v>
      </c>
      <c r="K36" s="12">
        <f t="shared" si="19"/>
        <v>-76.62</v>
      </c>
      <c r="L36" s="17">
        <f t="shared" si="20"/>
        <v>-51.240000000000009</v>
      </c>
      <c r="M36" s="20">
        <f t="shared" si="21"/>
        <v>2.8217226799569279</v>
      </c>
    </row>
    <row r="37" spans="1:13" x14ac:dyDescent="0.3">
      <c r="A37" s="16" t="s">
        <v>3</v>
      </c>
      <c r="B37" s="16">
        <v>15</v>
      </c>
      <c r="C37" s="6">
        <v>255</v>
      </c>
      <c r="D37" s="7">
        <v>255</v>
      </c>
      <c r="E37" s="8">
        <v>255</v>
      </c>
      <c r="F37" s="1" t="e">
        <f t="shared" si="8"/>
        <v>#VALUE!</v>
      </c>
      <c r="G37" s="1">
        <f t="shared" si="15"/>
        <v>0</v>
      </c>
      <c r="H37" s="1">
        <f t="shared" si="16"/>
        <v>0</v>
      </c>
      <c r="I37" s="10">
        <f t="shared" si="17"/>
        <v>255</v>
      </c>
      <c r="J37" s="11">
        <f t="shared" si="18"/>
        <v>0</v>
      </c>
      <c r="K37" s="12">
        <f t="shared" si="19"/>
        <v>0</v>
      </c>
      <c r="L37" s="17">
        <f t="shared" si="20"/>
        <v>0</v>
      </c>
      <c r="M37" s="20">
        <v>0</v>
      </c>
    </row>
    <row r="38" spans="1:13" x14ac:dyDescent="0.3"/>
    <row r="39" spans="1:13" x14ac:dyDescent="0.3">
      <c r="A39" s="41" t="s">
        <v>37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spans="1:13" x14ac:dyDescent="0.3">
      <c r="A40" s="16" t="s">
        <v>23</v>
      </c>
      <c r="B40" s="23" t="s">
        <v>22</v>
      </c>
      <c r="C40" s="3" t="s">
        <v>16</v>
      </c>
      <c r="D40" s="4" t="s">
        <v>17</v>
      </c>
      <c r="E40" s="5" t="s">
        <v>18</v>
      </c>
      <c r="I40" s="9" t="s">
        <v>21</v>
      </c>
      <c r="J40" s="3" t="s">
        <v>19</v>
      </c>
      <c r="K40" s="5" t="s">
        <v>20</v>
      </c>
      <c r="L40" s="19" t="s">
        <v>33</v>
      </c>
      <c r="M40" s="21" t="s">
        <v>32</v>
      </c>
    </row>
    <row r="41" spans="1:13" x14ac:dyDescent="0.3">
      <c r="A41" s="35" t="s">
        <v>0</v>
      </c>
      <c r="B41" s="16">
        <v>12</v>
      </c>
      <c r="C41" s="6">
        <v>33</v>
      </c>
      <c r="D41" s="7">
        <v>176</v>
      </c>
      <c r="E41" s="8">
        <v>59</v>
      </c>
      <c r="F41" s="1" t="e">
        <f t="shared" ref="F41:F56" si="22">C41*$A$1</f>
        <v>#VALUE!</v>
      </c>
      <c r="G41" s="1">
        <f t="shared" ref="G41:G46" si="23">D41*$D$1</f>
        <v>0</v>
      </c>
      <c r="H41" s="1">
        <f t="shared" ref="H41:H46" si="24">E41*$E$1</f>
        <v>0</v>
      </c>
      <c r="I41" s="10">
        <f t="shared" ref="I41:I46" si="25">(C41*0.3)+(D41*0.59)+(E41*0.11)</f>
        <v>120.22999999999999</v>
      </c>
      <c r="J41" s="11">
        <f t="shared" ref="J41:J46" si="26">C41-I41</f>
        <v>-87.22999999999999</v>
      </c>
      <c r="K41" s="12">
        <f t="shared" ref="K41:K46" si="27">E41-I41</f>
        <v>-61.22999999999999</v>
      </c>
      <c r="L41" s="17">
        <f t="shared" ref="L41:L46" si="28">J41+K41</f>
        <v>-148.45999999999998</v>
      </c>
      <c r="M41" s="20">
        <f t="shared" ref="M41:M46" si="29">ATAN2(K41,J41)</f>
        <v>-2.1828213810898625</v>
      </c>
    </row>
    <row r="42" spans="1:13" x14ac:dyDescent="0.3">
      <c r="A42" s="25" t="s">
        <v>13</v>
      </c>
      <c r="B42" s="16">
        <v>2</v>
      </c>
      <c r="C42" s="6">
        <v>33</v>
      </c>
      <c r="D42" s="7">
        <v>200</v>
      </c>
      <c r="E42" s="8">
        <v>66</v>
      </c>
      <c r="F42" s="1" t="e">
        <f t="shared" si="22"/>
        <v>#VALUE!</v>
      </c>
      <c r="G42" s="1">
        <f t="shared" si="23"/>
        <v>0</v>
      </c>
      <c r="H42" s="1">
        <f t="shared" si="24"/>
        <v>0</v>
      </c>
      <c r="I42" s="10">
        <f t="shared" si="25"/>
        <v>135.16</v>
      </c>
      <c r="J42" s="11">
        <f t="shared" si="26"/>
        <v>-102.16</v>
      </c>
      <c r="K42" s="12">
        <f t="shared" si="27"/>
        <v>-69.16</v>
      </c>
      <c r="L42" s="17">
        <f t="shared" si="28"/>
        <v>-171.32</v>
      </c>
      <c r="M42" s="20">
        <f t="shared" si="29"/>
        <v>-2.16590312737145</v>
      </c>
    </row>
    <row r="43" spans="1:13" x14ac:dyDescent="0.3">
      <c r="A43" s="26" t="s">
        <v>12</v>
      </c>
      <c r="B43" s="16">
        <v>3</v>
      </c>
      <c r="C43" s="6">
        <v>94</v>
      </c>
      <c r="D43" s="7">
        <v>220</v>
      </c>
      <c r="E43" s="8">
        <v>120</v>
      </c>
      <c r="F43" s="1" t="e">
        <f t="shared" si="22"/>
        <v>#VALUE!</v>
      </c>
      <c r="G43" s="1">
        <f t="shared" si="23"/>
        <v>0</v>
      </c>
      <c r="H43" s="1">
        <f t="shared" si="24"/>
        <v>0</v>
      </c>
      <c r="I43" s="10">
        <f t="shared" si="25"/>
        <v>171.19999999999996</v>
      </c>
      <c r="J43" s="11">
        <f t="shared" si="26"/>
        <v>-77.19999999999996</v>
      </c>
      <c r="K43" s="12">
        <f t="shared" si="27"/>
        <v>-51.19999999999996</v>
      </c>
      <c r="L43" s="17">
        <f t="shared" si="28"/>
        <v>-128.39999999999992</v>
      </c>
      <c r="M43" s="20">
        <f t="shared" si="29"/>
        <v>-2.1564037253420718</v>
      </c>
    </row>
    <row r="44" spans="1:13" x14ac:dyDescent="0.3">
      <c r="A44" s="30" t="s">
        <v>8</v>
      </c>
      <c r="B44" s="16">
        <v>7</v>
      </c>
      <c r="C44" s="6">
        <v>66</v>
      </c>
      <c r="D44" s="7">
        <v>235</v>
      </c>
      <c r="E44" s="8">
        <v>245</v>
      </c>
      <c r="F44" s="1" t="e">
        <f t="shared" si="22"/>
        <v>#VALUE!</v>
      </c>
      <c r="G44" s="1">
        <f t="shared" si="23"/>
        <v>0</v>
      </c>
      <c r="H44" s="1">
        <f t="shared" si="24"/>
        <v>0</v>
      </c>
      <c r="I44" s="10">
        <f t="shared" si="25"/>
        <v>185.4</v>
      </c>
      <c r="J44" s="11">
        <f t="shared" si="26"/>
        <v>-119.4</v>
      </c>
      <c r="K44" s="12">
        <f t="shared" si="27"/>
        <v>59.599999999999994</v>
      </c>
      <c r="L44" s="17">
        <f t="shared" si="28"/>
        <v>-59.800000000000011</v>
      </c>
      <c r="M44" s="20">
        <f t="shared" si="29"/>
        <v>-1.1078189589805911</v>
      </c>
    </row>
    <row r="45" spans="1:13" x14ac:dyDescent="0.3">
      <c r="A45" s="27" t="s">
        <v>11</v>
      </c>
      <c r="B45" s="16">
        <v>4</v>
      </c>
      <c r="C45" s="6">
        <v>84</v>
      </c>
      <c r="D45" s="7">
        <v>85</v>
      </c>
      <c r="E45" s="8">
        <v>237</v>
      </c>
      <c r="F45" s="1" t="e">
        <f t="shared" si="22"/>
        <v>#VALUE!</v>
      </c>
      <c r="G45" s="1">
        <f t="shared" si="23"/>
        <v>0</v>
      </c>
      <c r="H45" s="1">
        <f t="shared" si="24"/>
        <v>0</v>
      </c>
      <c r="I45" s="10">
        <f t="shared" si="25"/>
        <v>101.41999999999999</v>
      </c>
      <c r="J45" s="11">
        <f t="shared" si="26"/>
        <v>-17.419999999999987</v>
      </c>
      <c r="K45" s="12">
        <f t="shared" si="27"/>
        <v>135.58000000000001</v>
      </c>
      <c r="L45" s="17">
        <f t="shared" si="28"/>
        <v>118.16000000000003</v>
      </c>
      <c r="M45" s="20">
        <f t="shared" si="29"/>
        <v>-0.12778492138998829</v>
      </c>
    </row>
    <row r="46" spans="1:13" x14ac:dyDescent="0.3">
      <c r="A46" s="28" t="s">
        <v>10</v>
      </c>
      <c r="B46" s="16">
        <v>5</v>
      </c>
      <c r="C46" s="6">
        <v>125</v>
      </c>
      <c r="D46" s="7">
        <v>118</v>
      </c>
      <c r="E46" s="8">
        <v>252</v>
      </c>
      <c r="F46" s="1" t="e">
        <f t="shared" si="22"/>
        <v>#VALUE!</v>
      </c>
      <c r="G46" s="1">
        <f t="shared" si="23"/>
        <v>0</v>
      </c>
      <c r="H46" s="1">
        <f t="shared" si="24"/>
        <v>0</v>
      </c>
      <c r="I46" s="10">
        <f t="shared" si="25"/>
        <v>134.83999999999997</v>
      </c>
      <c r="J46" s="11">
        <f t="shared" si="26"/>
        <v>-9.839999999999975</v>
      </c>
      <c r="K46" s="12">
        <f t="shared" si="27"/>
        <v>117.16000000000003</v>
      </c>
      <c r="L46" s="17">
        <f t="shared" si="28"/>
        <v>107.32000000000005</v>
      </c>
      <c r="M46" s="20">
        <f t="shared" si="29"/>
        <v>-8.3791059451376854E-2</v>
      </c>
    </row>
    <row r="47" spans="1:13" x14ac:dyDescent="0.3">
      <c r="A47" s="24" t="s">
        <v>15</v>
      </c>
      <c r="B47" s="16">
        <v>0</v>
      </c>
      <c r="C47" s="6">
        <v>0</v>
      </c>
      <c r="D47" s="7">
        <v>0</v>
      </c>
      <c r="E47" s="8">
        <v>0</v>
      </c>
      <c r="F47" s="1" t="e">
        <f t="shared" si="22"/>
        <v>#VALUE!</v>
      </c>
      <c r="G47" s="1">
        <f t="shared" ref="G47:G51" si="30">D47*$D$1</f>
        <v>0</v>
      </c>
      <c r="H47" s="1">
        <f t="shared" ref="H47:H51" si="31">E47*$E$1</f>
        <v>0</v>
      </c>
      <c r="I47" s="10">
        <f t="shared" ref="I47:I51" si="32">(C47*0.3)+(D47*0.59)+(E47*0.11)</f>
        <v>0</v>
      </c>
      <c r="J47" s="11">
        <f t="shared" ref="J47:J51" si="33">C47-I47</f>
        <v>0</v>
      </c>
      <c r="K47" s="12">
        <f t="shared" ref="K47:K51" si="34">E47-I47</f>
        <v>0</v>
      </c>
      <c r="L47" s="17">
        <f t="shared" ref="L47:L51" si="35">J47+K47</f>
        <v>0</v>
      </c>
      <c r="M47" s="20">
        <v>0</v>
      </c>
    </row>
    <row r="48" spans="1:13" x14ac:dyDescent="0.3">
      <c r="A48" s="24" t="s">
        <v>14</v>
      </c>
      <c r="B48" s="16">
        <v>1</v>
      </c>
      <c r="C48" s="6">
        <v>0</v>
      </c>
      <c r="D48" s="7">
        <v>0</v>
      </c>
      <c r="E48" s="8">
        <v>0</v>
      </c>
      <c r="F48" s="1" t="e">
        <f t="shared" si="22"/>
        <v>#VALUE!</v>
      </c>
      <c r="G48" s="1">
        <f t="shared" si="30"/>
        <v>0</v>
      </c>
      <c r="H48" s="1">
        <f t="shared" si="31"/>
        <v>0</v>
      </c>
      <c r="I48" s="10">
        <f t="shared" si="32"/>
        <v>0</v>
      </c>
      <c r="J48" s="11">
        <f t="shared" si="33"/>
        <v>0</v>
      </c>
      <c r="K48" s="12">
        <f t="shared" si="34"/>
        <v>0</v>
      </c>
      <c r="L48" s="17">
        <f t="shared" si="35"/>
        <v>0</v>
      </c>
      <c r="M48" s="20">
        <v>0</v>
      </c>
    </row>
    <row r="49" spans="1:15" x14ac:dyDescent="0.3">
      <c r="A49" s="37" t="s">
        <v>2</v>
      </c>
      <c r="B49" s="16">
        <v>14</v>
      </c>
      <c r="C49" s="6">
        <v>204</v>
      </c>
      <c r="D49" s="7">
        <v>204</v>
      </c>
      <c r="E49" s="8">
        <v>204</v>
      </c>
      <c r="F49" s="1" t="e">
        <f t="shared" si="22"/>
        <v>#VALUE!</v>
      </c>
      <c r="G49" s="1">
        <f>D49*$D$1</f>
        <v>0</v>
      </c>
      <c r="H49" s="1">
        <f>E49*$E$1</f>
        <v>0</v>
      </c>
      <c r="I49" s="10">
        <f>(C49*0.3)+(D49*0.59)+(E49*0.11)</f>
        <v>204</v>
      </c>
      <c r="J49" s="11">
        <f>C49-I49</f>
        <v>0</v>
      </c>
      <c r="K49" s="12">
        <f>E49-I49</f>
        <v>0</v>
      </c>
      <c r="L49" s="17">
        <f>J49+K49</f>
        <v>0</v>
      </c>
      <c r="M49" s="20">
        <v>0</v>
      </c>
    </row>
    <row r="50" spans="1:15" x14ac:dyDescent="0.3">
      <c r="A50" s="16" t="s">
        <v>3</v>
      </c>
      <c r="B50" s="16">
        <v>15</v>
      </c>
      <c r="C50" s="6">
        <v>255</v>
      </c>
      <c r="D50" s="7">
        <v>255</v>
      </c>
      <c r="E50" s="8">
        <v>255</v>
      </c>
      <c r="F50" s="1" t="e">
        <f t="shared" si="22"/>
        <v>#VALUE!</v>
      </c>
      <c r="G50" s="1">
        <f>D50*$D$1</f>
        <v>0</v>
      </c>
      <c r="H50" s="1">
        <f>E50*$E$1</f>
        <v>0</v>
      </c>
      <c r="I50" s="10">
        <f>(C50*0.3)+(D50*0.59)+(E50*0.11)</f>
        <v>255</v>
      </c>
      <c r="J50" s="11">
        <f>C50-I50</f>
        <v>0</v>
      </c>
      <c r="K50" s="12">
        <f>E50-I50</f>
        <v>0</v>
      </c>
      <c r="L50" s="17">
        <f>J50+K50</f>
        <v>0</v>
      </c>
      <c r="M50" s="20">
        <v>0</v>
      </c>
    </row>
    <row r="51" spans="1:15" x14ac:dyDescent="0.3">
      <c r="A51" s="36" t="s">
        <v>1</v>
      </c>
      <c r="B51" s="16">
        <v>13</v>
      </c>
      <c r="C51" s="6">
        <v>201</v>
      </c>
      <c r="D51" s="7">
        <v>91</v>
      </c>
      <c r="E51" s="8">
        <v>186</v>
      </c>
      <c r="F51" s="1" t="e">
        <f t="shared" si="22"/>
        <v>#VALUE!</v>
      </c>
      <c r="G51" s="1">
        <f t="shared" si="30"/>
        <v>0</v>
      </c>
      <c r="H51" s="1">
        <f t="shared" si="31"/>
        <v>0</v>
      </c>
      <c r="I51" s="10">
        <f t="shared" si="32"/>
        <v>134.44999999999999</v>
      </c>
      <c r="J51" s="11">
        <f t="shared" si="33"/>
        <v>66.550000000000011</v>
      </c>
      <c r="K51" s="12">
        <f t="shared" si="34"/>
        <v>51.550000000000011</v>
      </c>
      <c r="L51" s="17">
        <f t="shared" si="35"/>
        <v>118.10000000000002</v>
      </c>
      <c r="M51" s="20">
        <f t="shared" ref="M51" si="36">ATAN2(K51,J51)</f>
        <v>0.91173273443737646</v>
      </c>
    </row>
    <row r="52" spans="1:15" x14ac:dyDescent="0.3">
      <c r="A52" s="32" t="s">
        <v>6</v>
      </c>
      <c r="B52" s="16">
        <v>9</v>
      </c>
      <c r="C52" s="6">
        <v>255</v>
      </c>
      <c r="D52" s="7">
        <v>121</v>
      </c>
      <c r="E52" s="8">
        <v>120</v>
      </c>
      <c r="F52" s="1" t="e">
        <f t="shared" si="22"/>
        <v>#VALUE!</v>
      </c>
      <c r="G52" s="1">
        <f>D52*$D$1</f>
        <v>0</v>
      </c>
      <c r="H52" s="1">
        <f>E52*$E$1</f>
        <v>0</v>
      </c>
      <c r="I52" s="10">
        <f>(C52*0.3)+(D52*0.59)+(E52*0.11)</f>
        <v>161.08999999999997</v>
      </c>
      <c r="J52" s="11">
        <f>C52-I52</f>
        <v>93.910000000000025</v>
      </c>
      <c r="K52" s="12">
        <f>E52-I52</f>
        <v>-41.089999999999975</v>
      </c>
      <c r="L52" s="17">
        <f>J52+K52</f>
        <v>52.82000000000005</v>
      </c>
      <c r="M52" s="20">
        <f>ATAN2(K52,J52)</f>
        <v>1.9832458703870239</v>
      </c>
    </row>
    <row r="53" spans="1:15" x14ac:dyDescent="0.3">
      <c r="A53" s="31" t="s">
        <v>7</v>
      </c>
      <c r="B53" s="16">
        <v>8</v>
      </c>
      <c r="C53" s="6">
        <v>252</v>
      </c>
      <c r="D53" s="7">
        <v>85</v>
      </c>
      <c r="E53" s="8">
        <v>84</v>
      </c>
      <c r="F53" s="1" t="e">
        <f t="shared" si="22"/>
        <v>#VALUE!</v>
      </c>
      <c r="G53" s="1">
        <f>D53*$D$1</f>
        <v>0</v>
      </c>
      <c r="H53" s="1">
        <f>E53*$E$1</f>
        <v>0</v>
      </c>
      <c r="I53" s="10">
        <f>(C53*0.3)+(D53*0.59)+(E53*0.11)</f>
        <v>134.99</v>
      </c>
      <c r="J53" s="11">
        <f>C53-I53</f>
        <v>117.00999999999999</v>
      </c>
      <c r="K53" s="12">
        <f>E53-I53</f>
        <v>-50.990000000000009</v>
      </c>
      <c r="L53" s="17">
        <f>J53+K53</f>
        <v>66.019999999999982</v>
      </c>
      <c r="M53" s="20">
        <f>ATAN2(K53,J53)</f>
        <v>1.9817577476083028</v>
      </c>
    </row>
    <row r="54" spans="1:15" x14ac:dyDescent="0.3">
      <c r="A54" s="29" t="s">
        <v>9</v>
      </c>
      <c r="B54" s="16">
        <v>6</v>
      </c>
      <c r="C54" s="6">
        <v>212</v>
      </c>
      <c r="D54" s="7">
        <v>82</v>
      </c>
      <c r="E54" s="8">
        <v>77</v>
      </c>
      <c r="F54" s="1" t="e">
        <f t="shared" si="22"/>
        <v>#VALUE!</v>
      </c>
      <c r="G54" s="1">
        <f>D54*$D$1</f>
        <v>0</v>
      </c>
      <c r="H54" s="1">
        <f>E54*$E$1</f>
        <v>0</v>
      </c>
      <c r="I54" s="10">
        <f>(C54*0.3)+(D54*0.59)+(E54*0.11)</f>
        <v>120.44999999999999</v>
      </c>
      <c r="J54" s="11">
        <f>C54-I54</f>
        <v>91.550000000000011</v>
      </c>
      <c r="K54" s="12">
        <f>E54-I54</f>
        <v>-43.449999999999989</v>
      </c>
      <c r="L54" s="17">
        <f>J54+K54</f>
        <v>48.100000000000023</v>
      </c>
      <c r="M54" s="20">
        <f>ATAN2(K54,J54)</f>
        <v>2.0139215470489011</v>
      </c>
    </row>
    <row r="55" spans="1:15" x14ac:dyDescent="0.3">
      <c r="A55" s="34" t="s">
        <v>4</v>
      </c>
      <c r="B55" s="16">
        <v>11</v>
      </c>
      <c r="C55" s="6">
        <v>230</v>
      </c>
      <c r="D55" s="7">
        <v>206</v>
      </c>
      <c r="E55" s="8">
        <v>128</v>
      </c>
      <c r="F55" s="1" t="e">
        <f t="shared" si="22"/>
        <v>#VALUE!</v>
      </c>
      <c r="G55" s="1">
        <f>D55*$D$1</f>
        <v>0</v>
      </c>
      <c r="H55" s="1">
        <f>E55*$E$1</f>
        <v>0</v>
      </c>
      <c r="I55" s="10">
        <f>(C55*0.3)+(D55*0.59)+(E55*0.11)</f>
        <v>204.62</v>
      </c>
      <c r="J55" s="11">
        <f>C55-I55</f>
        <v>25.379999999999995</v>
      </c>
      <c r="K55" s="12">
        <f>E55-I55</f>
        <v>-76.62</v>
      </c>
      <c r="L55" s="17">
        <f>J55+K55</f>
        <v>-51.240000000000009</v>
      </c>
      <c r="M55" s="20">
        <f t="shared" ref="M55" si="37">ATAN2(K55,J55)</f>
        <v>2.8217226799569279</v>
      </c>
    </row>
    <row r="56" spans="1:15" x14ac:dyDescent="0.3">
      <c r="A56" s="33" t="s">
        <v>5</v>
      </c>
      <c r="B56" s="16">
        <v>10</v>
      </c>
      <c r="C56" s="6">
        <v>212</v>
      </c>
      <c r="D56" s="7">
        <v>193</v>
      </c>
      <c r="E56" s="8">
        <v>84</v>
      </c>
      <c r="F56" s="1" t="e">
        <f t="shared" si="22"/>
        <v>#VALUE!</v>
      </c>
      <c r="G56" s="1">
        <f>D56*$D$1</f>
        <v>0</v>
      </c>
      <c r="H56" s="1">
        <f>E56*$E$1</f>
        <v>0</v>
      </c>
      <c r="I56" s="10">
        <f>(C56*0.3)+(D56*0.59)+(E56*0.11)</f>
        <v>186.70999999999998</v>
      </c>
      <c r="J56" s="11">
        <f>C56-I56</f>
        <v>25.29000000000002</v>
      </c>
      <c r="K56" s="12">
        <f>E56-I56</f>
        <v>-102.70999999999998</v>
      </c>
      <c r="L56" s="17">
        <f>J56+K56</f>
        <v>-77.419999999999959</v>
      </c>
      <c r="M56" s="20">
        <f>ATAN2(K56,J56)</f>
        <v>2.9001679616965674</v>
      </c>
    </row>
    <row r="57" spans="1:15" x14ac:dyDescent="0.3">
      <c r="A57" s="2"/>
      <c r="B57" s="2"/>
      <c r="C57" s="13"/>
      <c r="D57" s="13"/>
      <c r="E57" s="13"/>
      <c r="F57" s="14"/>
      <c r="G57" s="14"/>
      <c r="H57" s="14"/>
      <c r="I57" s="15"/>
      <c r="J57" s="15"/>
      <c r="K57" s="15"/>
      <c r="M57" s="22"/>
    </row>
    <row r="58" spans="1:15" x14ac:dyDescent="0.3">
      <c r="A58" s="39" t="s">
        <v>35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x14ac:dyDescent="0.3">
      <c r="A59" s="39" t="s">
        <v>29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x14ac:dyDescent="0.3">
      <c r="A60" s="38" t="s">
        <v>23</v>
      </c>
      <c r="B60" s="23" t="s">
        <v>22</v>
      </c>
      <c r="C60" s="3" t="s">
        <v>16</v>
      </c>
      <c r="D60" s="4" t="s">
        <v>17</v>
      </c>
      <c r="E60" s="5" t="s">
        <v>18</v>
      </c>
      <c r="I60" s="9" t="s">
        <v>21</v>
      </c>
      <c r="J60" s="3" t="s">
        <v>19</v>
      </c>
      <c r="K60" s="5" t="s">
        <v>20</v>
      </c>
      <c r="L60" s="19" t="s">
        <v>33</v>
      </c>
      <c r="M60" s="21" t="s">
        <v>32</v>
      </c>
      <c r="O60" s="19" t="s">
        <v>31</v>
      </c>
    </row>
    <row r="61" spans="1:15" x14ac:dyDescent="0.3">
      <c r="A61" s="24" t="s">
        <v>14</v>
      </c>
      <c r="B61" s="16">
        <v>1</v>
      </c>
      <c r="C61" s="6">
        <v>0</v>
      </c>
      <c r="D61" s="7">
        <v>0</v>
      </c>
      <c r="E61" s="8">
        <v>0</v>
      </c>
      <c r="F61" s="1" t="e">
        <f>C61*$A$1</f>
        <v>#VALUE!</v>
      </c>
      <c r="G61" s="1">
        <f>D61*$D$1</f>
        <v>0</v>
      </c>
      <c r="H61" s="1">
        <f>E61*$E$1</f>
        <v>0</v>
      </c>
      <c r="I61" s="10">
        <f t="shared" ref="I61:I65" si="38">(C61*0.3)+(D61*0.59)+(E61*0.11)</f>
        <v>0</v>
      </c>
      <c r="J61" s="18">
        <f t="shared" ref="J61:J65" si="39">C61-I61</f>
        <v>0</v>
      </c>
      <c r="K61" s="18">
        <f t="shared" ref="K61:K65" si="40">E61-I61</f>
        <v>0</v>
      </c>
      <c r="L61" s="17">
        <f t="shared" ref="L61:L65" si="41">J61+K61</f>
        <v>0</v>
      </c>
      <c r="M61" s="20">
        <v>0</v>
      </c>
      <c r="N61" s="1">
        <f>I61</f>
        <v>0</v>
      </c>
      <c r="O61" s="16">
        <v>0</v>
      </c>
    </row>
    <row r="62" spans="1:15" x14ac:dyDescent="0.3">
      <c r="A62" s="28" t="s">
        <v>10</v>
      </c>
      <c r="B62" s="16">
        <v>5</v>
      </c>
      <c r="C62" s="6">
        <v>125</v>
      </c>
      <c r="D62" s="7">
        <v>118</v>
      </c>
      <c r="E62" s="8">
        <v>252</v>
      </c>
      <c r="F62" s="1" t="e">
        <f>C62*$A$1</f>
        <v>#VALUE!</v>
      </c>
      <c r="G62" s="1">
        <f t="shared" ref="G62" si="42">D62*$D$1</f>
        <v>0</v>
      </c>
      <c r="H62" s="1">
        <f t="shared" ref="H62" si="43">E62*$E$1</f>
        <v>0</v>
      </c>
      <c r="I62" s="10">
        <f t="shared" si="38"/>
        <v>134.83999999999997</v>
      </c>
      <c r="J62" s="18">
        <f t="shared" si="39"/>
        <v>-9.839999999999975</v>
      </c>
      <c r="K62" s="18">
        <f t="shared" si="40"/>
        <v>117.16000000000003</v>
      </c>
      <c r="L62" s="17">
        <f t="shared" si="41"/>
        <v>107.32000000000005</v>
      </c>
      <c r="M62" s="20">
        <f t="shared" ref="M62:M63" si="44">ATAN2(K62,J62)</f>
        <v>-8.3791059451376854E-2</v>
      </c>
      <c r="N62" s="1">
        <f>I62-I61</f>
        <v>134.83999999999997</v>
      </c>
      <c r="O62" s="16">
        <f>I62-(N62/2)</f>
        <v>67.419999999999987</v>
      </c>
    </row>
    <row r="63" spans="1:15" x14ac:dyDescent="0.3">
      <c r="A63" s="30" t="s">
        <v>8</v>
      </c>
      <c r="B63" s="16">
        <v>7</v>
      </c>
      <c r="C63" s="6">
        <v>66</v>
      </c>
      <c r="D63" s="7">
        <v>235</v>
      </c>
      <c r="E63" s="8">
        <v>245</v>
      </c>
      <c r="F63" s="1" t="e">
        <f>C63*$A$1</f>
        <v>#VALUE!</v>
      </c>
      <c r="G63" s="1">
        <f>D63*$D$1</f>
        <v>0</v>
      </c>
      <c r="H63" s="1">
        <f>E63*$E$1</f>
        <v>0</v>
      </c>
      <c r="I63" s="10">
        <f t="shared" si="38"/>
        <v>185.4</v>
      </c>
      <c r="J63" s="18">
        <f t="shared" si="39"/>
        <v>-119.4</v>
      </c>
      <c r="K63" s="18">
        <f t="shared" si="40"/>
        <v>59.599999999999994</v>
      </c>
      <c r="L63" s="17">
        <f t="shared" si="41"/>
        <v>-59.800000000000011</v>
      </c>
      <c r="M63" s="20">
        <f t="shared" si="44"/>
        <v>-1.1078189589805911</v>
      </c>
      <c r="N63" s="1">
        <f>I63-I62</f>
        <v>50.560000000000031</v>
      </c>
      <c r="O63" s="16">
        <f>I63-(N63/2)</f>
        <v>160.12</v>
      </c>
    </row>
    <row r="64" spans="1:15" x14ac:dyDescent="0.3">
      <c r="A64" s="37" t="s">
        <v>2</v>
      </c>
      <c r="B64" s="16">
        <v>14</v>
      </c>
      <c r="C64" s="6">
        <v>204</v>
      </c>
      <c r="D64" s="7">
        <v>204</v>
      </c>
      <c r="E64" s="8">
        <v>204</v>
      </c>
      <c r="F64" s="1" t="e">
        <f>C64*$A$1</f>
        <v>#VALUE!</v>
      </c>
      <c r="G64" s="1">
        <f>D64*$D$1</f>
        <v>0</v>
      </c>
      <c r="H64" s="1">
        <f>E64*$E$1</f>
        <v>0</v>
      </c>
      <c r="I64" s="10">
        <f t="shared" si="38"/>
        <v>204</v>
      </c>
      <c r="J64" s="18">
        <f t="shared" si="39"/>
        <v>0</v>
      </c>
      <c r="K64" s="18">
        <f t="shared" si="40"/>
        <v>0</v>
      </c>
      <c r="L64" s="17">
        <f t="shared" si="41"/>
        <v>0</v>
      </c>
      <c r="M64" s="20">
        <v>0</v>
      </c>
      <c r="N64" s="1">
        <f>I64-I63</f>
        <v>18.599999999999994</v>
      </c>
      <c r="O64" s="16">
        <f>I64-(N64/2)</f>
        <v>194.7</v>
      </c>
    </row>
    <row r="65" spans="1:15" x14ac:dyDescent="0.3">
      <c r="A65" s="16" t="s">
        <v>3</v>
      </c>
      <c r="B65" s="16">
        <v>15</v>
      </c>
      <c r="C65" s="6">
        <v>255</v>
      </c>
      <c r="D65" s="7">
        <v>255</v>
      </c>
      <c r="E65" s="8">
        <v>255</v>
      </c>
      <c r="F65" s="1" t="e">
        <f>C65*$A$1</f>
        <v>#VALUE!</v>
      </c>
      <c r="G65" s="1">
        <f>D65*$D$1</f>
        <v>0</v>
      </c>
      <c r="H65" s="1">
        <f>E65*$E$1</f>
        <v>0</v>
      </c>
      <c r="I65" s="10">
        <f t="shared" si="38"/>
        <v>255</v>
      </c>
      <c r="J65" s="18">
        <f t="shared" si="39"/>
        <v>0</v>
      </c>
      <c r="K65" s="18">
        <f t="shared" si="40"/>
        <v>0</v>
      </c>
      <c r="L65" s="17">
        <f t="shared" si="41"/>
        <v>0</v>
      </c>
      <c r="M65" s="20">
        <v>0</v>
      </c>
      <c r="N65" s="1">
        <f>I65-I64</f>
        <v>51</v>
      </c>
      <c r="O65" s="16">
        <f>I65-(N65/2)</f>
        <v>229.5</v>
      </c>
    </row>
    <row r="66" spans="1:15" x14ac:dyDescent="0.3">
      <c r="A66" s="39" t="s">
        <v>28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</row>
    <row r="67" spans="1:15" x14ac:dyDescent="0.3">
      <c r="A67" s="38" t="s">
        <v>23</v>
      </c>
      <c r="B67" s="23" t="s">
        <v>22</v>
      </c>
      <c r="C67" s="3" t="s">
        <v>16</v>
      </c>
      <c r="D67" s="4" t="s">
        <v>17</v>
      </c>
      <c r="E67" s="5" t="s">
        <v>18</v>
      </c>
      <c r="I67" s="9" t="s">
        <v>21</v>
      </c>
      <c r="J67" s="3" t="s">
        <v>19</v>
      </c>
      <c r="K67" s="5" t="s">
        <v>20</v>
      </c>
      <c r="L67" s="19" t="s">
        <v>33</v>
      </c>
      <c r="M67" s="21" t="s">
        <v>32</v>
      </c>
      <c r="N67" s="1"/>
      <c r="O67" s="19" t="s">
        <v>31</v>
      </c>
    </row>
    <row r="68" spans="1:15" x14ac:dyDescent="0.3">
      <c r="A68" s="24" t="s">
        <v>14</v>
      </c>
      <c r="B68" s="16">
        <v>1</v>
      </c>
      <c r="C68" s="6">
        <v>0</v>
      </c>
      <c r="D68" s="7">
        <v>0</v>
      </c>
      <c r="E68" s="8">
        <v>0</v>
      </c>
      <c r="F68" s="1" t="e">
        <f>C68*$A$1</f>
        <v>#VALUE!</v>
      </c>
      <c r="G68" s="1">
        <f>D68*$D$1</f>
        <v>0</v>
      </c>
      <c r="H68" s="1">
        <f>E68*$E$1</f>
        <v>0</v>
      </c>
      <c r="I68" s="10">
        <f t="shared" ref="I68:I72" si="45">(C68*0.3)+(D68*0.59)+(E68*0.11)</f>
        <v>0</v>
      </c>
      <c r="J68" s="18">
        <f t="shared" ref="J68:J72" si="46">C68-I68</f>
        <v>0</v>
      </c>
      <c r="K68" s="18">
        <f t="shared" ref="K68:K72" si="47">E68-I68</f>
        <v>0</v>
      </c>
      <c r="L68" s="17">
        <f t="shared" ref="L68:L72" si="48">J68+K68</f>
        <v>0</v>
      </c>
      <c r="M68" s="20">
        <v>0</v>
      </c>
      <c r="N68" s="1">
        <f>I68</f>
        <v>0</v>
      </c>
      <c r="O68" s="16">
        <v>0</v>
      </c>
    </row>
    <row r="69" spans="1:15" x14ac:dyDescent="0.3">
      <c r="A69" s="35" t="s">
        <v>0</v>
      </c>
      <c r="B69" s="16">
        <v>12</v>
      </c>
      <c r="C69" s="6">
        <v>33</v>
      </c>
      <c r="D69" s="7">
        <v>176</v>
      </c>
      <c r="E69" s="8">
        <v>59</v>
      </c>
      <c r="F69" s="1" t="e">
        <f>C69*$A$1</f>
        <v>#VALUE!</v>
      </c>
      <c r="G69" s="1">
        <f>D69*$D$1</f>
        <v>0</v>
      </c>
      <c r="H69" s="1">
        <f>E69*$E$1</f>
        <v>0</v>
      </c>
      <c r="I69" s="10">
        <f t="shared" si="45"/>
        <v>120.22999999999999</v>
      </c>
      <c r="J69" s="18">
        <f t="shared" si="46"/>
        <v>-87.22999999999999</v>
      </c>
      <c r="K69" s="18">
        <f t="shared" si="47"/>
        <v>-61.22999999999999</v>
      </c>
      <c r="L69" s="17">
        <f t="shared" si="48"/>
        <v>-148.45999999999998</v>
      </c>
      <c r="M69" s="20">
        <f t="shared" ref="M69:M71" si="49">ATAN2(K69,J69)</f>
        <v>-2.1828213810898625</v>
      </c>
      <c r="N69" s="1">
        <f>I69-I68</f>
        <v>120.22999999999999</v>
      </c>
      <c r="O69" s="16">
        <f>I69-(N69/2)</f>
        <v>60.114999999999995</v>
      </c>
    </row>
    <row r="70" spans="1:15" ht="14.4" customHeight="1" x14ac:dyDescent="0.3">
      <c r="A70" s="25" t="s">
        <v>13</v>
      </c>
      <c r="B70" s="16">
        <v>2</v>
      </c>
      <c r="C70" s="6">
        <v>33</v>
      </c>
      <c r="D70" s="7">
        <v>200</v>
      </c>
      <c r="E70" s="8">
        <v>66</v>
      </c>
      <c r="F70" s="1" t="e">
        <f>C70*$A$1</f>
        <v>#VALUE!</v>
      </c>
      <c r="G70" s="1">
        <f>D70*$D$1</f>
        <v>0</v>
      </c>
      <c r="H70" s="1">
        <f>E70*$E$1</f>
        <v>0</v>
      </c>
      <c r="I70" s="10">
        <f t="shared" si="45"/>
        <v>135.16</v>
      </c>
      <c r="J70" s="18">
        <f t="shared" si="46"/>
        <v>-102.16</v>
      </c>
      <c r="K70" s="18">
        <f t="shared" si="47"/>
        <v>-69.16</v>
      </c>
      <c r="L70" s="17">
        <f t="shared" si="48"/>
        <v>-171.32</v>
      </c>
      <c r="M70" s="20">
        <f t="shared" si="49"/>
        <v>-2.16590312737145</v>
      </c>
      <c r="N70" s="1">
        <f>I70-I69</f>
        <v>14.930000000000007</v>
      </c>
      <c r="O70" s="16">
        <f>I70-(N70/2)</f>
        <v>127.69499999999999</v>
      </c>
    </row>
    <row r="71" spans="1:15" x14ac:dyDescent="0.3">
      <c r="A71" s="26" t="s">
        <v>12</v>
      </c>
      <c r="B71" s="16">
        <v>3</v>
      </c>
      <c r="C71" s="6">
        <v>94</v>
      </c>
      <c r="D71" s="7">
        <v>220</v>
      </c>
      <c r="E71" s="8">
        <v>120</v>
      </c>
      <c r="F71" s="1" t="e">
        <f>C71*$A$1</f>
        <v>#VALUE!</v>
      </c>
      <c r="G71" s="1">
        <f t="shared" ref="G71" si="50">D71*$D$1</f>
        <v>0</v>
      </c>
      <c r="H71" s="1">
        <f t="shared" ref="H71" si="51">E71*$E$1</f>
        <v>0</v>
      </c>
      <c r="I71" s="10">
        <f t="shared" si="45"/>
        <v>171.19999999999996</v>
      </c>
      <c r="J71" s="18">
        <f t="shared" si="46"/>
        <v>-77.19999999999996</v>
      </c>
      <c r="K71" s="18">
        <f t="shared" si="47"/>
        <v>-51.19999999999996</v>
      </c>
      <c r="L71" s="17">
        <f t="shared" si="48"/>
        <v>-128.39999999999992</v>
      </c>
      <c r="M71" s="20">
        <f t="shared" si="49"/>
        <v>-2.1564037253420718</v>
      </c>
      <c r="N71" s="1">
        <f>I71-I70</f>
        <v>36.039999999999964</v>
      </c>
      <c r="O71" s="16">
        <f>I71-(N71/2)</f>
        <v>153.17999999999998</v>
      </c>
    </row>
    <row r="72" spans="1:15" x14ac:dyDescent="0.3">
      <c r="A72" s="16" t="s">
        <v>3</v>
      </c>
      <c r="B72" s="16">
        <v>15</v>
      </c>
      <c r="C72" s="6">
        <v>255</v>
      </c>
      <c r="D72" s="7">
        <v>255</v>
      </c>
      <c r="E72" s="8">
        <v>255</v>
      </c>
      <c r="F72" s="1" t="e">
        <f>C72*$A$1</f>
        <v>#VALUE!</v>
      </c>
      <c r="G72" s="1">
        <f>D72*$D$1</f>
        <v>0</v>
      </c>
      <c r="H72" s="1">
        <f>E72*$E$1</f>
        <v>0</v>
      </c>
      <c r="I72" s="10">
        <f t="shared" si="45"/>
        <v>255</v>
      </c>
      <c r="J72" s="18">
        <f t="shared" si="46"/>
        <v>0</v>
      </c>
      <c r="K72" s="18">
        <f t="shared" si="47"/>
        <v>0</v>
      </c>
      <c r="L72" s="17">
        <f t="shared" si="48"/>
        <v>0</v>
      </c>
      <c r="M72" s="20">
        <v>0</v>
      </c>
      <c r="N72" s="1">
        <f>I72-I71</f>
        <v>83.80000000000004</v>
      </c>
      <c r="O72" s="16">
        <f>I72-(N72/2)</f>
        <v>213.09999999999997</v>
      </c>
    </row>
    <row r="73" spans="1:15" x14ac:dyDescent="0.3">
      <c r="A73" s="39" t="s">
        <v>27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</row>
    <row r="74" spans="1:15" x14ac:dyDescent="0.3">
      <c r="A74" s="38" t="s">
        <v>23</v>
      </c>
      <c r="B74" s="23" t="s">
        <v>22</v>
      </c>
      <c r="C74" s="3" t="s">
        <v>16</v>
      </c>
      <c r="D74" s="4" t="s">
        <v>17</v>
      </c>
      <c r="E74" s="5" t="s">
        <v>18</v>
      </c>
      <c r="I74" s="9" t="s">
        <v>21</v>
      </c>
      <c r="J74" s="3" t="s">
        <v>19</v>
      </c>
      <c r="K74" s="5" t="s">
        <v>20</v>
      </c>
      <c r="L74" s="19" t="s">
        <v>33</v>
      </c>
      <c r="M74" s="21" t="s">
        <v>32</v>
      </c>
      <c r="O74" s="19" t="s">
        <v>31</v>
      </c>
    </row>
    <row r="75" spans="1:15" x14ac:dyDescent="0.3">
      <c r="A75" s="24" t="s">
        <v>14</v>
      </c>
      <c r="B75" s="16">
        <v>1</v>
      </c>
      <c r="C75" s="6">
        <v>0</v>
      </c>
      <c r="D75" s="7">
        <v>0</v>
      </c>
      <c r="E75" s="8">
        <v>0</v>
      </c>
      <c r="F75" s="1" t="e">
        <f>C75*$A$1</f>
        <v>#VALUE!</v>
      </c>
      <c r="G75" s="1">
        <f>D75*$D$1</f>
        <v>0</v>
      </c>
      <c r="H75" s="1">
        <f>E75*$E$1</f>
        <v>0</v>
      </c>
      <c r="I75" s="10">
        <f t="shared" ref="I75:I79" si="52">(C75*0.3)+(D75*0.59)+(E75*0.11)</f>
        <v>0</v>
      </c>
      <c r="J75" s="18">
        <f t="shared" ref="J75:J79" si="53">C75-I75</f>
        <v>0</v>
      </c>
      <c r="K75" s="18">
        <f t="shared" ref="K75:K79" si="54">E75-I75</f>
        <v>0</v>
      </c>
      <c r="L75" s="17">
        <f t="shared" ref="L75:L79" si="55">J75+K75</f>
        <v>0</v>
      </c>
      <c r="M75" s="20">
        <v>0</v>
      </c>
      <c r="N75" s="1">
        <f>I75</f>
        <v>0</v>
      </c>
      <c r="O75" s="16">
        <f>I75-(N75/2)</f>
        <v>0</v>
      </c>
    </row>
    <row r="76" spans="1:15" x14ac:dyDescent="0.3">
      <c r="A76" s="31" t="s">
        <v>7</v>
      </c>
      <c r="B76" s="16">
        <v>8</v>
      </c>
      <c r="C76" s="6">
        <v>252</v>
      </c>
      <c r="D76" s="7">
        <v>85</v>
      </c>
      <c r="E76" s="8">
        <v>84</v>
      </c>
      <c r="F76" s="1" t="e">
        <f>C76*$A$1</f>
        <v>#VALUE!</v>
      </c>
      <c r="G76" s="1">
        <f>D76*$D$1</f>
        <v>0</v>
      </c>
      <c r="H76" s="1">
        <f>E76*$E$1</f>
        <v>0</v>
      </c>
      <c r="I76" s="10">
        <f t="shared" si="52"/>
        <v>134.99</v>
      </c>
      <c r="J76" s="18">
        <f t="shared" si="53"/>
        <v>117.00999999999999</v>
      </c>
      <c r="K76" s="18">
        <f t="shared" si="54"/>
        <v>-50.990000000000009</v>
      </c>
      <c r="L76" s="17">
        <f t="shared" si="55"/>
        <v>66.019999999999982</v>
      </c>
      <c r="M76" s="20">
        <f t="shared" ref="M76:M78" si="56">ATAN2(K76,J76)</f>
        <v>1.9817577476083028</v>
      </c>
      <c r="N76" s="1">
        <f>I76-I75</f>
        <v>134.99</v>
      </c>
      <c r="O76" s="16">
        <f>I76-(N76/2)</f>
        <v>67.495000000000005</v>
      </c>
    </row>
    <row r="77" spans="1:15" ht="14.4" customHeight="1" x14ac:dyDescent="0.3">
      <c r="A77" s="33" t="s">
        <v>5</v>
      </c>
      <c r="B77" s="16">
        <v>10</v>
      </c>
      <c r="C77" s="6">
        <v>212</v>
      </c>
      <c r="D77" s="7">
        <v>193</v>
      </c>
      <c r="E77" s="8">
        <v>84</v>
      </c>
      <c r="F77" s="1" t="e">
        <f>C77*$A$1</f>
        <v>#VALUE!</v>
      </c>
      <c r="G77" s="1">
        <f>D77*$D$1</f>
        <v>0</v>
      </c>
      <c r="H77" s="1">
        <f>E77*$E$1</f>
        <v>0</v>
      </c>
      <c r="I77" s="10">
        <f t="shared" si="52"/>
        <v>186.70999999999998</v>
      </c>
      <c r="J77" s="18">
        <f t="shared" si="53"/>
        <v>25.29000000000002</v>
      </c>
      <c r="K77" s="18">
        <f t="shared" si="54"/>
        <v>-102.70999999999998</v>
      </c>
      <c r="L77" s="17">
        <f t="shared" si="55"/>
        <v>-77.419999999999959</v>
      </c>
      <c r="M77" s="20">
        <f t="shared" si="56"/>
        <v>2.9001679616965674</v>
      </c>
      <c r="N77" s="1">
        <f>I77-I76</f>
        <v>51.71999999999997</v>
      </c>
      <c r="O77" s="16">
        <f>I77-(N77/2)</f>
        <v>160.85</v>
      </c>
    </row>
    <row r="78" spans="1:15" x14ac:dyDescent="0.3">
      <c r="A78" s="34" t="s">
        <v>4</v>
      </c>
      <c r="B78" s="16">
        <v>11</v>
      </c>
      <c r="C78" s="6">
        <v>230</v>
      </c>
      <c r="D78" s="7">
        <v>206</v>
      </c>
      <c r="E78" s="8">
        <v>128</v>
      </c>
      <c r="F78" s="1" t="e">
        <f>C78*$A$1</f>
        <v>#VALUE!</v>
      </c>
      <c r="G78" s="1">
        <f>D78*$D$1</f>
        <v>0</v>
      </c>
      <c r="H78" s="1">
        <f>E78*$E$1</f>
        <v>0</v>
      </c>
      <c r="I78" s="10">
        <f t="shared" si="52"/>
        <v>204.62</v>
      </c>
      <c r="J78" s="18">
        <f t="shared" si="53"/>
        <v>25.379999999999995</v>
      </c>
      <c r="K78" s="18">
        <f t="shared" si="54"/>
        <v>-76.62</v>
      </c>
      <c r="L78" s="17">
        <f t="shared" si="55"/>
        <v>-51.240000000000009</v>
      </c>
      <c r="M78" s="20">
        <f t="shared" si="56"/>
        <v>2.8217226799569279</v>
      </c>
      <c r="N78" s="1">
        <f>I78-I77</f>
        <v>17.910000000000025</v>
      </c>
      <c r="O78" s="16">
        <f>I78-(N78/2)</f>
        <v>195.66499999999999</v>
      </c>
    </row>
    <row r="79" spans="1:15" x14ac:dyDescent="0.3">
      <c r="A79" s="16" t="s">
        <v>3</v>
      </c>
      <c r="B79" s="16">
        <v>15</v>
      </c>
      <c r="C79" s="6">
        <v>255</v>
      </c>
      <c r="D79" s="7">
        <v>255</v>
      </c>
      <c r="E79" s="8">
        <v>255</v>
      </c>
      <c r="F79" s="1" t="e">
        <f>C79*$A$1</f>
        <v>#VALUE!</v>
      </c>
      <c r="G79" s="1">
        <f>D79*$D$1</f>
        <v>0</v>
      </c>
      <c r="H79" s="1">
        <f>E79*$E$1</f>
        <v>0</v>
      </c>
      <c r="I79" s="10">
        <f t="shared" si="52"/>
        <v>255</v>
      </c>
      <c r="J79" s="18">
        <f t="shared" si="53"/>
        <v>0</v>
      </c>
      <c r="K79" s="18">
        <f t="shared" si="54"/>
        <v>0</v>
      </c>
      <c r="L79" s="17">
        <f t="shared" si="55"/>
        <v>0</v>
      </c>
      <c r="M79" s="20">
        <v>0</v>
      </c>
      <c r="N79" s="1">
        <f>I79-I78</f>
        <v>50.379999999999995</v>
      </c>
      <c r="O79" s="16">
        <f>I79-(N79/2)</f>
        <v>229.81</v>
      </c>
    </row>
    <row r="80" spans="1:15" x14ac:dyDescent="0.3">
      <c r="A80" s="39" t="s">
        <v>26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</row>
    <row r="81" spans="1:15" x14ac:dyDescent="0.3">
      <c r="A81" s="38" t="s">
        <v>23</v>
      </c>
      <c r="B81" s="23" t="s">
        <v>22</v>
      </c>
      <c r="C81" s="3" t="s">
        <v>16</v>
      </c>
      <c r="D81" s="4" t="s">
        <v>17</v>
      </c>
      <c r="E81" s="5" t="s">
        <v>18</v>
      </c>
      <c r="I81" s="9" t="s">
        <v>21</v>
      </c>
      <c r="J81" s="3" t="s">
        <v>19</v>
      </c>
      <c r="K81" s="5" t="s">
        <v>20</v>
      </c>
      <c r="L81" s="19" t="s">
        <v>33</v>
      </c>
      <c r="M81" s="21" t="s">
        <v>32</v>
      </c>
      <c r="N81" s="1"/>
      <c r="O81" s="19" t="s">
        <v>31</v>
      </c>
    </row>
    <row r="82" spans="1:15" x14ac:dyDescent="0.3">
      <c r="A82" s="24" t="s">
        <v>14</v>
      </c>
      <c r="B82" s="16">
        <v>1</v>
      </c>
      <c r="C82" s="6">
        <v>0</v>
      </c>
      <c r="D82" s="7">
        <v>0</v>
      </c>
      <c r="E82" s="8">
        <v>0</v>
      </c>
      <c r="F82" s="1" t="e">
        <f>C82*$A$1</f>
        <v>#VALUE!</v>
      </c>
      <c r="G82" s="1">
        <f>D82*$D$1</f>
        <v>0</v>
      </c>
      <c r="H82" s="1">
        <f>E82*$E$1</f>
        <v>0</v>
      </c>
      <c r="I82" s="10">
        <f t="shared" ref="I82:I86" si="57">(C82*0.3)+(D82*0.59)+(E82*0.11)</f>
        <v>0</v>
      </c>
      <c r="J82" s="18">
        <f t="shared" ref="J82:J86" si="58">C82-I82</f>
        <v>0</v>
      </c>
      <c r="K82" s="18">
        <f t="shared" ref="K82:K86" si="59">E82-I82</f>
        <v>0</v>
      </c>
      <c r="L82" s="17">
        <f t="shared" ref="L82:L86" si="60">J82+K82</f>
        <v>0</v>
      </c>
      <c r="M82" s="20">
        <v>0</v>
      </c>
      <c r="N82" s="1">
        <f>I82</f>
        <v>0</v>
      </c>
      <c r="O82" s="16">
        <v>0</v>
      </c>
    </row>
    <row r="83" spans="1:15" x14ac:dyDescent="0.3">
      <c r="A83" s="27" t="s">
        <v>11</v>
      </c>
      <c r="B83" s="16">
        <v>4</v>
      </c>
      <c r="C83" s="6">
        <v>84</v>
      </c>
      <c r="D83" s="7">
        <v>85</v>
      </c>
      <c r="E83" s="8">
        <v>237</v>
      </c>
      <c r="F83" s="1" t="e">
        <f>C83*$A$1</f>
        <v>#VALUE!</v>
      </c>
      <c r="G83" s="1">
        <f t="shared" ref="G83" si="61">D83*$D$1</f>
        <v>0</v>
      </c>
      <c r="H83" s="1">
        <f t="shared" ref="H83" si="62">E83*$E$1</f>
        <v>0</v>
      </c>
      <c r="I83" s="10">
        <f t="shared" si="57"/>
        <v>101.41999999999999</v>
      </c>
      <c r="J83" s="18">
        <f t="shared" si="58"/>
        <v>-17.419999999999987</v>
      </c>
      <c r="K83" s="18">
        <f t="shared" si="59"/>
        <v>135.58000000000001</v>
      </c>
      <c r="L83" s="17">
        <f t="shared" si="60"/>
        <v>118.16000000000003</v>
      </c>
      <c r="M83" s="20">
        <f t="shared" ref="M83:M85" si="63">ATAN2(K83,J83)</f>
        <v>-0.12778492138998829</v>
      </c>
      <c r="N83" s="1">
        <f>I83-I82</f>
        <v>101.41999999999999</v>
      </c>
      <c r="O83" s="16">
        <f>I83-(N83/2)</f>
        <v>50.709999999999994</v>
      </c>
    </row>
    <row r="84" spans="1:15" ht="14.4" customHeight="1" x14ac:dyDescent="0.3">
      <c r="A84" s="28" t="s">
        <v>10</v>
      </c>
      <c r="B84" s="16">
        <v>5</v>
      </c>
      <c r="C84" s="6">
        <v>125</v>
      </c>
      <c r="D84" s="7">
        <v>118</v>
      </c>
      <c r="E84" s="8">
        <v>252</v>
      </c>
      <c r="F84" s="1" t="e">
        <f>C84*$A$1</f>
        <v>#VALUE!</v>
      </c>
      <c r="G84" s="1">
        <f>D84*$D$1</f>
        <v>0</v>
      </c>
      <c r="H84" s="1">
        <f>E84*$E$1</f>
        <v>0</v>
      </c>
      <c r="I84" s="10">
        <f t="shared" si="57"/>
        <v>134.83999999999997</v>
      </c>
      <c r="J84" s="18">
        <f t="shared" si="58"/>
        <v>-9.839999999999975</v>
      </c>
      <c r="K84" s="18">
        <f t="shared" si="59"/>
        <v>117.16000000000003</v>
      </c>
      <c r="L84" s="17">
        <f t="shared" si="60"/>
        <v>107.32000000000005</v>
      </c>
      <c r="M84" s="20">
        <f t="shared" si="63"/>
        <v>-8.3791059451376854E-2</v>
      </c>
      <c r="N84" s="1">
        <f>I84-I83</f>
        <v>33.419999999999987</v>
      </c>
      <c r="O84" s="16">
        <f>I84-(N84/2)</f>
        <v>118.12999999999998</v>
      </c>
    </row>
    <row r="85" spans="1:15" x14ac:dyDescent="0.3">
      <c r="A85" s="30" t="s">
        <v>8</v>
      </c>
      <c r="B85" s="16">
        <v>7</v>
      </c>
      <c r="C85" s="6">
        <v>66</v>
      </c>
      <c r="D85" s="7">
        <v>235</v>
      </c>
      <c r="E85" s="8">
        <v>245</v>
      </c>
      <c r="F85" s="1" t="e">
        <f>C85*$A$1</f>
        <v>#VALUE!</v>
      </c>
      <c r="G85" s="1">
        <f>D85*$D$1</f>
        <v>0</v>
      </c>
      <c r="H85" s="1">
        <f>E85*$E$1</f>
        <v>0</v>
      </c>
      <c r="I85" s="10">
        <f t="shared" si="57"/>
        <v>185.4</v>
      </c>
      <c r="J85" s="18">
        <f t="shared" si="58"/>
        <v>-119.4</v>
      </c>
      <c r="K85" s="18">
        <f t="shared" si="59"/>
        <v>59.599999999999994</v>
      </c>
      <c r="L85" s="17">
        <f t="shared" si="60"/>
        <v>-59.800000000000011</v>
      </c>
      <c r="M85" s="20">
        <f t="shared" si="63"/>
        <v>-1.1078189589805911</v>
      </c>
      <c r="N85" s="1">
        <f>I85-I84</f>
        <v>50.560000000000031</v>
      </c>
      <c r="O85" s="16">
        <f>I85-(N85/2)</f>
        <v>160.12</v>
      </c>
    </row>
    <row r="86" spans="1:15" x14ac:dyDescent="0.3">
      <c r="A86" s="16" t="s">
        <v>3</v>
      </c>
      <c r="B86" s="16">
        <v>15</v>
      </c>
      <c r="C86" s="6">
        <v>255</v>
      </c>
      <c r="D86" s="7">
        <v>255</v>
      </c>
      <c r="E86" s="8">
        <v>255</v>
      </c>
      <c r="F86" s="1" t="e">
        <f>C86*$A$1</f>
        <v>#VALUE!</v>
      </c>
      <c r="G86" s="1">
        <f>D86*$D$1</f>
        <v>0</v>
      </c>
      <c r="H86" s="1">
        <f>E86*$E$1</f>
        <v>0</v>
      </c>
      <c r="I86" s="10">
        <f t="shared" si="57"/>
        <v>255</v>
      </c>
      <c r="J86" s="18">
        <f t="shared" si="58"/>
        <v>0</v>
      </c>
      <c r="K86" s="18">
        <f t="shared" si="59"/>
        <v>0</v>
      </c>
      <c r="L86" s="17">
        <f t="shared" si="60"/>
        <v>0</v>
      </c>
      <c r="M86" s="20">
        <v>0</v>
      </c>
      <c r="N86" s="1">
        <f>I86-I85</f>
        <v>69.599999999999994</v>
      </c>
      <c r="O86" s="16">
        <f>I86-(N86/2)</f>
        <v>220.2</v>
      </c>
    </row>
    <row r="87" spans="1:15" x14ac:dyDescent="0.3">
      <c r="A87" s="39" t="s">
        <v>25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</row>
    <row r="88" spans="1:15" x14ac:dyDescent="0.3">
      <c r="A88" s="38" t="s">
        <v>23</v>
      </c>
      <c r="B88" s="23" t="s">
        <v>22</v>
      </c>
      <c r="C88" s="3" t="s">
        <v>16</v>
      </c>
      <c r="D88" s="4" t="s">
        <v>17</v>
      </c>
      <c r="E88" s="5" t="s">
        <v>18</v>
      </c>
      <c r="I88" s="9" t="s">
        <v>21</v>
      </c>
      <c r="J88" s="3" t="s">
        <v>19</v>
      </c>
      <c r="K88" s="5" t="s">
        <v>20</v>
      </c>
      <c r="L88" s="19" t="s">
        <v>33</v>
      </c>
      <c r="M88" s="21" t="s">
        <v>32</v>
      </c>
      <c r="O88" s="19" t="s">
        <v>31</v>
      </c>
    </row>
    <row r="89" spans="1:15" x14ac:dyDescent="0.3">
      <c r="A89" s="24" t="s">
        <v>14</v>
      </c>
      <c r="B89" s="16">
        <v>1</v>
      </c>
      <c r="C89" s="6">
        <v>0</v>
      </c>
      <c r="D89" s="7">
        <v>0</v>
      </c>
      <c r="E89" s="8">
        <v>0</v>
      </c>
      <c r="F89" s="1" t="e">
        <f>C89*$A$1</f>
        <v>#VALUE!</v>
      </c>
      <c r="G89" s="1">
        <f>D89*$D$1</f>
        <v>0</v>
      </c>
      <c r="H89" s="1">
        <f>E89*$E$1</f>
        <v>0</v>
      </c>
      <c r="I89" s="10">
        <f t="shared" ref="I89:I93" si="64">(C89*0.3)+(D89*0.59)+(E89*0.11)</f>
        <v>0</v>
      </c>
      <c r="J89" s="18">
        <f t="shared" ref="J89:J93" si="65">C89-I89</f>
        <v>0</v>
      </c>
      <c r="K89" s="18">
        <f t="shared" ref="K89:K93" si="66">E89-I89</f>
        <v>0</v>
      </c>
      <c r="L89" s="17">
        <f t="shared" ref="L89:L93" si="67">J89+K89</f>
        <v>0</v>
      </c>
      <c r="M89" s="20">
        <v>0</v>
      </c>
      <c r="N89" s="1">
        <f>I89</f>
        <v>0</v>
      </c>
      <c r="O89" s="16">
        <v>0</v>
      </c>
    </row>
    <row r="90" spans="1:15" ht="14.4" customHeight="1" x14ac:dyDescent="0.3">
      <c r="A90" s="29" t="s">
        <v>9</v>
      </c>
      <c r="B90" s="16">
        <v>6</v>
      </c>
      <c r="C90" s="6">
        <v>212</v>
      </c>
      <c r="D90" s="7">
        <v>82</v>
      </c>
      <c r="E90" s="8">
        <v>77</v>
      </c>
      <c r="F90" s="1" t="e">
        <f>C90*$A$1</f>
        <v>#VALUE!</v>
      </c>
      <c r="G90" s="1">
        <f>D90*$D$1</f>
        <v>0</v>
      </c>
      <c r="H90" s="1">
        <f>E90*$E$1</f>
        <v>0</v>
      </c>
      <c r="I90" s="10">
        <f t="shared" si="64"/>
        <v>120.44999999999999</v>
      </c>
      <c r="J90" s="18">
        <f t="shared" si="65"/>
        <v>91.550000000000011</v>
      </c>
      <c r="K90" s="18">
        <f t="shared" si="66"/>
        <v>-43.449999999999989</v>
      </c>
      <c r="L90" s="17">
        <f t="shared" si="67"/>
        <v>48.100000000000023</v>
      </c>
      <c r="M90" s="20">
        <f t="shared" ref="M90:M92" si="68">ATAN2(K90,J90)</f>
        <v>2.0139215470489011</v>
      </c>
      <c r="N90" s="1">
        <f>I90-I89</f>
        <v>120.44999999999999</v>
      </c>
      <c r="O90" s="16">
        <f>I90-(N90/2)</f>
        <v>60.224999999999994</v>
      </c>
    </row>
    <row r="91" spans="1:15" x14ac:dyDescent="0.3">
      <c r="A91" s="31" t="s">
        <v>7</v>
      </c>
      <c r="B91" s="16">
        <v>8</v>
      </c>
      <c r="C91" s="6">
        <v>252</v>
      </c>
      <c r="D91" s="7">
        <v>85</v>
      </c>
      <c r="E91" s="8">
        <v>84</v>
      </c>
      <c r="F91" s="1" t="e">
        <f>C91*$A$1</f>
        <v>#VALUE!</v>
      </c>
      <c r="G91" s="1">
        <f>D91*$D$1</f>
        <v>0</v>
      </c>
      <c r="H91" s="1">
        <f>E91*$E$1</f>
        <v>0</v>
      </c>
      <c r="I91" s="10">
        <f t="shared" si="64"/>
        <v>134.99</v>
      </c>
      <c r="J91" s="18">
        <f t="shared" si="65"/>
        <v>117.00999999999999</v>
      </c>
      <c r="K91" s="18">
        <f t="shared" si="66"/>
        <v>-50.990000000000009</v>
      </c>
      <c r="L91" s="17">
        <f t="shared" si="67"/>
        <v>66.019999999999982</v>
      </c>
      <c r="M91" s="20">
        <f t="shared" si="68"/>
        <v>1.9817577476083028</v>
      </c>
      <c r="N91" s="1">
        <f>I91-I90</f>
        <v>14.54000000000002</v>
      </c>
      <c r="O91" s="16">
        <f>I91-(N91/2)</f>
        <v>127.72</v>
      </c>
    </row>
    <row r="92" spans="1:15" x14ac:dyDescent="0.3">
      <c r="A92" s="32" t="s">
        <v>6</v>
      </c>
      <c r="B92" s="16">
        <v>9</v>
      </c>
      <c r="C92" s="6">
        <v>255</v>
      </c>
      <c r="D92" s="7">
        <v>121</v>
      </c>
      <c r="E92" s="8">
        <v>120</v>
      </c>
      <c r="F92" s="1" t="e">
        <f>C92*$A$1</f>
        <v>#VALUE!</v>
      </c>
      <c r="G92" s="1">
        <f>D92*$D$1</f>
        <v>0</v>
      </c>
      <c r="H92" s="1">
        <f>E92*$E$1</f>
        <v>0</v>
      </c>
      <c r="I92" s="10">
        <f t="shared" si="64"/>
        <v>161.08999999999997</v>
      </c>
      <c r="J92" s="18">
        <f t="shared" si="65"/>
        <v>93.910000000000025</v>
      </c>
      <c r="K92" s="18">
        <f t="shared" si="66"/>
        <v>-41.089999999999975</v>
      </c>
      <c r="L92" s="17">
        <f t="shared" si="67"/>
        <v>52.82000000000005</v>
      </c>
      <c r="M92" s="20">
        <f t="shared" si="68"/>
        <v>1.9832458703870239</v>
      </c>
      <c r="N92" s="1">
        <f>I92-I91</f>
        <v>26.099999999999966</v>
      </c>
      <c r="O92" s="16">
        <f>I92-(N92/2)</f>
        <v>148.04</v>
      </c>
    </row>
    <row r="93" spans="1:15" x14ac:dyDescent="0.3">
      <c r="A93" s="16" t="s">
        <v>3</v>
      </c>
      <c r="B93" s="16">
        <v>15</v>
      </c>
      <c r="C93" s="6">
        <v>255</v>
      </c>
      <c r="D93" s="7">
        <v>255</v>
      </c>
      <c r="E93" s="8">
        <v>255</v>
      </c>
      <c r="F93" s="1" t="e">
        <f>C93*$A$1</f>
        <v>#VALUE!</v>
      </c>
      <c r="G93" s="1">
        <f>D93*$D$1</f>
        <v>0</v>
      </c>
      <c r="H93" s="1">
        <f>E93*$E$1</f>
        <v>0</v>
      </c>
      <c r="I93" s="10">
        <f t="shared" si="64"/>
        <v>255</v>
      </c>
      <c r="J93" s="18">
        <f t="shared" si="65"/>
        <v>0</v>
      </c>
      <c r="K93" s="18">
        <f t="shared" si="66"/>
        <v>0</v>
      </c>
      <c r="L93" s="17">
        <f t="shared" si="67"/>
        <v>0</v>
      </c>
      <c r="M93" s="20">
        <v>0</v>
      </c>
      <c r="N93" s="1">
        <f>I93-I92</f>
        <v>93.910000000000025</v>
      </c>
      <c r="O93" s="16">
        <f>I93-(N93/2)</f>
        <v>208.04499999999999</v>
      </c>
    </row>
    <row r="94" spans="1:15" x14ac:dyDescent="0.3">
      <c r="A94" s="39" t="s">
        <v>30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</row>
    <row r="95" spans="1:15" x14ac:dyDescent="0.3">
      <c r="A95" s="38" t="s">
        <v>23</v>
      </c>
      <c r="B95" s="23" t="s">
        <v>22</v>
      </c>
      <c r="C95" s="3" t="s">
        <v>16</v>
      </c>
      <c r="D95" s="4" t="s">
        <v>17</v>
      </c>
      <c r="E95" s="5" t="s">
        <v>18</v>
      </c>
      <c r="I95" s="9" t="s">
        <v>21</v>
      </c>
      <c r="J95" s="3" t="s">
        <v>19</v>
      </c>
      <c r="K95" s="5" t="s">
        <v>20</v>
      </c>
      <c r="L95" s="19" t="s">
        <v>33</v>
      </c>
      <c r="M95" s="21" t="s">
        <v>32</v>
      </c>
      <c r="O95" s="19" t="s">
        <v>31</v>
      </c>
    </row>
    <row r="96" spans="1:15" x14ac:dyDescent="0.3">
      <c r="A96" s="24" t="s">
        <v>14</v>
      </c>
      <c r="B96" s="16">
        <v>1</v>
      </c>
      <c r="C96" s="6">
        <v>0</v>
      </c>
      <c r="D96" s="7">
        <v>0</v>
      </c>
      <c r="E96" s="8">
        <v>0</v>
      </c>
      <c r="F96" s="1" t="e">
        <f>C96*$A$1</f>
        <v>#VALUE!</v>
      </c>
      <c r="G96" s="1">
        <f>D96*$D$1</f>
        <v>0</v>
      </c>
      <c r="H96" s="1">
        <f>E96*$E$1</f>
        <v>0</v>
      </c>
      <c r="I96" s="10">
        <f t="shared" ref="I96:I100" si="69">(C96*0.3)+(D96*0.59)+(E96*0.11)</f>
        <v>0</v>
      </c>
      <c r="J96" s="18">
        <f t="shared" ref="J96:J100" si="70">C96-I96</f>
        <v>0</v>
      </c>
      <c r="K96" s="18">
        <f t="shared" ref="K96:K100" si="71">E96-I96</f>
        <v>0</v>
      </c>
      <c r="L96" s="17">
        <f t="shared" ref="L96:L100" si="72">J96+K96</f>
        <v>0</v>
      </c>
      <c r="M96" s="20">
        <v>0</v>
      </c>
      <c r="N96" s="1">
        <f>I96</f>
        <v>0</v>
      </c>
      <c r="O96" s="16">
        <v>0</v>
      </c>
    </row>
    <row r="97" spans="1:15" ht="14.4" customHeight="1" x14ac:dyDescent="0.3">
      <c r="A97" s="29" t="s">
        <v>9</v>
      </c>
      <c r="B97" s="16">
        <v>6</v>
      </c>
      <c r="C97" s="6">
        <v>212</v>
      </c>
      <c r="D97" s="7">
        <v>82</v>
      </c>
      <c r="E97" s="8">
        <v>77</v>
      </c>
      <c r="F97" s="1" t="e">
        <f>C97*$A$1</f>
        <v>#VALUE!</v>
      </c>
      <c r="G97" s="1">
        <f>D97*$D$1</f>
        <v>0</v>
      </c>
      <c r="H97" s="1">
        <f>E97*$E$1</f>
        <v>0</v>
      </c>
      <c r="I97" s="10">
        <f t="shared" si="69"/>
        <v>120.44999999999999</v>
      </c>
      <c r="J97" s="18">
        <f t="shared" si="70"/>
        <v>91.550000000000011</v>
      </c>
      <c r="K97" s="18">
        <f t="shared" si="71"/>
        <v>-43.449999999999989</v>
      </c>
      <c r="L97" s="17">
        <f t="shared" si="72"/>
        <v>48.100000000000023</v>
      </c>
      <c r="M97" s="20">
        <f t="shared" ref="M97:M99" si="73">ATAN2(K97,J97)</f>
        <v>2.0139215470489011</v>
      </c>
      <c r="N97" s="1">
        <f>I97-I96</f>
        <v>120.44999999999999</v>
      </c>
      <c r="O97" s="16">
        <f>I97-(N97/2)</f>
        <v>60.224999999999994</v>
      </c>
    </row>
    <row r="98" spans="1:15" x14ac:dyDescent="0.3">
      <c r="A98" s="36" t="s">
        <v>1</v>
      </c>
      <c r="B98" s="16">
        <v>13</v>
      </c>
      <c r="C98" s="6">
        <v>201</v>
      </c>
      <c r="D98" s="7">
        <v>91</v>
      </c>
      <c r="E98" s="8">
        <v>186</v>
      </c>
      <c r="F98" s="1" t="e">
        <f>C98*$A$1</f>
        <v>#VALUE!</v>
      </c>
      <c r="G98" s="1">
        <f>D98*$D$1</f>
        <v>0</v>
      </c>
      <c r="H98" s="1">
        <f>E98*$E$1</f>
        <v>0</v>
      </c>
      <c r="I98" s="10">
        <f t="shared" si="69"/>
        <v>134.44999999999999</v>
      </c>
      <c r="J98" s="18">
        <f t="shared" si="70"/>
        <v>66.550000000000011</v>
      </c>
      <c r="K98" s="18">
        <f t="shared" si="71"/>
        <v>51.550000000000011</v>
      </c>
      <c r="L98" s="17">
        <f t="shared" si="72"/>
        <v>118.10000000000002</v>
      </c>
      <c r="M98" s="20">
        <f t="shared" si="73"/>
        <v>0.91173273443737646</v>
      </c>
      <c r="N98" s="1">
        <f>I98-I97</f>
        <v>14</v>
      </c>
      <c r="O98" s="16">
        <f>I98-(N98/2)</f>
        <v>127.44999999999999</v>
      </c>
    </row>
    <row r="99" spans="1:15" x14ac:dyDescent="0.3">
      <c r="A99" s="32" t="s">
        <v>6</v>
      </c>
      <c r="B99" s="16">
        <v>9</v>
      </c>
      <c r="C99" s="6">
        <v>255</v>
      </c>
      <c r="D99" s="7">
        <v>121</v>
      </c>
      <c r="E99" s="8">
        <v>120</v>
      </c>
      <c r="F99" s="1" t="e">
        <f>C99*$A$1</f>
        <v>#VALUE!</v>
      </c>
      <c r="G99" s="1">
        <f>D99*$D$1</f>
        <v>0</v>
      </c>
      <c r="H99" s="1">
        <f>E99*$E$1</f>
        <v>0</v>
      </c>
      <c r="I99" s="10">
        <f t="shared" si="69"/>
        <v>161.08999999999997</v>
      </c>
      <c r="J99" s="18">
        <f t="shared" si="70"/>
        <v>93.910000000000025</v>
      </c>
      <c r="K99" s="18">
        <f t="shared" si="71"/>
        <v>-41.089999999999975</v>
      </c>
      <c r="L99" s="17">
        <f t="shared" si="72"/>
        <v>52.82000000000005</v>
      </c>
      <c r="M99" s="20">
        <f t="shared" si="73"/>
        <v>1.9832458703870239</v>
      </c>
      <c r="N99" s="1">
        <f>I99-I98</f>
        <v>26.639999999999986</v>
      </c>
      <c r="O99" s="16">
        <f>I99-(N99/2)</f>
        <v>147.76999999999998</v>
      </c>
    </row>
    <row r="100" spans="1:15" x14ac:dyDescent="0.3">
      <c r="A100" s="16" t="s">
        <v>3</v>
      </c>
      <c r="B100" s="16">
        <v>15</v>
      </c>
      <c r="C100" s="6">
        <v>255</v>
      </c>
      <c r="D100" s="7">
        <v>255</v>
      </c>
      <c r="E100" s="8">
        <v>255</v>
      </c>
      <c r="F100" s="1" t="e">
        <f>C100*$A$1</f>
        <v>#VALUE!</v>
      </c>
      <c r="G100" s="1">
        <f>D100*$D$1</f>
        <v>0</v>
      </c>
      <c r="H100" s="1">
        <f>E100*$E$1</f>
        <v>0</v>
      </c>
      <c r="I100" s="10">
        <f t="shared" si="69"/>
        <v>255</v>
      </c>
      <c r="J100" s="18">
        <f t="shared" si="70"/>
        <v>0</v>
      </c>
      <c r="K100" s="18">
        <f t="shared" si="71"/>
        <v>0</v>
      </c>
      <c r="L100" s="17">
        <f t="shared" si="72"/>
        <v>0</v>
      </c>
      <c r="M100" s="20">
        <v>0</v>
      </c>
      <c r="N100" s="1">
        <f>I100-I99</f>
        <v>93.910000000000025</v>
      </c>
      <c r="O100" s="16">
        <f>I100-(N100/2)</f>
        <v>208.04499999999999</v>
      </c>
    </row>
    <row r="101" spans="1:15" x14ac:dyDescent="0.3">
      <c r="A101" s="39" t="s">
        <v>24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</row>
    <row r="102" spans="1:15" x14ac:dyDescent="0.3">
      <c r="A102" s="38" t="s">
        <v>23</v>
      </c>
      <c r="B102" s="23" t="s">
        <v>22</v>
      </c>
      <c r="C102" s="3" t="s">
        <v>16</v>
      </c>
      <c r="D102" s="4" t="s">
        <v>17</v>
      </c>
      <c r="E102" s="5" t="s">
        <v>18</v>
      </c>
      <c r="I102" s="9" t="s">
        <v>21</v>
      </c>
      <c r="J102" s="3" t="s">
        <v>19</v>
      </c>
      <c r="K102" s="5" t="s">
        <v>20</v>
      </c>
      <c r="L102" s="19" t="s">
        <v>33</v>
      </c>
      <c r="M102" s="21" t="s">
        <v>32</v>
      </c>
      <c r="O102" s="19" t="s">
        <v>31</v>
      </c>
    </row>
    <row r="103" spans="1:15" x14ac:dyDescent="0.3">
      <c r="A103" s="24" t="s">
        <v>14</v>
      </c>
      <c r="B103" s="16">
        <v>1</v>
      </c>
      <c r="C103" s="6">
        <v>0</v>
      </c>
      <c r="D103" s="7">
        <v>0</v>
      </c>
      <c r="E103" s="8">
        <v>0</v>
      </c>
      <c r="F103" s="1" t="e">
        <f>C103*$A$1</f>
        <v>#VALUE!</v>
      </c>
      <c r="G103" s="1">
        <f>D103*$D$1</f>
        <v>0</v>
      </c>
      <c r="H103" s="1">
        <f>E103*$E$1</f>
        <v>0</v>
      </c>
      <c r="I103" s="10">
        <f t="shared" ref="I103:I107" si="74">(C103*0.3)+(D103*0.59)+(E103*0.11)</f>
        <v>0</v>
      </c>
      <c r="J103" s="18">
        <f t="shared" ref="J103:J107" si="75">C103-I103</f>
        <v>0</v>
      </c>
      <c r="K103" s="18">
        <f t="shared" ref="K103:K107" si="76">E103-I103</f>
        <v>0</v>
      </c>
      <c r="L103" s="17">
        <f t="shared" ref="L103:L107" si="77">J103+K103</f>
        <v>0</v>
      </c>
      <c r="M103" s="20">
        <v>0</v>
      </c>
      <c r="N103" s="1">
        <f>I103</f>
        <v>0</v>
      </c>
      <c r="O103" s="16">
        <v>0</v>
      </c>
    </row>
    <row r="104" spans="1:15" x14ac:dyDescent="0.3">
      <c r="A104" s="27" t="s">
        <v>11</v>
      </c>
      <c r="B104" s="16">
        <v>4</v>
      </c>
      <c r="C104" s="6">
        <v>84</v>
      </c>
      <c r="D104" s="7">
        <v>85</v>
      </c>
      <c r="E104" s="8">
        <v>237</v>
      </c>
      <c r="F104" s="1" t="e">
        <f>C104*$A$1</f>
        <v>#VALUE!</v>
      </c>
      <c r="G104" s="1">
        <f t="shared" ref="G104" si="78">D104*$D$1</f>
        <v>0</v>
      </c>
      <c r="H104" s="1">
        <f t="shared" ref="H104" si="79">E104*$E$1</f>
        <v>0</v>
      </c>
      <c r="I104" s="10">
        <f t="shared" si="74"/>
        <v>101.41999999999999</v>
      </c>
      <c r="J104" s="18">
        <f t="shared" si="75"/>
        <v>-17.419999999999987</v>
      </c>
      <c r="K104" s="18">
        <f t="shared" si="76"/>
        <v>135.58000000000001</v>
      </c>
      <c r="L104" s="17">
        <f t="shared" si="77"/>
        <v>118.16000000000003</v>
      </c>
      <c r="M104" s="20">
        <f t="shared" ref="M104:M105" si="80">ATAN2(K104,J104)</f>
        <v>-0.12778492138998829</v>
      </c>
      <c r="N104" s="1">
        <f>I104-I103</f>
        <v>101.41999999999999</v>
      </c>
      <c r="O104" s="16">
        <f>I104-(N104/2)</f>
        <v>50.709999999999994</v>
      </c>
    </row>
    <row r="105" spans="1:15" x14ac:dyDescent="0.3">
      <c r="A105" s="30" t="s">
        <v>8</v>
      </c>
      <c r="B105" s="16">
        <v>7</v>
      </c>
      <c r="C105" s="6">
        <v>66</v>
      </c>
      <c r="D105" s="7">
        <v>235</v>
      </c>
      <c r="E105" s="8">
        <v>245</v>
      </c>
      <c r="F105" s="1" t="e">
        <f>C105*$A$1</f>
        <v>#VALUE!</v>
      </c>
      <c r="G105" s="1">
        <f>D105*$D$1</f>
        <v>0</v>
      </c>
      <c r="H105" s="1">
        <f>E105*$E$1</f>
        <v>0</v>
      </c>
      <c r="I105" s="10">
        <f t="shared" si="74"/>
        <v>185.4</v>
      </c>
      <c r="J105" s="18">
        <f t="shared" si="75"/>
        <v>-119.4</v>
      </c>
      <c r="K105" s="18">
        <f t="shared" si="76"/>
        <v>59.599999999999994</v>
      </c>
      <c r="L105" s="17">
        <f t="shared" si="77"/>
        <v>-59.800000000000011</v>
      </c>
      <c r="M105" s="20">
        <f t="shared" si="80"/>
        <v>-1.1078189589805911</v>
      </c>
      <c r="N105" s="1">
        <f>I105-I104</f>
        <v>83.980000000000018</v>
      </c>
      <c r="O105" s="16">
        <f>I105-(N105/2)</f>
        <v>143.41</v>
      </c>
    </row>
    <row r="106" spans="1:15" x14ac:dyDescent="0.3">
      <c r="A106" s="37" t="s">
        <v>2</v>
      </c>
      <c r="B106" s="16">
        <v>14</v>
      </c>
      <c r="C106" s="6">
        <v>204</v>
      </c>
      <c r="D106" s="7">
        <v>204</v>
      </c>
      <c r="E106" s="8">
        <v>204</v>
      </c>
      <c r="F106" s="1" t="e">
        <f>C106*$A$1</f>
        <v>#VALUE!</v>
      </c>
      <c r="G106" s="1">
        <f>D106*$D$1</f>
        <v>0</v>
      </c>
      <c r="H106" s="1">
        <f>E106*$E$1</f>
        <v>0</v>
      </c>
      <c r="I106" s="10">
        <f t="shared" si="74"/>
        <v>204</v>
      </c>
      <c r="J106" s="18">
        <f t="shared" si="75"/>
        <v>0</v>
      </c>
      <c r="K106" s="18">
        <f t="shared" si="76"/>
        <v>0</v>
      </c>
      <c r="L106" s="17">
        <f t="shared" si="77"/>
        <v>0</v>
      </c>
      <c r="M106" s="20">
        <v>0</v>
      </c>
      <c r="N106" s="1">
        <f>I106-I105</f>
        <v>18.599999999999994</v>
      </c>
      <c r="O106" s="16">
        <f>I106-(N106/2)</f>
        <v>194.7</v>
      </c>
    </row>
    <row r="107" spans="1:15" x14ac:dyDescent="0.3">
      <c r="A107" s="16" t="s">
        <v>3</v>
      </c>
      <c r="B107" s="16">
        <v>15</v>
      </c>
      <c r="C107" s="6">
        <v>255</v>
      </c>
      <c r="D107" s="7">
        <v>255</v>
      </c>
      <c r="E107" s="8">
        <v>255</v>
      </c>
      <c r="F107" s="1" t="e">
        <f>C107*$A$1</f>
        <v>#VALUE!</v>
      </c>
      <c r="G107" s="1">
        <f>D107*$D$1</f>
        <v>0</v>
      </c>
      <c r="H107" s="1">
        <f>E107*$E$1</f>
        <v>0</v>
      </c>
      <c r="I107" s="10">
        <f t="shared" si="74"/>
        <v>255</v>
      </c>
      <c r="J107" s="18">
        <f t="shared" si="75"/>
        <v>0</v>
      </c>
      <c r="K107" s="18">
        <f t="shared" si="76"/>
        <v>0</v>
      </c>
      <c r="L107" s="17">
        <f t="shared" si="77"/>
        <v>0</v>
      </c>
      <c r="M107" s="20">
        <v>0</v>
      </c>
      <c r="N107" s="1">
        <f>I107-I106</f>
        <v>51</v>
      </c>
      <c r="O107" s="16">
        <f>I107-(N107/2)</f>
        <v>229.5</v>
      </c>
    </row>
    <row r="108" spans="1:15" ht="7.2" customHeight="1" x14ac:dyDescent="0.3">
      <c r="N108">
        <f>SUM(N103:N107)</f>
        <v>255</v>
      </c>
    </row>
  </sheetData>
  <mergeCells count="11">
    <mergeCell ref="A101:O101"/>
    <mergeCell ref="A94:O94"/>
    <mergeCell ref="A87:O87"/>
    <mergeCell ref="A80:O80"/>
    <mergeCell ref="A73:O73"/>
    <mergeCell ref="A1:M1"/>
    <mergeCell ref="A20:M20"/>
    <mergeCell ref="A39:M39"/>
    <mergeCell ref="A58:O58"/>
    <mergeCell ref="A59:O59"/>
    <mergeCell ref="A66:O66"/>
  </mergeCells>
  <pageMargins left="1.1811023622047245" right="0.70866141732283472" top="0.74803149606299213" bottom="0.74803149606299213" header="0.31496062992125984" footer="0.31496062992125984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2017-03-03T17:52:17Z</dcterms:modified>
</cp:coreProperties>
</file>