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D:\Meet\Analytics\"/>
    </mc:Choice>
  </mc:AlternateContent>
  <xr:revisionPtr revIDLastSave="0" documentId="13_ncr:1_{AB2ED00C-5850-46DC-8D0E-F0060F5A38B1}" xr6:coauthVersionLast="47" xr6:coauthVersionMax="47" xr10:uidLastSave="{00000000-0000-0000-0000-000000000000}"/>
  <bookViews>
    <workbookView xWindow="-108" yWindow="-108" windowWidth="23256" windowHeight="12456" activeTab="1" xr2:uid="{844EF3BB-61DC-4ECC-8FCE-94D20FEEE23E}"/>
  </bookViews>
  <sheets>
    <sheet name="Copyright" sheetId="2" r:id="rId1"/>
    <sheet name="HR Dashboard" sheetId="1" r:id="rId2"/>
    <sheet name="Hourly Sal" sheetId="10" state="hidden" r:id="rId3"/>
    <sheet name="Age Group" sheetId="12" state="hidden" r:id="rId4"/>
    <sheet name="F|P Time" sheetId="11" state="hidden" r:id="rId5"/>
    <sheet name="Headline -G" sheetId="9" state="hidden" r:id="rId6"/>
    <sheet name="Ethnicity" sheetId="4" state="hidden" r:id="rId7"/>
    <sheet name="Separations" sheetId="7" state="hidden" r:id="rId8"/>
    <sheet name="Term Reason" sheetId="8" state="hidden" r:id="rId9"/>
    <sheet name="Region" sheetId="6" state="hidden" r:id="rId10"/>
    <sheet name="Tenure" sheetId="5" state="hidden" r:id="rId11"/>
    <sheet name="Active Employees" sheetId="3" state="hidden" r:id="rId12"/>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113" r:id="rId13"/>
    <pivotCache cacheId="116" r:id="rId14"/>
    <pivotCache cacheId="119" r:id="rId15"/>
    <pivotCache cacheId="122" r:id="rId16"/>
    <pivotCache cacheId="125" r:id="rId17"/>
    <pivotCache cacheId="128" r:id="rId18"/>
    <pivotCache cacheId="131" r:id="rId19"/>
    <pivotCache cacheId="134" r:id="rId20"/>
    <pivotCache cacheId="137" r:id="rId21"/>
    <pivotCache cacheId="140" r:id="rId22"/>
    <pivotCache cacheId="143" r:id="rId23"/>
  </pivotCaches>
  <extLst>
    <ext xmlns:x14="http://schemas.microsoft.com/office/spreadsheetml/2009/9/main" uri="{876F7934-8845-4945-9796-88D515C7AA90}">
      <x14:pivotCaches>
        <pivotCache cacheId="11" r:id="rId24"/>
      </x14:pivotCaches>
    </ext>
    <ext xmlns:x14="http://schemas.microsoft.com/office/spreadsheetml/2009/9/main" uri="{BBE1A952-AA13-448e-AADC-164F8A28A991}">
      <x14:slicerCaches>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dea6e456-e342-4bb3-9c43-2ea1280c553a"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 i="1" l="1"/>
  <c r="J4" i="1"/>
  <c r="N5" i="1"/>
  <c r="N4" i="1"/>
  <c r="M5" i="1"/>
  <c r="J5" i="1"/>
  <c r="M4" i="1"/>
  <c r="K4" i="1"/>
  <c r="K5" i="1"/>
  <c r="U5" i="1"/>
  <c r="T5" i="1"/>
  <c r="G5" i="1"/>
  <c r="H5"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E3BFA0-08B6-4025-A8B1-DE9E88C5B30C}" name="Query - HR Data" description="Connection to the 'HR Data' query in the workbook." type="100" refreshedVersion="7" minRefreshableVersion="5">
    <extLst>
      <ext xmlns:x15="http://schemas.microsoft.com/office/spreadsheetml/2010/11/main" uri="{DE250136-89BD-433C-8126-D09CA5730AF9}">
        <x15:connection id="f48d990a-bb8c-41bd-b812-56a103a1591d"/>
      </ext>
    </extLst>
  </connection>
  <connection id="2" xr16:uid="{758D5208-DCAE-4FC7-A1D0-4C62CCB0C00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64F85BAF-C14B-42B9-9EEE-0449952163B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D0C130A-A52A-4958-B22B-1E0EFDF52D3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D37154F4-C185-49A0-962B-DEB245CEAC2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2ADE6A8A-E884-4964-98EC-719D27B2807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<sst xmlns="http://schemas.openxmlformats.org/spreadsheetml/2006/main" count="244" uniqueCount="79">
  <si>
    <t>Copyright Notice</t>
  </si>
  <si>
    <t>This workbook contains a modified version of data provided by Obvience.</t>
  </si>
  <si>
    <t>www.obvience.com</t>
  </si>
  <si>
    <t>- The Dashboard in this file and data was created by Mynda Treacy from My Online Training Hub.</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</si>
  <si>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</si>
  <si>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</si>
  <si>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</si>
  <si>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</si>
  <si>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</si>
  <si>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</si>
  <si>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</si>
  <si>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</si>
  <si>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</si>
  <si>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</si>
  <si>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</si>
  <si>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</si>
  <si>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</si>
  <si>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</si>
  <si>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</si>
  <si>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</si>
  <si>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</si>
  <si>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</si>
  <si>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</si>
  <si>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</si>
  <si>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</si>
  <si>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</si>
  <si>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</si>
  <si>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</si>
  <si>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</si>
  <si>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</si>
  <si>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</si>
  <si>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</si>
  <si>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</si>
  <si>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</si>
  <si>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2015 Total</t>
  </si>
  <si>
    <t>2016 Total</t>
  </si>
  <si>
    <t>Qtr1 Total</t>
  </si>
  <si>
    <t>Qtr2 Total</t>
  </si>
  <si>
    <t>Qtr3 Total</t>
  </si>
  <si>
    <t>Qtr4 Total</t>
  </si>
  <si>
    <t>Active Employees</t>
  </si>
  <si>
    <t>New Hire</t>
  </si>
  <si>
    <t>2017 Total</t>
  </si>
  <si>
    <t>2018 Total</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</si>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</sst>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20"/>
      <color theme="0"/>
      <name val="Segoe UI"/>
      <family val="2"/>
    </font>
    <font>
      <sz val="14"/>
      <name val="Calibri"/>
      <family val="2"/>
      <scheme val="minor"/>
    </font>
    <font>
      <u/>
      <sz val="16"/>
      <name val="Calibri"/>
      <family val="2"/>
      <scheme val="minor"/>
    </font>
    <font>
      <b/>
      <sz val="14"/>
      <name val="Calibri"/>
      <family val="2"/>
      <scheme val="minor"/>
    </font>
    <font>
      <b/>
      <sz val="18"/>
      <color rgb="FF0070C0"/>
      <name val="Calibri"/>
      <family val="2"/>
      <scheme val="minor"/>
    </font>
    <font>
      <b/>
      <sz val="11"/>
      <color rgb="FF0070C0"/>
      <name val="Calibri"/>
      <family val="2"/>
      <scheme val="minor"/>
    </font>
    <font>
      <b/>
      <sz val="14"/>
      <color theme="8" tint="-0.249977111117893"/>
      <name val="Calibri"/>
      <family val="2"/>
      <scheme val="minor"/>
    </font>
    <font>
      <b/>
      <sz val="14"/>
      <color theme="8"/>
      <name val="Calibri"/>
      <family val="2"/>
      <scheme val="minor"/>
    </font>
    <font>
      <b/>
      <sz val="11"/>
      <color rgb="FF3B6713"/>
      <name val="Calibri"/>
      <family val="2"/>
      <scheme val="minor"/>
    </font>
    <font>
      <b/>
      <sz val="16"/>
      <color theme="0" tint="-0.249977111117893"/>
      <name val="Calibri"/>
      <family val="2"/>
      <scheme val="minor"/>
    </font>
    <font>
      <b/>
      <sz val="14"/>
      <color theme="9" tint="-0.499984740745262"/>
      <name val="Calibri"/>
      <family val="2"/>
      <scheme val="minor"/>
    </font>
    <font>
      <b/>
      <sz val="14"/>
      <color theme="0" tint="-0.249977111117893"/>
      <name val="Calibri"/>
      <family val="2"/>
      <scheme val="minor"/>
    </font>
  </fonts>
  <fills count="3">
    <fill>
      <patternFill patternType="none"/>
    </fill>
    <fill>
      <patternFill patternType="gray125"/>
    </fill>
    <fill>
      <patternFill patternType="solid">
        <fgColor rgb="FF336600"/>
        <bgColor indexed="64"/>
      </patternFill>
    </fill>
  </fills>
  <borders count="2">
    <border>
      <left/>
      <right/>
      <top/>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3">
    <xf numFmtId="0" fontId="0" fillId="0" borderId="0" xfId="0"/>
    <xf numFmtId="0" fontId="3" fillId="2" borderId="0" xfId="0" applyFont="1" applyFill="1" applyAlignment="1">
      <alignment vertical="center"/>
    </xf>
    <xf numFmtId="0" fontId="4" fillId="0" borderId="0" xfId="0" applyFont="1" applyAlignment="1">
      <alignment vertical="center"/>
    </xf>
    <xf numFmtId="0" fontId="5" fillId="0" borderId="0" xfId="2" applyFont="1" applyFill="1" applyAlignment="1">
      <alignment vertical="center"/>
    </xf>
    <xf numFmtId="0" fontId="4" fillId="0" borderId="0" xfId="0" applyFont="1"/>
    <xf numFmtId="0" fontId="4" fillId="0" borderId="0" xfId="0" quotePrefix="1" applyFont="1" applyAlignment="1">
      <alignment vertical="center"/>
    </xf>
    <xf numFmtId="0" fontId="4" fillId="0" borderId="0" xfId="0" quotePrefix="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3" fontId="0" fillId="0" borderId="0" xfId="0" applyNumberFormat="1"/>
    <xf numFmtId="1" fontId="0" fillId="0" borderId="0" xfId="0" applyNumberFormat="1"/>
    <xf numFmtId="0" fontId="0" fillId="0" borderId="1" xfId="0" applyBorder="1"/>
    <xf numFmtId="0" fontId="7" fillId="0" borderId="0" xfId="0" applyFont="1"/>
    <xf numFmtId="0" fontId="8" fillId="0" borderId="0" xfId="0" applyFont="1"/>
    <xf numFmtId="9" fontId="9" fillId="0" borderId="0" xfId="1" applyFont="1" applyBorder="1" applyAlignment="1">
      <alignment horizontal="center" vertical="center"/>
    </xf>
    <xf numFmtId="9" fontId="10" fillId="0" borderId="0" xfId="1" applyFont="1" applyBorder="1" applyAlignment="1">
      <alignment horizontal="center" vertical="center"/>
    </xf>
    <xf numFmtId="0" fontId="11" fillId="0" borderId="0" xfId="0" applyFont="1" applyAlignment="1">
      <alignment horizontal="right"/>
    </xf>
    <xf numFmtId="0" fontId="11" fillId="0" borderId="1" xfId="0" applyFont="1" applyBorder="1" applyAlignment="1">
      <alignment horizontal="right"/>
    </xf>
    <xf numFmtId="0" fontId="11" fillId="0" borderId="0" xfId="0" applyFont="1" applyAlignment="1">
      <alignment horizontal="right" vertical="center"/>
    </xf>
    <xf numFmtId="0" fontId="11" fillId="0" borderId="1" xfId="0" applyFont="1" applyBorder="1" applyAlignment="1">
      <alignment horizontal="right" vertical="center"/>
    </xf>
    <xf numFmtId="10" fontId="0" fillId="0" borderId="0" xfId="0" applyNumberFormat="1"/>
    <xf numFmtId="9" fontId="9" fillId="0" borderId="1" xfId="1" applyFont="1" applyBorder="1" applyAlignment="1">
      <alignment horizontal="center" vertical="center"/>
    </xf>
    <xf numFmtId="9" fontId="10" fillId="0" borderId="1" xfId="1" applyFont="1" applyBorder="1" applyAlignment="1">
      <alignment horizontal="center" vertical="center"/>
    </xf>
    <xf numFmtId="164" fontId="0" fillId="0" borderId="0" xfId="0" applyNumberFormat="1"/>
    <xf numFmtId="0" fontId="13" fillId="0" borderId="1" xfId="0"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9" fontId="14" fillId="0" borderId="1" xfId="1" applyFont="1" applyBorder="1" applyAlignment="1">
      <alignment horizontal="center" vertical="center"/>
    </xf>
    <xf numFmtId="0" fontId="0" fillId="0" borderId="0" xfId="0" applyBorder="1"/>
    <xf numFmtId="0" fontId="12" fillId="0" borderId="0" xfId="0" applyFont="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3B67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2.xml"/><Relationship Id="rId39" Type="http://schemas.openxmlformats.org/officeDocument/2006/relationships/customXml" Target="../customXml/item4.xml"/><Relationship Id="rId21" Type="http://schemas.openxmlformats.org/officeDocument/2006/relationships/pivotCacheDefinition" Target="pivotCache/pivotCacheDefinition9.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microsoft.com/office/2007/relationships/slicerCache" Target="slicerCaches/slicerCache5.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3.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20" Type="http://schemas.openxmlformats.org/officeDocument/2006/relationships/pivotCacheDefinition" Target="pivotCache/pivotCacheDefinition8.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4.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[HR_Dashboard.xlsx]Age Group!Age Grp</c:name>
    <c:fmtId val="7"/>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15382005820657E-3"/>
          <c:y val="7.4186749383599801E-3"/>
          <c:w val="0.96389290624386237"/>
          <c:h val="0.85151183753545956"/>
        </c:manualLayout>
      </c:layout>
      <c:barChart>
        <c:barDir val="col"/>
        <c:grouping val="clustered"/>
        <c:varyColors val="0"/>
        <c:ser>
          <c:idx val="0"/>
          <c:order val="0"/>
          <c:tx>
            <c:strRef>
              <c:f>'Age Group'!$B$3:$B$4</c:f>
              <c:strCache>
                <c:ptCount val="1"/>
                <c:pt idx="0">
                  <c:v>F</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Group'!$A$5:$A$8</c:f>
              <c:strCache>
                <c:ptCount val="3"/>
                <c:pt idx="0">
                  <c:v>&lt;30</c:v>
                </c:pt>
                <c:pt idx="1">
                  <c:v>30-49</c:v>
                </c:pt>
                <c:pt idx="2">
                  <c:v>50+</c:v>
                </c:pt>
              </c:strCache>
            </c:strRef>
          </c:cat>
          <c:val>
            <c:numRef>
              <c:f>'Age Group'!$B$5:$B$8</c:f>
              <c:numCache>
                <c:formatCode>0</c:formatCode>
                <c:ptCount val="3"/>
                <c:pt idx="0">
                  <c:v>172</c:v>
                </c:pt>
                <c:pt idx="1">
                  <c:v>81</c:v>
                </c:pt>
                <c:pt idx="2">
                  <c:v>44</c:v>
                </c:pt>
              </c:numCache>
            </c:numRef>
          </c:val>
          <c:extLst>
            <c:ext xmlns:c16="http://schemas.microsoft.com/office/drawing/2014/chart" uri="{C3380CC4-5D6E-409C-BE32-E72D297353CC}">
              <c16:uniqueId val="{00000000-0FAE-46FC-8A1B-3C549CB15FA0}"/>
            </c:ext>
          </c:extLst>
        </c:ser>
        <c:ser>
          <c:idx val="1"/>
          <c:order val="1"/>
          <c:tx>
            <c:strRef>
              <c:f>'Age Group'!$C$3:$C$4</c:f>
              <c:strCache>
                <c:ptCount val="1"/>
                <c:pt idx="0">
                  <c:v>M</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Group'!$A$5:$A$8</c:f>
              <c:strCache>
                <c:ptCount val="3"/>
                <c:pt idx="0">
                  <c:v>&lt;30</c:v>
                </c:pt>
                <c:pt idx="1">
                  <c:v>30-49</c:v>
                </c:pt>
                <c:pt idx="2">
                  <c:v>50+</c:v>
                </c:pt>
              </c:strCache>
            </c:strRef>
          </c:cat>
          <c:val>
            <c:numRef>
              <c:f>'Age Group'!$C$5:$C$8</c:f>
              <c:numCache>
                <c:formatCode>0</c:formatCode>
                <c:ptCount val="3"/>
                <c:pt idx="0">
                  <c:v>165</c:v>
                </c:pt>
                <c:pt idx="1">
                  <c:v>105</c:v>
                </c:pt>
                <c:pt idx="2">
                  <c:v>83</c:v>
                </c:pt>
              </c:numCache>
            </c:numRef>
          </c:val>
          <c:extLst>
            <c:ext xmlns:c16="http://schemas.microsoft.com/office/drawing/2014/chart" uri="{C3380CC4-5D6E-409C-BE32-E72D297353CC}">
              <c16:uniqueId val="{00000001-0FAE-46FC-8A1B-3C549CB15FA0}"/>
            </c:ext>
          </c:extLst>
        </c:ser>
        <c:dLbls>
          <c:dLblPos val="inEnd"/>
          <c:showLegendKey val="0"/>
          <c:showVal val="1"/>
          <c:showCatName val="0"/>
          <c:showSerName val="0"/>
          <c:showPercent val="0"/>
          <c:showBubbleSize val="0"/>
        </c:dLbls>
        <c:gapWidth val="50"/>
        <c:axId val="144421455"/>
        <c:axId val="144431855"/>
      </c:barChart>
      <c:catAx>
        <c:axId val="14442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1855"/>
        <c:crosses val="autoZero"/>
        <c:auto val="1"/>
        <c:lblAlgn val="ctr"/>
        <c:lblOffset val="20"/>
        <c:noMultiLvlLbl val="0"/>
      </c:catAx>
      <c:valAx>
        <c:axId val="144431855"/>
        <c:scaling>
          <c:orientation val="minMax"/>
        </c:scaling>
        <c:delete val="1"/>
        <c:axPos val="l"/>
        <c:numFmt formatCode="0" sourceLinked="1"/>
        <c:majorTickMark val="none"/>
        <c:minorTickMark val="none"/>
        <c:tickLblPos val="nextTo"/>
        <c:crossAx val="144421455"/>
        <c:crosses val="autoZero"/>
        <c:crossBetween val="between"/>
      </c:valAx>
      <c:spPr>
        <a:noFill/>
        <a:ln>
          <a:noFill/>
        </a:ln>
        <a:effectLst/>
      </c:spPr>
    </c:plotArea>
    <c:legend>
      <c:legendPos val="t"/>
      <c:layout>
        <c:manualLayout>
          <c:xMode val="edge"/>
          <c:yMode val="edge"/>
          <c:x val="0.79732808398950128"/>
          <c:y val="0.14351851851851852"/>
          <c:w val="0.20267206182560513"/>
          <c:h val="0.16642128313842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4.282633420822400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s>
    <c:plotArea>
      <c:layout>
        <c:manualLayout>
          <c:layoutTarget val="inner"/>
          <c:xMode val="edge"/>
          <c:yMode val="edge"/>
          <c:x val="3.0555555555555555E-2"/>
          <c:y val="0.24452928805065671"/>
          <c:w val="0.93888888888888888"/>
          <c:h val="0.58845654552360216"/>
        </c:manualLayout>
      </c:layout>
      <c:barChart>
        <c:barDir val="col"/>
        <c:grouping val="clustered"/>
        <c:varyColors val="0"/>
        <c:ser>
          <c:idx val="0"/>
          <c:order val="0"/>
          <c:tx>
            <c:strRef>
              <c:f>Separations!$B$3</c:f>
              <c:strCache>
                <c:ptCount val="1"/>
                <c:pt idx="0">
                  <c:v>Separations</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6D43-40C9-8EA7-3C740F759FAD}"/>
            </c:ext>
          </c:extLst>
        </c:ser>
        <c:ser>
          <c:idx val="1"/>
          <c:order val="1"/>
          <c:tx>
            <c:strRef>
              <c:f>Separations!$C$3</c:f>
              <c:strCache>
                <c:ptCount val="1"/>
                <c:pt idx="0">
                  <c:v>Bad Hires</c:v>
                </c:pt>
              </c:strCache>
            </c:strRef>
          </c:tx>
          <c:spPr>
            <a:solidFill>
              <a:schemeClr val="accent5">
                <a:tint val="77000"/>
              </a:schemeClr>
            </a:solidFill>
            <a:ln>
              <a:noFill/>
            </a:ln>
            <a:effectLst/>
          </c:spPr>
          <c:invertIfNegative val="0"/>
          <c:dPt>
            <c:idx val="1"/>
            <c:invertIfNegative val="0"/>
            <c:bubble3D val="0"/>
            <c:extLst>
              <c:ext xmlns:c16="http://schemas.microsoft.com/office/drawing/2014/chart" uri="{C3380CC4-5D6E-409C-BE32-E72D297353CC}">
                <c16:uniqueId val="{00000003-6D43-40C9-8EA7-3C740F759FAD}"/>
              </c:ext>
            </c:extLst>
          </c:dPt>
          <c:dLbls>
            <c:dLbl>
              <c:idx val="1"/>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 xmlns:c16="http://schemas.microsoft.com/office/drawing/2014/chart" uri="{C3380CC4-5D6E-409C-BE32-E72D297353CC}">
                  <c16:uniqueId val="{00000003-6D43-40C9-8EA7-3C740F759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6D43-40C9-8EA7-3C740F759FAD}"/>
            </c:ext>
          </c:extLst>
        </c:ser>
        <c:dLbls>
          <c:dLblPos val="outEnd"/>
          <c:showLegendKey val="0"/>
          <c:showVal val="1"/>
          <c:showCatName val="0"/>
          <c:showSerName val="0"/>
          <c:showPercent val="0"/>
          <c:showBubbleSize val="0"/>
        </c:dLbls>
        <c:gapWidth val="50"/>
        <c:overlap val="100"/>
        <c:axId val="2146228400"/>
        <c:axId val="2146224240"/>
      </c:barChart>
      <c:catAx>
        <c:axId val="21462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24240"/>
        <c:crosses val="autoZero"/>
        <c:auto val="1"/>
        <c:lblAlgn val="ctr"/>
        <c:lblOffset val="100"/>
        <c:noMultiLvlLbl val="0"/>
      </c:catAx>
      <c:valAx>
        <c:axId val="2146224240"/>
        <c:scaling>
          <c:orientation val="minMax"/>
        </c:scaling>
        <c:delete val="1"/>
        <c:axPos val="l"/>
        <c:numFmt formatCode="#,##0" sourceLinked="1"/>
        <c:majorTickMark val="none"/>
        <c:minorTickMark val="none"/>
        <c:tickLblPos val="nextTo"/>
        <c:crossAx val="2146228400"/>
        <c:crosses val="autoZero"/>
        <c:crossBetween val="between"/>
      </c:valAx>
      <c:spPr>
        <a:noFill/>
        <a:ln>
          <a:noFill/>
        </a:ln>
        <a:effectLst/>
      </c:spPr>
    </c:plotArea>
    <c:legend>
      <c:legendPos val="t"/>
      <c:layout>
        <c:manualLayout>
          <c:xMode val="edge"/>
          <c:yMode val="edge"/>
          <c:x val="0.65100000000000013"/>
          <c:y val="5.1342592592592606E-2"/>
          <c:w val="0.32577777777777778"/>
          <c:h val="0.12149113110321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4.282633420822400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452928805065671"/>
          <c:w val="0.93888888888888888"/>
          <c:h val="0.58845654552360216"/>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B7EE-43BD-92D2-D428614DCE73}"/>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4-B7EE-43BD-92D2-D428614DCE73}"/>
            </c:ext>
          </c:extLst>
        </c:ser>
        <c:dLbls>
          <c:dLblPos val="outEnd"/>
          <c:showLegendKey val="0"/>
          <c:showVal val="1"/>
          <c:showCatName val="0"/>
          <c:showSerName val="0"/>
          <c:showPercent val="0"/>
          <c:showBubbleSize val="0"/>
        </c:dLbls>
        <c:gapWidth val="200"/>
        <c:axId val="2146228400"/>
        <c:axId val="2146224240"/>
      </c:barChart>
      <c:catAx>
        <c:axId val="21462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24240"/>
        <c:crosses val="autoZero"/>
        <c:auto val="1"/>
        <c:lblAlgn val="ctr"/>
        <c:lblOffset val="100"/>
        <c:noMultiLvlLbl val="0"/>
      </c:catAx>
      <c:valAx>
        <c:axId val="2146224240"/>
        <c:scaling>
          <c:orientation val="minMax"/>
        </c:scaling>
        <c:delete val="1"/>
        <c:axPos val="l"/>
        <c:numFmt formatCode="#,##0" sourceLinked="1"/>
        <c:majorTickMark val="none"/>
        <c:minorTickMark val="none"/>
        <c:tickLblPos val="nextTo"/>
        <c:crossAx val="2146228400"/>
        <c:crosses val="autoZero"/>
        <c:crossBetween val="between"/>
      </c:valAx>
      <c:spPr>
        <a:noFill/>
        <a:ln>
          <a:noFill/>
        </a:ln>
        <a:effectLst/>
      </c:spPr>
    </c:plotArea>
    <c:legend>
      <c:legendPos val="l"/>
      <c:layout>
        <c:manualLayout>
          <c:xMode val="edge"/>
          <c:yMode val="edge"/>
          <c:x val="5.8333333333333334E-2"/>
          <c:y val="0.20604638243113776"/>
          <c:w val="0.17314667950678828"/>
          <c:h val="0.2429822622064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4.4498396033829143E-2"/>
          <c:y val="2.3956194387405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6201030426753"/>
          <c:y val="0.11966159517534639"/>
          <c:w val="0.77907626130067076"/>
          <c:h val="0.80094666041488138"/>
        </c:manualLayout>
      </c:layout>
      <c:barChart>
        <c:barDir val="bar"/>
        <c:grouping val="clustered"/>
        <c:varyColors val="0"/>
        <c:ser>
          <c:idx val="0"/>
          <c:order val="0"/>
          <c:tx>
            <c:strRef>
              <c:f>Region!$B$3:$B$4</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F456-419B-9502-92563B0B08E3}"/>
            </c:ext>
          </c:extLst>
        </c:ser>
        <c:ser>
          <c:idx val="1"/>
          <c:order val="1"/>
          <c:tx>
            <c:strRef>
              <c:f>Region!$C$3:$C$4</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F456-419B-9502-92563B0B08E3}"/>
            </c:ext>
          </c:extLst>
        </c:ser>
        <c:dLbls>
          <c:dLblPos val="inEnd"/>
          <c:showLegendKey val="0"/>
          <c:showVal val="1"/>
          <c:showCatName val="0"/>
          <c:showSerName val="0"/>
          <c:showPercent val="0"/>
          <c:showBubbleSize val="0"/>
        </c:dLbls>
        <c:gapWidth val="50"/>
        <c:axId val="2009445312"/>
        <c:axId val="2009460288"/>
      </c:barChart>
      <c:catAx>
        <c:axId val="2009445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460288"/>
        <c:crosses val="autoZero"/>
        <c:auto val="1"/>
        <c:lblAlgn val="ctr"/>
        <c:lblOffset val="100"/>
        <c:noMultiLvlLbl val="0"/>
      </c:catAx>
      <c:valAx>
        <c:axId val="2009460288"/>
        <c:scaling>
          <c:orientation val="minMax"/>
        </c:scaling>
        <c:delete val="1"/>
        <c:axPos val="t"/>
        <c:numFmt formatCode="0" sourceLinked="1"/>
        <c:majorTickMark val="none"/>
        <c:minorTickMark val="none"/>
        <c:tickLblPos val="nextTo"/>
        <c:crossAx val="2009445312"/>
        <c:crosses val="autoZero"/>
        <c:crossBetween val="between"/>
      </c:valAx>
      <c:spPr>
        <a:noFill/>
        <a:ln>
          <a:noFill/>
        </a:ln>
        <a:effectLst/>
      </c:spPr>
    </c:plotArea>
    <c:legend>
      <c:legendPos val="t"/>
      <c:layout>
        <c:manualLayout>
          <c:xMode val="edge"/>
          <c:yMode val="edge"/>
          <c:x val="0.8259354039078447"/>
          <c:y val="3.795345653661876E-2"/>
          <c:w val="0.13825240594925634"/>
          <c:h val="5.7751944251321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2.2798805321748602E-2"/>
          <c:y val="2.5673940949935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1457145443025E-2"/>
          <c:y val="0.14105741596164409"/>
          <c:w val="0.91961118653271789"/>
          <c:h val="0.60358929780760717"/>
        </c:manualLayout>
      </c:layout>
      <c:barChart>
        <c:barDir val="col"/>
        <c:grouping val="clustered"/>
        <c:varyColors val="0"/>
        <c:ser>
          <c:idx val="0"/>
          <c:order val="0"/>
          <c:tx>
            <c:strRef>
              <c:f>Tenure!$B$3:$B$4</c:f>
              <c:strCache>
                <c:ptCount val="1"/>
                <c:pt idx="0">
                  <c:v>FT</c:v>
                </c:pt>
              </c:strCache>
            </c:strRef>
          </c:tx>
          <c:spPr>
            <a:solidFill>
              <a:schemeClr val="accent5">
                <a:shade val="76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FEB0-41CF-BB4B-9268C29DB4E7}"/>
            </c:ext>
          </c:extLst>
        </c:ser>
        <c:ser>
          <c:idx val="1"/>
          <c:order val="1"/>
          <c:tx>
            <c:strRef>
              <c:f>Tenure!$C$3:$C$4</c:f>
              <c:strCache>
                <c:ptCount val="1"/>
                <c:pt idx="0">
                  <c:v>PT</c:v>
                </c:pt>
              </c:strCache>
            </c:strRef>
          </c:tx>
          <c:spPr>
            <a:solidFill>
              <a:schemeClr val="accent5">
                <a:tint val="77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FEB0-41CF-BB4B-9268C29DB4E7}"/>
            </c:ext>
          </c:extLst>
        </c:ser>
        <c:dLbls>
          <c:showLegendKey val="0"/>
          <c:showVal val="0"/>
          <c:showCatName val="0"/>
          <c:showSerName val="0"/>
          <c:showPercent val="0"/>
          <c:showBubbleSize val="0"/>
        </c:dLbls>
        <c:gapWidth val="219"/>
        <c:overlap val="-27"/>
        <c:axId val="2009526432"/>
        <c:axId val="2009544736"/>
      </c:barChart>
      <c:catAx>
        <c:axId val="20095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44736"/>
        <c:crosses val="autoZero"/>
        <c:auto val="1"/>
        <c:lblAlgn val="ctr"/>
        <c:lblOffset val="100"/>
        <c:noMultiLvlLbl val="0"/>
      </c:catAx>
      <c:valAx>
        <c:axId val="200954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26432"/>
        <c:crosses val="autoZero"/>
        <c:crossBetween val="between"/>
      </c:valAx>
      <c:spPr>
        <a:noFill/>
        <a:ln>
          <a:noFill/>
        </a:ln>
        <a:effectLst/>
      </c:spPr>
    </c:plotArea>
    <c:legend>
      <c:legendPos val="t"/>
      <c:layout>
        <c:manualLayout>
          <c:xMode val="edge"/>
          <c:yMode val="edge"/>
          <c:x val="0.85081165716354423"/>
          <c:y val="4.3175010697475404E-2"/>
          <c:w val="7.3120763185698753E-2"/>
          <c:h val="7.22084643142328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[HR_Dashboard.xlsx]Active Employees!Active Employees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1.8371440032089854E-2"/>
          <c:y val="2.5157232704402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18479459020692E-2"/>
          <c:y val="0.15921297607583224"/>
          <c:w val="0.91626633313435102"/>
          <c:h val="0.51741460375007076"/>
        </c:manualLayout>
      </c:layout>
      <c:barChart>
        <c:barDir val="col"/>
        <c:grouping val="clustered"/>
        <c:varyColors val="0"/>
        <c:ser>
          <c:idx val="0"/>
          <c:order val="0"/>
          <c:tx>
            <c:strRef>
              <c:f>'Active Employees'!$B$3</c:f>
              <c:strCache>
                <c:ptCount val="1"/>
                <c:pt idx="0">
                  <c:v>Active Employees</c:v>
                </c:pt>
              </c:strCache>
            </c:strRef>
          </c:tx>
          <c:spPr>
            <a:solidFill>
              <a:schemeClr val="accent5">
                <a:shade val="76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C0B-4BA2-A4F4-6312AC7451C9}"/>
            </c:ext>
          </c:extLst>
        </c:ser>
        <c:ser>
          <c:idx val="1"/>
          <c:order val="1"/>
          <c:tx>
            <c:strRef>
              <c:f>'Active Employees'!$C$3</c:f>
              <c:strCache>
                <c:ptCount val="1"/>
                <c:pt idx="0">
                  <c:v>New Hire</c:v>
                </c:pt>
              </c:strCache>
            </c:strRef>
          </c:tx>
          <c:spPr>
            <a:solidFill>
              <a:schemeClr val="accent5">
                <a:tint val="77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C0B-4BA2-A4F4-6312AC7451C9}"/>
            </c:ext>
          </c:extLst>
        </c:ser>
        <c:dLbls>
          <c:showLegendKey val="0"/>
          <c:showVal val="0"/>
          <c:showCatName val="0"/>
          <c:showSerName val="0"/>
          <c:showPercent val="0"/>
          <c:showBubbleSize val="0"/>
        </c:dLbls>
        <c:gapWidth val="50"/>
        <c:overlap val="100"/>
        <c:axId val="2009524352"/>
        <c:axId val="2009536000"/>
      </c:barChart>
      <c:catAx>
        <c:axId val="20095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36000"/>
        <c:crosses val="autoZero"/>
        <c:auto val="1"/>
        <c:lblAlgn val="ctr"/>
        <c:lblOffset val="100"/>
        <c:noMultiLvlLbl val="0"/>
      </c:catAx>
      <c:valAx>
        <c:axId val="20095360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24352"/>
        <c:crosses val="autoZero"/>
        <c:crossBetween val="between"/>
      </c:valAx>
      <c:spPr>
        <a:noFill/>
        <a:ln>
          <a:noFill/>
        </a:ln>
        <a:effectLst/>
      </c:spPr>
    </c:plotArea>
    <c:legend>
      <c:legendPos val="t"/>
      <c:layout>
        <c:manualLayout>
          <c:xMode val="edge"/>
          <c:yMode val="edge"/>
          <c:x val="0.71478707309600742"/>
          <c:y val="5.9077568134171927E-2"/>
          <c:w val="0.23309377378123589"/>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[HR_Dashboard.xlsx]Active Employees!Active Employees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1.8371440032089854E-2"/>
          <c:y val="2.5157232704402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1721578280976E-2"/>
          <c:y val="0.15921297607583224"/>
          <c:w val="0.92316762035180377"/>
          <c:h val="0.55394419875597745"/>
        </c:manualLayout>
      </c:layout>
      <c:barChart>
        <c:barDir val="col"/>
        <c:grouping val="clustered"/>
        <c:varyColors val="0"/>
        <c:ser>
          <c:idx val="0"/>
          <c:order val="0"/>
          <c:tx>
            <c:strRef>
              <c:f>'Active Employees'!$B$3</c:f>
              <c:strCache>
                <c:ptCount val="1"/>
                <c:pt idx="0">
                  <c:v>Active Employees</c:v>
                </c:pt>
              </c:strCache>
            </c:strRef>
          </c:tx>
          <c:spPr>
            <a:solidFill>
              <a:schemeClr val="accent6">
                <a:tint val="77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BB9D-452E-8A3F-1CC4BF01460B}"/>
            </c:ext>
          </c:extLst>
        </c:ser>
        <c:ser>
          <c:idx val="1"/>
          <c:order val="1"/>
          <c:tx>
            <c:strRef>
              <c:f>'Active Employees'!$C$3</c:f>
              <c:strCache>
                <c:ptCount val="1"/>
                <c:pt idx="0">
                  <c:v>New Hire</c:v>
                </c:pt>
              </c:strCache>
            </c:strRef>
          </c:tx>
          <c:spPr>
            <a:solidFill>
              <a:schemeClr val="accent6">
                <a:shade val="76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BB9D-452E-8A3F-1CC4BF01460B}"/>
            </c:ext>
          </c:extLst>
        </c:ser>
        <c:dLbls>
          <c:showLegendKey val="0"/>
          <c:showVal val="0"/>
          <c:showCatName val="0"/>
          <c:showSerName val="0"/>
          <c:showPercent val="0"/>
          <c:showBubbleSize val="0"/>
        </c:dLbls>
        <c:gapWidth val="50"/>
        <c:overlap val="100"/>
        <c:axId val="2009524352"/>
        <c:axId val="2009536000"/>
      </c:barChart>
      <c:catAx>
        <c:axId val="20095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36000"/>
        <c:crosses val="autoZero"/>
        <c:auto val="1"/>
        <c:lblAlgn val="ctr"/>
        <c:lblOffset val="100"/>
        <c:noMultiLvlLbl val="0"/>
      </c:catAx>
      <c:valAx>
        <c:axId val="20095360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24352"/>
        <c:crosses val="autoZero"/>
        <c:crossBetween val="between"/>
      </c:valAx>
      <c:spPr>
        <a:noFill/>
        <a:ln>
          <a:noFill/>
        </a:ln>
        <a:effectLst/>
      </c:spPr>
    </c:plotArea>
    <c:legend>
      <c:legendPos val="t"/>
      <c:layout>
        <c:manualLayout>
          <c:xMode val="edge"/>
          <c:yMode val="edge"/>
          <c:x val="0.71478707309600742"/>
          <c:y val="5.9077568134171927E-2"/>
          <c:w val="0.23309377378123589"/>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a:t>
            </a:r>
            <a:r>
              <a:rPr lang="en-IN" baseline="0"/>
              <a:t> Ethnic Group</a:t>
            </a:r>
            <a:endParaRPr lang="en-IN"/>
          </a:p>
        </c:rich>
      </c:tx>
      <c:layout>
        <c:manualLayout>
          <c:xMode val="edge"/>
          <c:yMode val="edge"/>
          <c:x val="2.2798805321748602E-2"/>
          <c:y val="2.5673940949935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1457145443025E-2"/>
          <c:y val="0.14105741596164409"/>
          <c:w val="0.91961118653271789"/>
          <c:h val="0.60358929780760717"/>
        </c:manualLayout>
      </c:layout>
      <c:barChart>
        <c:barDir val="col"/>
        <c:grouping val="clustered"/>
        <c:varyColors val="0"/>
        <c:ser>
          <c:idx val="0"/>
          <c:order val="0"/>
          <c:tx>
            <c:strRef>
              <c:f>Ethnicity!$B$3:$B$4</c:f>
              <c:strCache>
                <c:ptCount val="1"/>
                <c:pt idx="0">
                  <c:v>FT</c:v>
                </c:pt>
              </c:strCache>
            </c:strRef>
          </c:tx>
          <c:spPr>
            <a:solidFill>
              <a:schemeClr val="accent5">
                <a:shade val="76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E0-4137-9F63-DB691E3F3B84}"/>
            </c:ext>
          </c:extLst>
        </c:ser>
        <c:ser>
          <c:idx val="1"/>
          <c:order val="1"/>
          <c:tx>
            <c:strRef>
              <c:f>Ethnicity!$C$3:$C$4</c:f>
              <c:strCache>
                <c:ptCount val="1"/>
                <c:pt idx="0">
                  <c:v>PT</c:v>
                </c:pt>
              </c:strCache>
            </c:strRef>
          </c:tx>
          <c:spPr>
            <a:solidFill>
              <a:schemeClr val="accent5">
                <a:tint val="77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E0-4137-9F63-DB691E3F3B84}"/>
            </c:ext>
          </c:extLst>
        </c:ser>
        <c:dLbls>
          <c:showLegendKey val="0"/>
          <c:showVal val="0"/>
          <c:showCatName val="0"/>
          <c:showSerName val="0"/>
          <c:showPercent val="0"/>
          <c:showBubbleSize val="0"/>
        </c:dLbls>
        <c:gapWidth val="219"/>
        <c:overlap val="-27"/>
        <c:axId val="2009526432"/>
        <c:axId val="2009544736"/>
      </c:barChart>
      <c:catAx>
        <c:axId val="20095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44736"/>
        <c:crosses val="autoZero"/>
        <c:auto val="1"/>
        <c:lblAlgn val="ctr"/>
        <c:lblOffset val="100"/>
        <c:noMultiLvlLbl val="0"/>
      </c:catAx>
      <c:valAx>
        <c:axId val="200954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26432"/>
        <c:crosses val="autoZero"/>
        <c:crossBetween val="between"/>
      </c:valAx>
      <c:spPr>
        <a:noFill/>
        <a:ln>
          <a:noFill/>
        </a:ln>
        <a:effectLst/>
      </c:spPr>
    </c:plotArea>
    <c:legend>
      <c:legendPos val="t"/>
      <c:layout>
        <c:manualLayout>
          <c:xMode val="edge"/>
          <c:yMode val="edge"/>
          <c:x val="0.85081165716354423"/>
          <c:y val="4.3175010697475404E-2"/>
          <c:w val="0.10297420581048058"/>
          <c:h val="7.22084643142328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1.5777594402070956E-3"/>
          <c:y val="2.5673940949935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1457145443025E-2"/>
          <c:y val="0.14105741596164409"/>
          <c:w val="0.91961118653271789"/>
          <c:h val="0.60358929780760717"/>
        </c:manualLayout>
      </c:layout>
      <c:barChart>
        <c:barDir val="col"/>
        <c:grouping val="clustered"/>
        <c:varyColors val="0"/>
        <c:ser>
          <c:idx val="0"/>
          <c:order val="0"/>
          <c:tx>
            <c:strRef>
              <c:f>Tenure!$B$3:$B$4</c:f>
              <c:strCache>
                <c:ptCount val="1"/>
                <c:pt idx="0">
                  <c:v>FT</c:v>
                </c:pt>
              </c:strCache>
            </c:strRef>
          </c:tx>
          <c:spPr>
            <a:solidFill>
              <a:schemeClr val="accent5">
                <a:shade val="76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5965-45B6-9093-72FA31A6FD65}"/>
            </c:ext>
          </c:extLst>
        </c:ser>
        <c:ser>
          <c:idx val="1"/>
          <c:order val="1"/>
          <c:tx>
            <c:strRef>
              <c:f>Tenure!$C$3:$C$4</c:f>
              <c:strCache>
                <c:ptCount val="1"/>
                <c:pt idx="0">
                  <c:v>PT</c:v>
                </c:pt>
              </c:strCache>
            </c:strRef>
          </c:tx>
          <c:spPr>
            <a:solidFill>
              <a:schemeClr val="accent5">
                <a:tint val="77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5965-45B6-9093-72FA31A6FD65}"/>
            </c:ext>
          </c:extLst>
        </c:ser>
        <c:dLbls>
          <c:showLegendKey val="0"/>
          <c:showVal val="0"/>
          <c:showCatName val="0"/>
          <c:showSerName val="0"/>
          <c:showPercent val="0"/>
          <c:showBubbleSize val="0"/>
        </c:dLbls>
        <c:gapWidth val="219"/>
        <c:overlap val="-27"/>
        <c:axId val="2009526432"/>
        <c:axId val="2009544736"/>
      </c:barChart>
      <c:catAx>
        <c:axId val="20095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44736"/>
        <c:crosses val="autoZero"/>
        <c:auto val="1"/>
        <c:lblAlgn val="ctr"/>
        <c:lblOffset val="100"/>
        <c:noMultiLvlLbl val="0"/>
      </c:catAx>
      <c:valAx>
        <c:axId val="200954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26432"/>
        <c:crosses val="autoZero"/>
        <c:crossBetween val="between"/>
      </c:valAx>
      <c:spPr>
        <a:noFill/>
        <a:ln>
          <a:noFill/>
        </a:ln>
        <a:effectLst/>
      </c:spPr>
    </c:plotArea>
    <c:legend>
      <c:legendPos val="t"/>
      <c:layout>
        <c:manualLayout>
          <c:xMode val="edge"/>
          <c:yMode val="edge"/>
          <c:x val="0.85081165716354423"/>
          <c:y val="4.3175010697475404E-2"/>
          <c:w val="7.3120763185698753E-2"/>
          <c:h val="7.22084643142328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4.4498396033829143E-2"/>
          <c:y val="2.3956194387405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6201030426753"/>
          <c:y val="0.11966159517534639"/>
          <c:w val="0.77907626130067076"/>
          <c:h val="0.80094666041488138"/>
        </c:manualLayout>
      </c:layout>
      <c:barChart>
        <c:barDir val="bar"/>
        <c:grouping val="clustered"/>
        <c:varyColors val="0"/>
        <c:ser>
          <c:idx val="0"/>
          <c:order val="0"/>
          <c:tx>
            <c:strRef>
              <c:f>Region!$B$3:$B$4</c:f>
              <c:strCache>
                <c:ptCount val="1"/>
                <c:pt idx="0">
                  <c:v>FT</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E2C1-415F-8628-14A2F398036A}"/>
            </c:ext>
          </c:extLst>
        </c:ser>
        <c:ser>
          <c:idx val="1"/>
          <c:order val="1"/>
          <c:tx>
            <c:strRef>
              <c:f>Region!$C$3:$C$4</c:f>
              <c:strCache>
                <c:ptCount val="1"/>
                <c:pt idx="0">
                  <c:v>PT</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E2C1-415F-8628-14A2F398036A}"/>
            </c:ext>
          </c:extLst>
        </c:ser>
        <c:dLbls>
          <c:dLblPos val="inEnd"/>
          <c:showLegendKey val="0"/>
          <c:showVal val="1"/>
          <c:showCatName val="0"/>
          <c:showSerName val="0"/>
          <c:showPercent val="0"/>
          <c:showBubbleSize val="0"/>
        </c:dLbls>
        <c:gapWidth val="50"/>
        <c:axId val="2009445312"/>
        <c:axId val="2009460288"/>
      </c:barChart>
      <c:catAx>
        <c:axId val="2009445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460288"/>
        <c:crosses val="autoZero"/>
        <c:auto val="1"/>
        <c:lblAlgn val="ctr"/>
        <c:lblOffset val="100"/>
        <c:noMultiLvlLbl val="0"/>
      </c:catAx>
      <c:valAx>
        <c:axId val="2009460288"/>
        <c:scaling>
          <c:orientation val="minMax"/>
        </c:scaling>
        <c:delete val="1"/>
        <c:axPos val="t"/>
        <c:numFmt formatCode="0" sourceLinked="1"/>
        <c:majorTickMark val="none"/>
        <c:minorTickMark val="none"/>
        <c:tickLblPos val="nextTo"/>
        <c:crossAx val="2009445312"/>
        <c:crosses val="autoZero"/>
        <c:crossBetween val="between"/>
      </c:valAx>
      <c:spPr>
        <a:noFill/>
        <a:ln>
          <a:noFill/>
        </a:ln>
        <a:effectLst/>
      </c:spPr>
    </c:plotArea>
    <c:legend>
      <c:legendPos val="t"/>
      <c:layout>
        <c:manualLayout>
          <c:xMode val="edge"/>
          <c:yMode val="edge"/>
          <c:x val="0.8259354039078447"/>
          <c:y val="3.795345653661876E-2"/>
          <c:w val="0.13825240594925634"/>
          <c:h val="5.7751944251321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4.282633420822400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s>
    <c:plotArea>
      <c:layout>
        <c:manualLayout>
          <c:layoutTarget val="inner"/>
          <c:xMode val="edge"/>
          <c:yMode val="edge"/>
          <c:x val="3.0555555555555555E-2"/>
          <c:y val="0.24452928805065671"/>
          <c:w val="0.93888888888888888"/>
          <c:h val="0.58845654552360216"/>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A2EA-42EB-B345-6353D6A912B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Pt>
            <c:idx val="1"/>
            <c:invertIfNegative val="0"/>
            <c:bubble3D val="0"/>
            <c:extLst>
              <c:ext xmlns:c16="http://schemas.microsoft.com/office/drawing/2014/chart" uri="{C3380CC4-5D6E-409C-BE32-E72D297353CC}">
                <c16:uniqueId val="{00000001-A2EA-42EB-B345-6353D6A912B4}"/>
              </c:ext>
            </c:extLst>
          </c:dPt>
          <c:dLbls>
            <c:dLbl>
              <c:idx val="1"/>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 xmlns:c16="http://schemas.microsoft.com/office/drawing/2014/chart" uri="{C3380CC4-5D6E-409C-BE32-E72D297353CC}">
                  <c16:uniqueId val="{00000001-A2EA-42EB-B345-6353D6A912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2-A2EA-42EB-B345-6353D6A912B4}"/>
            </c:ext>
          </c:extLst>
        </c:ser>
        <c:dLbls>
          <c:dLblPos val="outEnd"/>
          <c:showLegendKey val="0"/>
          <c:showVal val="1"/>
          <c:showCatName val="0"/>
          <c:showSerName val="0"/>
          <c:showPercent val="0"/>
          <c:showBubbleSize val="0"/>
        </c:dLbls>
        <c:gapWidth val="50"/>
        <c:overlap val="100"/>
        <c:axId val="2146228400"/>
        <c:axId val="2146224240"/>
      </c:barChart>
      <c:catAx>
        <c:axId val="21462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24240"/>
        <c:crosses val="autoZero"/>
        <c:auto val="1"/>
        <c:lblAlgn val="ctr"/>
        <c:lblOffset val="100"/>
        <c:noMultiLvlLbl val="0"/>
      </c:catAx>
      <c:valAx>
        <c:axId val="2146224240"/>
        <c:scaling>
          <c:orientation val="minMax"/>
        </c:scaling>
        <c:delete val="1"/>
        <c:axPos val="l"/>
        <c:numFmt formatCode="#,##0" sourceLinked="1"/>
        <c:majorTickMark val="none"/>
        <c:minorTickMark val="none"/>
        <c:tickLblPos val="nextTo"/>
        <c:crossAx val="2146228400"/>
        <c:crosses val="autoZero"/>
        <c:crossBetween val="between"/>
      </c:valAx>
      <c:spPr>
        <a:noFill/>
        <a:ln>
          <a:noFill/>
        </a:ln>
        <a:effectLst/>
      </c:spPr>
    </c:plotArea>
    <c:legend>
      <c:legendPos val="l"/>
      <c:layout>
        <c:manualLayout>
          <c:xMode val="edge"/>
          <c:yMode val="edge"/>
          <c:x val="4.7655521872524295E-2"/>
          <c:y val="0.21674195501066476"/>
          <c:w val="0.17426462542886831"/>
          <c:h val="0.276075729723671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[HR_Dashboard.xlsx]Term Reason!Term 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4.282633420822400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8E-3"/>
              <c:y val="6.2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000000000000003E-2"/>
                  <c:h val="6.0115923009623796E-2"/>
                </c:manualLayout>
              </c15:layout>
            </c:ext>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4452928805065671"/>
          <c:w val="0.93888888888888888"/>
          <c:h val="0.58845654552360216"/>
        </c:manualLayout>
      </c:layout>
      <c:barChart>
        <c:barDir val="col"/>
        <c:grouping val="clustered"/>
        <c:varyColors val="0"/>
        <c:ser>
          <c:idx val="0"/>
          <c:order val="0"/>
          <c:tx>
            <c:strRef>
              <c:f>'Term Reason'!$B$3:$B$4</c:f>
              <c:strCache>
                <c:ptCount val="1"/>
                <c:pt idx="0">
                  <c:v>Involuntary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3471-4F47-9764-D1AFF50C1BF8}"/>
            </c:ext>
          </c:extLst>
        </c:ser>
        <c:ser>
          <c:idx val="1"/>
          <c:order val="1"/>
          <c:tx>
            <c:strRef>
              <c:f>'Term Reason'!$C$3:$C$4</c:f>
              <c:strCache>
                <c:ptCount val="1"/>
                <c:pt idx="0">
                  <c:v>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3471-4F47-9764-D1AFF50C1BF8}"/>
            </c:ext>
          </c:extLst>
        </c:ser>
        <c:dLbls>
          <c:dLblPos val="outEnd"/>
          <c:showLegendKey val="0"/>
          <c:showVal val="1"/>
          <c:showCatName val="0"/>
          <c:showSerName val="0"/>
          <c:showPercent val="0"/>
          <c:showBubbleSize val="0"/>
        </c:dLbls>
        <c:gapWidth val="200"/>
        <c:axId val="2146228400"/>
        <c:axId val="2146224240"/>
      </c:barChart>
      <c:catAx>
        <c:axId val="21462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24240"/>
        <c:crosses val="autoZero"/>
        <c:auto val="1"/>
        <c:lblAlgn val="ctr"/>
        <c:lblOffset val="100"/>
        <c:noMultiLvlLbl val="0"/>
      </c:catAx>
      <c:valAx>
        <c:axId val="2146224240"/>
        <c:scaling>
          <c:orientation val="minMax"/>
        </c:scaling>
        <c:delete val="1"/>
        <c:axPos val="l"/>
        <c:numFmt formatCode="#,##0" sourceLinked="1"/>
        <c:majorTickMark val="none"/>
        <c:minorTickMark val="none"/>
        <c:tickLblPos val="nextTo"/>
        <c:crossAx val="2146228400"/>
        <c:crosses val="autoZero"/>
        <c:crossBetween val="between"/>
      </c:valAx>
      <c:spPr>
        <a:noFill/>
        <a:ln>
          <a:noFill/>
        </a:ln>
        <a:effectLst/>
      </c:spPr>
    </c:plotArea>
    <c:legend>
      <c:legendPos val="l"/>
      <c:layout>
        <c:manualLayout>
          <c:xMode val="edge"/>
          <c:yMode val="edge"/>
          <c:x val="5.8333333333333334E-2"/>
          <c:y val="0.20604638243113776"/>
          <c:w val="0.17314667950678828"/>
          <c:h val="0.2429822622064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[HR_Dashboard.xlsx]Age Group!Age Grp</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7.4186749383599801E-3"/>
          <c:w val="0.89019685039370078"/>
          <c:h val="0.85151183753545956"/>
        </c:manualLayout>
      </c:layout>
      <c:barChart>
        <c:barDir val="col"/>
        <c:grouping val="clustered"/>
        <c:varyColors val="0"/>
        <c:ser>
          <c:idx val="0"/>
          <c:order val="0"/>
          <c:tx>
            <c:strRef>
              <c:f>'Age Group'!$B$3:$B$4</c:f>
              <c:strCache>
                <c:ptCount val="1"/>
                <c:pt idx="0">
                  <c:v>F</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Group'!$A$5:$A$8</c:f>
              <c:strCache>
                <c:ptCount val="3"/>
                <c:pt idx="0">
                  <c:v>&lt;30</c:v>
                </c:pt>
                <c:pt idx="1">
                  <c:v>30-49</c:v>
                </c:pt>
                <c:pt idx="2">
                  <c:v>50+</c:v>
                </c:pt>
              </c:strCache>
            </c:strRef>
          </c:cat>
          <c:val>
            <c:numRef>
              <c:f>'Age Group'!$B$5:$B$8</c:f>
              <c:numCache>
                <c:formatCode>0</c:formatCode>
                <c:ptCount val="3"/>
                <c:pt idx="0">
                  <c:v>172</c:v>
                </c:pt>
                <c:pt idx="1">
                  <c:v>81</c:v>
                </c:pt>
                <c:pt idx="2">
                  <c:v>44</c:v>
                </c:pt>
              </c:numCache>
            </c:numRef>
          </c:val>
          <c:extLst>
            <c:ext xmlns:c16="http://schemas.microsoft.com/office/drawing/2014/chart" uri="{C3380CC4-5D6E-409C-BE32-E72D297353CC}">
              <c16:uniqueId val="{00000000-7561-4439-B1A5-E60151794413}"/>
            </c:ext>
          </c:extLst>
        </c:ser>
        <c:ser>
          <c:idx val="1"/>
          <c:order val="1"/>
          <c:tx>
            <c:strRef>
              <c:f>'Age Group'!$C$3:$C$4</c:f>
              <c:strCache>
                <c:ptCount val="1"/>
                <c:pt idx="0">
                  <c:v>M</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Group'!$A$5:$A$8</c:f>
              <c:strCache>
                <c:ptCount val="3"/>
                <c:pt idx="0">
                  <c:v>&lt;30</c:v>
                </c:pt>
                <c:pt idx="1">
                  <c:v>30-49</c:v>
                </c:pt>
                <c:pt idx="2">
                  <c:v>50+</c:v>
                </c:pt>
              </c:strCache>
            </c:strRef>
          </c:cat>
          <c:val>
            <c:numRef>
              <c:f>'Age Group'!$C$5:$C$8</c:f>
              <c:numCache>
                <c:formatCode>0</c:formatCode>
                <c:ptCount val="3"/>
                <c:pt idx="0">
                  <c:v>165</c:v>
                </c:pt>
                <c:pt idx="1">
                  <c:v>105</c:v>
                </c:pt>
                <c:pt idx="2">
                  <c:v>83</c:v>
                </c:pt>
              </c:numCache>
            </c:numRef>
          </c:val>
          <c:extLst>
            <c:ext xmlns:c16="http://schemas.microsoft.com/office/drawing/2014/chart" uri="{C3380CC4-5D6E-409C-BE32-E72D297353CC}">
              <c16:uniqueId val="{00000001-7561-4439-B1A5-E60151794413}"/>
            </c:ext>
          </c:extLst>
        </c:ser>
        <c:dLbls>
          <c:dLblPos val="inEnd"/>
          <c:showLegendKey val="0"/>
          <c:showVal val="1"/>
          <c:showCatName val="0"/>
          <c:showSerName val="0"/>
          <c:showPercent val="0"/>
          <c:showBubbleSize val="0"/>
        </c:dLbls>
        <c:gapWidth val="50"/>
        <c:axId val="144421455"/>
        <c:axId val="144431855"/>
      </c:barChart>
      <c:catAx>
        <c:axId val="14442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1855"/>
        <c:crosses val="autoZero"/>
        <c:auto val="1"/>
        <c:lblAlgn val="ctr"/>
        <c:lblOffset val="20"/>
        <c:noMultiLvlLbl val="0"/>
      </c:catAx>
      <c:valAx>
        <c:axId val="144431855"/>
        <c:scaling>
          <c:orientation val="minMax"/>
        </c:scaling>
        <c:delete val="1"/>
        <c:axPos val="l"/>
        <c:numFmt formatCode="0" sourceLinked="1"/>
        <c:majorTickMark val="none"/>
        <c:minorTickMark val="none"/>
        <c:tickLblPos val="nextTo"/>
        <c:crossAx val="144421455"/>
        <c:crosses val="autoZero"/>
        <c:crossBetween val="between"/>
      </c:valAx>
      <c:spPr>
        <a:noFill/>
        <a:ln>
          <a:noFill/>
        </a:ln>
        <a:effectLst/>
      </c:spPr>
    </c:plotArea>
    <c:legend>
      <c:legendPos val="t"/>
      <c:layout>
        <c:manualLayout>
          <c:xMode val="edge"/>
          <c:yMode val="edge"/>
          <c:x val="0.79732808398950128"/>
          <c:y val="0.14351851851851852"/>
          <c:w val="0.20267206182560513"/>
          <c:h val="0.16642128313842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a:t>
            </a:r>
            <a:r>
              <a:rPr lang="en-IN" baseline="0"/>
              <a:t> Ethnic Group</a:t>
            </a:r>
            <a:endParaRPr lang="en-IN"/>
          </a:p>
        </c:rich>
      </c:tx>
      <c:layout>
        <c:manualLayout>
          <c:xMode val="edge"/>
          <c:yMode val="edge"/>
          <c:x val="2.2798805321748602E-2"/>
          <c:y val="2.5673940949935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1457145443025E-2"/>
          <c:y val="0.14105741596164409"/>
          <c:w val="0.91961118653271789"/>
          <c:h val="0.60358929780760717"/>
        </c:manualLayout>
      </c:layout>
      <c:barChart>
        <c:barDir val="col"/>
        <c:grouping val="clustered"/>
        <c:varyColors val="0"/>
        <c:ser>
          <c:idx val="0"/>
          <c:order val="0"/>
          <c:tx>
            <c:strRef>
              <c:f>Ethnicity!$B$3:$B$4</c:f>
              <c:strCache>
                <c:ptCount val="1"/>
                <c:pt idx="0">
                  <c:v>FT</c:v>
                </c:pt>
              </c:strCache>
            </c:strRef>
          </c:tx>
          <c:spPr>
            <a:solidFill>
              <a:schemeClr val="accent5">
                <a:shade val="76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D11-4792-B592-2B5E36745D01}"/>
            </c:ext>
          </c:extLst>
        </c:ser>
        <c:ser>
          <c:idx val="1"/>
          <c:order val="1"/>
          <c:tx>
            <c:strRef>
              <c:f>Ethnicity!$C$3:$C$4</c:f>
              <c:strCache>
                <c:ptCount val="1"/>
                <c:pt idx="0">
                  <c:v>PT</c:v>
                </c:pt>
              </c:strCache>
            </c:strRef>
          </c:tx>
          <c:spPr>
            <a:solidFill>
              <a:schemeClr val="accent5">
                <a:tint val="77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1D11-4792-B592-2B5E36745D01}"/>
            </c:ext>
          </c:extLst>
        </c:ser>
        <c:dLbls>
          <c:showLegendKey val="0"/>
          <c:showVal val="0"/>
          <c:showCatName val="0"/>
          <c:showSerName val="0"/>
          <c:showPercent val="0"/>
          <c:showBubbleSize val="0"/>
        </c:dLbls>
        <c:gapWidth val="219"/>
        <c:overlap val="-27"/>
        <c:axId val="2009526432"/>
        <c:axId val="2009544736"/>
      </c:barChart>
      <c:catAx>
        <c:axId val="20095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44736"/>
        <c:crosses val="autoZero"/>
        <c:auto val="1"/>
        <c:lblAlgn val="ctr"/>
        <c:lblOffset val="100"/>
        <c:noMultiLvlLbl val="0"/>
      </c:catAx>
      <c:valAx>
        <c:axId val="200954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26432"/>
        <c:crosses val="autoZero"/>
        <c:crossBetween val="between"/>
      </c:valAx>
      <c:spPr>
        <a:noFill/>
        <a:ln>
          <a:noFill/>
        </a:ln>
        <a:effectLst/>
      </c:spPr>
    </c:plotArea>
    <c:legend>
      <c:legendPos val="t"/>
      <c:layout>
        <c:manualLayout>
          <c:xMode val="edge"/>
          <c:yMode val="edge"/>
          <c:x val="0.85081165716354423"/>
          <c:y val="4.3175010697475404E-2"/>
          <c:w val="0.10297420581048058"/>
          <c:h val="7.22084643142328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4.svg"/><Relationship Id="rId18" Type="http://schemas.openxmlformats.org/officeDocument/2006/relationships/chart" Target="../charts/chart2.xml"/><Relationship Id="rId3" Type="http://schemas.openxmlformats.org/officeDocument/2006/relationships/image" Target="../media/image5.png"/><Relationship Id="rId21" Type="http://schemas.openxmlformats.org/officeDocument/2006/relationships/chart" Target="../charts/chart5.xml"/><Relationship Id="rId7" Type="http://schemas.openxmlformats.org/officeDocument/2006/relationships/image" Target="../media/image9.png"/><Relationship Id="rId12" Type="http://schemas.openxmlformats.org/officeDocument/2006/relationships/image" Target="../media/image13.png"/><Relationship Id="rId17" Type="http://schemas.openxmlformats.org/officeDocument/2006/relationships/image" Target="../media/image18.svg"/><Relationship Id="rId2" Type="http://schemas.openxmlformats.org/officeDocument/2006/relationships/image" Target="../media/image4.svg"/><Relationship Id="rId16" Type="http://schemas.openxmlformats.org/officeDocument/2006/relationships/image" Target="../media/image17.png"/><Relationship Id="rId20" Type="http://schemas.openxmlformats.org/officeDocument/2006/relationships/chart" Target="../charts/chart4.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5" Type="http://schemas.openxmlformats.org/officeDocument/2006/relationships/image" Target="../media/image7.png"/><Relationship Id="rId15" Type="http://schemas.openxmlformats.org/officeDocument/2006/relationships/image" Target="../media/image16.svg"/><Relationship Id="rId23" Type="http://schemas.openxmlformats.org/officeDocument/2006/relationships/chart" Target="../charts/chart7.xml"/><Relationship Id="rId10" Type="http://schemas.openxmlformats.org/officeDocument/2006/relationships/image" Target="../media/image12.svg"/><Relationship Id="rId19" Type="http://schemas.openxmlformats.org/officeDocument/2006/relationships/chart" Target="../charts/chart3.xml"/><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73302A33-7311-4C55-B5DD-4200A39B7E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93230" y="66675"/>
          <a:ext cx="3230281" cy="533616"/>
        </a:xfrm>
        <a:prstGeom prst="rect">
          <a:avLst/>
        </a:prstGeom>
      </xdr:spPr>
    </xdr:pic>
    <xdr:clientData/>
  </xdr:twoCellAnchor>
  <xdr:twoCellAnchor>
    <xdr:from>
      <xdr:col>1</xdr:col>
      <xdr:colOff>6286500</xdr:colOff>
      <xdr:row>2</xdr:row>
      <xdr:rowOff>133350</xdr:rowOff>
    </xdr:from>
    <xdr:to>
      <xdr:col>1</xdr:col>
      <xdr:colOff>7572375</xdr:colOff>
      <xdr:row>3</xdr:row>
      <xdr:rowOff>142875</xdr:rowOff>
    </xdr:to>
    <xdr:sp macro="" textlink="">
      <xdr:nvSpPr>
        <xdr:cNvPr id="3" name="Rounded Rectangle 23">
          <a:hlinkClick xmlns:r="http://schemas.openxmlformats.org/officeDocument/2006/relationships" r:id="rId3"/>
          <a:extLst>
            <a:ext uri="{FF2B5EF4-FFF2-40B4-BE49-F238E27FC236}">
              <a16:creationId xmlns:a16="http://schemas.microsoft.com/office/drawing/2014/main" id="{FD3CDF0A-5E87-4DAC-B49B-7495B2FCF55C}"/>
            </a:ext>
          </a:extLst>
        </xdr:cNvPr>
        <xdr:cNvSpPr/>
      </xdr:nvSpPr>
      <xdr:spPr>
        <a:xfrm>
          <a:off x="944880" y="979170"/>
          <a:ext cx="0" cy="19240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xdr:from>
      <xdr:col>10</xdr:col>
      <xdr:colOff>257175</xdr:colOff>
      <xdr:row>2</xdr:row>
      <xdr:rowOff>19050</xdr:rowOff>
    </xdr:from>
    <xdr:to>
      <xdr:col>13</xdr:col>
      <xdr:colOff>171450</xdr:colOff>
      <xdr:row>4</xdr:row>
      <xdr:rowOff>200025</xdr:rowOff>
    </xdr:to>
    <xdr:pic>
      <xdr:nvPicPr>
        <xdr:cNvPr id="4" name="Picture 3" descr="image001">
          <a:extLst>
            <a:ext uri="{FF2B5EF4-FFF2-40B4-BE49-F238E27FC236}">
              <a16:creationId xmlns:a16="http://schemas.microsoft.com/office/drawing/2014/main" id="{2A6C277A-BA70-439B-8471-ABCF49935BB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78855" y="864870"/>
          <a:ext cx="1743075" cy="5924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10</xdr:row>
      <xdr:rowOff>209550</xdr:rowOff>
    </xdr:from>
    <xdr:to>
      <xdr:col>10</xdr:col>
      <xdr:colOff>114300</xdr:colOff>
      <xdr:row>12</xdr:row>
      <xdr:rowOff>28575</xdr:rowOff>
    </xdr:to>
    <xdr:sp macro="" textlink="">
      <xdr:nvSpPr>
        <xdr:cNvPr id="5" name="TextBox 4">
          <a:extLst>
            <a:ext uri="{FF2B5EF4-FFF2-40B4-BE49-F238E27FC236}">
              <a16:creationId xmlns:a16="http://schemas.microsoft.com/office/drawing/2014/main" id="{C0CEA576-8CB9-454A-BA13-1B88736945D8}"/>
            </a:ext>
          </a:extLst>
        </xdr:cNvPr>
        <xdr:cNvSpPr txBox="1"/>
      </xdr:nvSpPr>
      <xdr:spPr>
        <a:xfrm>
          <a:off x="430530" y="2876550"/>
          <a:ext cx="5505450" cy="27622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https://youtu.be/rsx43g7TBBs</a:t>
          </a:r>
          <a:r>
            <a:rPr lang="en-AU" sz="1100">
              <a:solidFill>
                <a:srgbClr val="0070C0"/>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1</xdr:row>
      <xdr:rowOff>15382</xdr:rowOff>
    </xdr:from>
    <xdr:to>
      <xdr:col>11</xdr:col>
      <xdr:colOff>571500</xdr:colOff>
      <xdr:row>3</xdr:row>
      <xdr:rowOff>142</xdr:rowOff>
    </xdr:to>
    <xdr:pic>
      <xdr:nvPicPr>
        <xdr:cNvPr id="3" name="Graphic 2" descr="Clock with solid fill">
          <a:extLst>
            <a:ext uri="{FF2B5EF4-FFF2-40B4-BE49-F238E27FC236}">
              <a16:creationId xmlns:a16="http://schemas.microsoft.com/office/drawing/2014/main" id="{020CCF8E-FF39-4910-A4CB-E6D15480A6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781800" y="114442"/>
          <a:ext cx="495300" cy="495300"/>
        </a:xfrm>
        <a:prstGeom prst="rect">
          <a:avLst/>
        </a:prstGeom>
      </xdr:spPr>
    </xdr:pic>
    <xdr:clientData/>
  </xdr:twoCellAnchor>
  <xdr:twoCellAnchor editAs="oneCell">
    <xdr:from>
      <xdr:col>8</xdr:col>
      <xdr:colOff>73800</xdr:colOff>
      <xdr:row>1</xdr:row>
      <xdr:rowOff>10371</xdr:rowOff>
    </xdr:from>
    <xdr:to>
      <xdr:col>8</xdr:col>
      <xdr:colOff>563880</xdr:colOff>
      <xdr:row>2</xdr:row>
      <xdr:rowOff>233751</xdr:rowOff>
    </xdr:to>
    <xdr:pic>
      <xdr:nvPicPr>
        <xdr:cNvPr id="5" name="Graphic 4" descr="Coins with solid fill">
          <a:extLst>
            <a:ext uri="{FF2B5EF4-FFF2-40B4-BE49-F238E27FC236}">
              <a16:creationId xmlns:a16="http://schemas.microsoft.com/office/drawing/2014/main" id="{C7FFD65E-5112-46BB-9D7B-BA68D3A887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50600" y="109431"/>
          <a:ext cx="490080" cy="490080"/>
        </a:xfrm>
        <a:prstGeom prst="rect">
          <a:avLst/>
        </a:prstGeom>
      </xdr:spPr>
    </xdr:pic>
    <xdr:clientData/>
  </xdr:twoCellAnchor>
  <xdr:twoCellAnchor editAs="oneCell">
    <xdr:from>
      <xdr:col>7</xdr:col>
      <xdr:colOff>38100</xdr:colOff>
      <xdr:row>1</xdr:row>
      <xdr:rowOff>233272</xdr:rowOff>
    </xdr:from>
    <xdr:to>
      <xdr:col>7</xdr:col>
      <xdr:colOff>585300</xdr:colOff>
      <xdr:row>4</xdr:row>
      <xdr:rowOff>48952</xdr:rowOff>
    </xdr:to>
    <xdr:pic>
      <xdr:nvPicPr>
        <xdr:cNvPr id="7" name="Graphic 6" descr="Female Profile with solid fill">
          <a:extLst>
            <a:ext uri="{FF2B5EF4-FFF2-40B4-BE49-F238E27FC236}">
              <a16:creationId xmlns:a16="http://schemas.microsoft.com/office/drawing/2014/main" id="{A0C54721-5734-474B-8E98-93B58DFB9A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05300" y="332332"/>
          <a:ext cx="547200" cy="547200"/>
        </a:xfrm>
        <a:prstGeom prst="rect">
          <a:avLst/>
        </a:prstGeom>
      </xdr:spPr>
    </xdr:pic>
    <xdr:clientData/>
  </xdr:twoCellAnchor>
  <xdr:twoCellAnchor editAs="oneCell">
    <xdr:from>
      <xdr:col>6</xdr:col>
      <xdr:colOff>7620</xdr:colOff>
      <xdr:row>1</xdr:row>
      <xdr:rowOff>233857</xdr:rowOff>
    </xdr:from>
    <xdr:to>
      <xdr:col>6</xdr:col>
      <xdr:colOff>553650</xdr:colOff>
      <xdr:row>4</xdr:row>
      <xdr:rowOff>48367</xdr:rowOff>
    </xdr:to>
    <xdr:pic>
      <xdr:nvPicPr>
        <xdr:cNvPr id="9" name="Graphic 8" descr="Male profile with solid fill">
          <a:extLst>
            <a:ext uri="{FF2B5EF4-FFF2-40B4-BE49-F238E27FC236}">
              <a16:creationId xmlns:a16="http://schemas.microsoft.com/office/drawing/2014/main" id="{EAAC1697-5C2C-45D2-81E7-B3FBC18FCA8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665220" y="332917"/>
          <a:ext cx="546030" cy="546030"/>
        </a:xfrm>
        <a:prstGeom prst="rect">
          <a:avLst/>
        </a:prstGeom>
      </xdr:spPr>
    </xdr:pic>
    <xdr:clientData/>
  </xdr:twoCellAnchor>
  <xdr:twoCellAnchor editAs="oneCell">
    <xdr:from>
      <xdr:col>5</xdr:col>
      <xdr:colOff>51360</xdr:colOff>
      <xdr:row>1</xdr:row>
      <xdr:rowOff>242782</xdr:rowOff>
    </xdr:from>
    <xdr:to>
      <xdr:col>5</xdr:col>
      <xdr:colOff>579540</xdr:colOff>
      <xdr:row>4</xdr:row>
      <xdr:rowOff>39442</xdr:rowOff>
    </xdr:to>
    <xdr:pic>
      <xdr:nvPicPr>
        <xdr:cNvPr id="11" name="Graphic 10" descr="Users with solid fill">
          <a:extLst>
            <a:ext uri="{FF2B5EF4-FFF2-40B4-BE49-F238E27FC236}">
              <a16:creationId xmlns:a16="http://schemas.microsoft.com/office/drawing/2014/main" id="{42AE4280-84FC-4597-AAFB-014AD18BE5F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99360" y="341842"/>
          <a:ext cx="528180" cy="528180"/>
        </a:xfrm>
        <a:prstGeom prst="rect">
          <a:avLst/>
        </a:prstGeom>
      </xdr:spPr>
    </xdr:pic>
    <xdr:clientData/>
  </xdr:twoCellAnchor>
  <xdr:twoCellAnchor editAs="oneCell">
    <xdr:from>
      <xdr:col>10</xdr:col>
      <xdr:colOff>53338</xdr:colOff>
      <xdr:row>0</xdr:row>
      <xdr:rowOff>80871</xdr:rowOff>
    </xdr:from>
    <xdr:to>
      <xdr:col>10</xdr:col>
      <xdr:colOff>600538</xdr:colOff>
      <xdr:row>3</xdr:row>
      <xdr:rowOff>33711</xdr:rowOff>
    </xdr:to>
    <xdr:pic>
      <xdr:nvPicPr>
        <xdr:cNvPr id="12" name="Graphic 11" descr="Female Profile with solid fill">
          <a:extLst>
            <a:ext uri="{FF2B5EF4-FFF2-40B4-BE49-F238E27FC236}">
              <a16:creationId xmlns:a16="http://schemas.microsoft.com/office/drawing/2014/main" id="{3C795A2C-3456-493C-8509-A55B128FD1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49338" y="80871"/>
          <a:ext cx="547200" cy="547200"/>
        </a:xfrm>
        <a:prstGeom prst="rect">
          <a:avLst/>
        </a:prstGeom>
      </xdr:spPr>
    </xdr:pic>
    <xdr:clientData/>
  </xdr:twoCellAnchor>
  <xdr:twoCellAnchor editAs="oneCell">
    <xdr:from>
      <xdr:col>9</xdr:col>
      <xdr:colOff>22860</xdr:colOff>
      <xdr:row>0</xdr:row>
      <xdr:rowOff>81456</xdr:rowOff>
    </xdr:from>
    <xdr:to>
      <xdr:col>9</xdr:col>
      <xdr:colOff>568890</xdr:colOff>
      <xdr:row>3</xdr:row>
      <xdr:rowOff>33126</xdr:rowOff>
    </xdr:to>
    <xdr:pic>
      <xdr:nvPicPr>
        <xdr:cNvPr id="13" name="Graphic 12" descr="Male profile with solid fill">
          <a:extLst>
            <a:ext uri="{FF2B5EF4-FFF2-40B4-BE49-F238E27FC236}">
              <a16:creationId xmlns:a16="http://schemas.microsoft.com/office/drawing/2014/main" id="{45748DC5-BAF0-4D59-BE47-2DAD9B0405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509260" y="81456"/>
          <a:ext cx="546030" cy="546030"/>
        </a:xfrm>
        <a:prstGeom prst="rect">
          <a:avLst/>
        </a:prstGeom>
      </xdr:spPr>
    </xdr:pic>
    <xdr:clientData/>
  </xdr:twoCellAnchor>
  <xdr:twoCellAnchor editAs="oneCell">
    <xdr:from>
      <xdr:col>13</xdr:col>
      <xdr:colOff>60960</xdr:colOff>
      <xdr:row>0</xdr:row>
      <xdr:rowOff>88492</xdr:rowOff>
    </xdr:from>
    <xdr:to>
      <xdr:col>13</xdr:col>
      <xdr:colOff>608160</xdr:colOff>
      <xdr:row>3</xdr:row>
      <xdr:rowOff>33712</xdr:rowOff>
    </xdr:to>
    <xdr:pic>
      <xdr:nvPicPr>
        <xdr:cNvPr id="14" name="Graphic 13" descr="Female Profile with solid fill">
          <a:extLst>
            <a:ext uri="{FF2B5EF4-FFF2-40B4-BE49-F238E27FC236}">
              <a16:creationId xmlns:a16="http://schemas.microsoft.com/office/drawing/2014/main" id="{6E2384B2-22D9-45A6-A1F1-6B6B41C183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85760" y="88492"/>
          <a:ext cx="547200" cy="547200"/>
        </a:xfrm>
        <a:prstGeom prst="rect">
          <a:avLst/>
        </a:prstGeom>
      </xdr:spPr>
    </xdr:pic>
    <xdr:clientData/>
  </xdr:twoCellAnchor>
  <xdr:twoCellAnchor editAs="oneCell">
    <xdr:from>
      <xdr:col>12</xdr:col>
      <xdr:colOff>30480</xdr:colOff>
      <xdr:row>0</xdr:row>
      <xdr:rowOff>89077</xdr:rowOff>
    </xdr:from>
    <xdr:to>
      <xdr:col>12</xdr:col>
      <xdr:colOff>576510</xdr:colOff>
      <xdr:row>3</xdr:row>
      <xdr:rowOff>33127</xdr:rowOff>
    </xdr:to>
    <xdr:pic>
      <xdr:nvPicPr>
        <xdr:cNvPr id="15" name="Graphic 14" descr="Male profile with solid fill">
          <a:extLst>
            <a:ext uri="{FF2B5EF4-FFF2-40B4-BE49-F238E27FC236}">
              <a16:creationId xmlns:a16="http://schemas.microsoft.com/office/drawing/2014/main" id="{F88ECBAE-E629-4FA7-85DD-D5BB65FA6AE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45680" y="89077"/>
          <a:ext cx="546030" cy="546030"/>
        </a:xfrm>
        <a:prstGeom prst="rect">
          <a:avLst/>
        </a:prstGeom>
      </xdr:spPr>
    </xdr:pic>
    <xdr:clientData/>
  </xdr:twoCellAnchor>
  <xdr:twoCellAnchor>
    <xdr:from>
      <xdr:col>14</xdr:col>
      <xdr:colOff>76200</xdr:colOff>
      <xdr:row>0</xdr:row>
      <xdr:rowOff>0</xdr:rowOff>
    </xdr:from>
    <xdr:to>
      <xdr:col>17</xdr:col>
      <xdr:colOff>533400</xdr:colOff>
      <xdr:row>4</xdr:row>
      <xdr:rowOff>274320</xdr:rowOff>
    </xdr:to>
    <xdr:graphicFrame macro="">
      <xdr:nvGraphicFramePr>
        <xdr:cNvPr id="21" name="Chart 20">
          <a:extLst>
            <a:ext uri="{FF2B5EF4-FFF2-40B4-BE49-F238E27FC236}">
              <a16:creationId xmlns:a16="http://schemas.microsoft.com/office/drawing/2014/main" id="{CF93BC88-046E-46A5-8E2D-590EB1DE7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22860</xdr:colOff>
      <xdr:row>1</xdr:row>
      <xdr:rowOff>230407</xdr:rowOff>
    </xdr:from>
    <xdr:to>
      <xdr:col>20</xdr:col>
      <xdr:colOff>570060</xdr:colOff>
      <xdr:row>4</xdr:row>
      <xdr:rowOff>46087</xdr:rowOff>
    </xdr:to>
    <xdr:pic>
      <xdr:nvPicPr>
        <xdr:cNvPr id="22" name="Graphic 21" descr="Female Profile with solid fill">
          <a:extLst>
            <a:ext uri="{FF2B5EF4-FFF2-40B4-BE49-F238E27FC236}">
              <a16:creationId xmlns:a16="http://schemas.microsoft.com/office/drawing/2014/main" id="{F9A4DF9C-568A-4EA2-B4A2-C4AC6D94058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214860" y="291367"/>
          <a:ext cx="547200" cy="547200"/>
        </a:xfrm>
        <a:prstGeom prst="rect">
          <a:avLst/>
        </a:prstGeom>
      </xdr:spPr>
    </xdr:pic>
    <xdr:clientData/>
  </xdr:twoCellAnchor>
  <xdr:twoCellAnchor editAs="oneCell">
    <xdr:from>
      <xdr:col>18</xdr:col>
      <xdr:colOff>601980</xdr:colOff>
      <xdr:row>1</xdr:row>
      <xdr:rowOff>230407</xdr:rowOff>
    </xdr:from>
    <xdr:to>
      <xdr:col>19</xdr:col>
      <xdr:colOff>539580</xdr:colOff>
      <xdr:row>4</xdr:row>
      <xdr:rowOff>46087</xdr:rowOff>
    </xdr:to>
    <xdr:pic>
      <xdr:nvPicPr>
        <xdr:cNvPr id="23" name="Graphic 22" descr="Male profile with solid fill">
          <a:extLst>
            <a:ext uri="{FF2B5EF4-FFF2-40B4-BE49-F238E27FC236}">
              <a16:creationId xmlns:a16="http://schemas.microsoft.com/office/drawing/2014/main" id="{83448531-BA42-46E2-B754-10ADE1BE068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574780" y="291367"/>
          <a:ext cx="547200" cy="547200"/>
        </a:xfrm>
        <a:prstGeom prst="rect">
          <a:avLst/>
        </a:prstGeom>
      </xdr:spPr>
    </xdr:pic>
    <xdr:clientData/>
  </xdr:twoCellAnchor>
  <xdr:twoCellAnchor editAs="oneCell">
    <xdr:from>
      <xdr:col>18</xdr:col>
      <xdr:colOff>36120</xdr:colOff>
      <xdr:row>1</xdr:row>
      <xdr:rowOff>230407</xdr:rowOff>
    </xdr:from>
    <xdr:to>
      <xdr:col>18</xdr:col>
      <xdr:colOff>583320</xdr:colOff>
      <xdr:row>4</xdr:row>
      <xdr:rowOff>46087</xdr:rowOff>
    </xdr:to>
    <xdr:pic>
      <xdr:nvPicPr>
        <xdr:cNvPr id="24" name="Graphic 23" descr="Users with solid fill">
          <a:extLst>
            <a:ext uri="{FF2B5EF4-FFF2-40B4-BE49-F238E27FC236}">
              <a16:creationId xmlns:a16="http://schemas.microsoft.com/office/drawing/2014/main" id="{7BE01E51-B214-42A7-ABD9-730371597DE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08920" y="291367"/>
          <a:ext cx="547200" cy="547200"/>
        </a:xfrm>
        <a:prstGeom prst="rect">
          <a:avLst/>
        </a:prstGeom>
      </xdr:spPr>
    </xdr:pic>
    <xdr:clientData/>
  </xdr:twoCellAnchor>
  <xdr:twoCellAnchor>
    <xdr:from>
      <xdr:col>3</xdr:col>
      <xdr:colOff>10886</xdr:colOff>
      <xdr:row>5</xdr:row>
      <xdr:rowOff>0</xdr:rowOff>
    </xdr:from>
    <xdr:to>
      <xdr:col>16</xdr:col>
      <xdr:colOff>53340</xdr:colOff>
      <xdr:row>20</xdr:row>
      <xdr:rowOff>180974</xdr:rowOff>
    </xdr:to>
    <xdr:graphicFrame macro="">
      <xdr:nvGraphicFramePr>
        <xdr:cNvPr id="25" name="Chart 24">
          <a:extLst>
            <a:ext uri="{FF2B5EF4-FFF2-40B4-BE49-F238E27FC236}">
              <a16:creationId xmlns:a16="http://schemas.microsoft.com/office/drawing/2014/main" id="{E461177B-39D8-477B-8EB7-E29A64440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121920</xdr:colOff>
      <xdr:row>4</xdr:row>
      <xdr:rowOff>289559</xdr:rowOff>
    </xdr:from>
    <xdr:to>
      <xdr:col>27</xdr:col>
      <xdr:colOff>7620</xdr:colOff>
      <xdr:row>20</xdr:row>
      <xdr:rowOff>180974</xdr:rowOff>
    </xdr:to>
    <xdr:graphicFrame macro="">
      <xdr:nvGraphicFramePr>
        <xdr:cNvPr id="26" name="Chart 25">
          <a:extLst>
            <a:ext uri="{FF2B5EF4-FFF2-40B4-BE49-F238E27FC236}">
              <a16:creationId xmlns:a16="http://schemas.microsoft.com/office/drawing/2014/main" id="{1713A84B-D591-4486-8C09-ED83D7F68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601980</xdr:colOff>
      <xdr:row>21</xdr:row>
      <xdr:rowOff>99059</xdr:rowOff>
    </xdr:from>
    <xdr:to>
      <xdr:col>27</xdr:col>
      <xdr:colOff>22860</xdr:colOff>
      <xdr:row>38</xdr:row>
      <xdr:rowOff>180973</xdr:rowOff>
    </xdr:to>
    <xdr:graphicFrame macro="">
      <xdr:nvGraphicFramePr>
        <xdr:cNvPr id="28" name="Chart 27">
          <a:extLst>
            <a:ext uri="{FF2B5EF4-FFF2-40B4-BE49-F238E27FC236}">
              <a16:creationId xmlns:a16="http://schemas.microsoft.com/office/drawing/2014/main" id="{7DCC03FD-399F-486E-B33F-913D937C9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600075</xdr:colOff>
      <xdr:row>21</xdr:row>
      <xdr:rowOff>99059</xdr:rowOff>
    </xdr:from>
    <xdr:to>
      <xdr:col>16</xdr:col>
      <xdr:colOff>9525</xdr:colOff>
      <xdr:row>38</xdr:row>
      <xdr:rowOff>180973</xdr:rowOff>
    </xdr:to>
    <xdr:graphicFrame macro="">
      <xdr:nvGraphicFramePr>
        <xdr:cNvPr id="29" name="Chart 28">
          <a:extLst>
            <a:ext uri="{FF2B5EF4-FFF2-40B4-BE49-F238E27FC236}">
              <a16:creationId xmlns:a16="http://schemas.microsoft.com/office/drawing/2014/main" id="{6095EA96-8F88-4441-9B2A-9EC3AB796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572157</xdr:colOff>
      <xdr:row>21</xdr:row>
      <xdr:rowOff>38100</xdr:rowOff>
    </xdr:from>
    <xdr:to>
      <xdr:col>10</xdr:col>
      <xdr:colOff>0</xdr:colOff>
      <xdr:row>29</xdr:row>
      <xdr:rowOff>142874</xdr:rowOff>
    </xdr:to>
    <xdr:graphicFrame macro="">
      <xdr:nvGraphicFramePr>
        <xdr:cNvPr id="30" name="Chart 29">
          <a:extLst>
            <a:ext uri="{FF2B5EF4-FFF2-40B4-BE49-F238E27FC236}">
              <a16:creationId xmlns:a16="http://schemas.microsoft.com/office/drawing/2014/main" id="{F9B02BF1-1D8D-43E6-A2A7-0F3DFE739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606333</xdr:colOff>
      <xdr:row>29</xdr:row>
      <xdr:rowOff>180974</xdr:rowOff>
    </xdr:from>
    <xdr:to>
      <xdr:col>10</xdr:col>
      <xdr:colOff>7619</xdr:colOff>
      <xdr:row>38</xdr:row>
      <xdr:rowOff>180974</xdr:rowOff>
    </xdr:to>
    <xdr:graphicFrame macro="">
      <xdr:nvGraphicFramePr>
        <xdr:cNvPr id="32" name="Chart 31">
          <a:extLst>
            <a:ext uri="{FF2B5EF4-FFF2-40B4-BE49-F238E27FC236}">
              <a16:creationId xmlns:a16="http://schemas.microsoft.com/office/drawing/2014/main" id="{9F256B18-8FA4-4087-BBE3-8B3785E01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18</xdr:col>
      <xdr:colOff>0</xdr:colOff>
      <xdr:row>0</xdr:row>
      <xdr:rowOff>6991</xdr:rowOff>
    </xdr:from>
    <xdr:to>
      <xdr:col>18</xdr:col>
      <xdr:colOff>6990</xdr:colOff>
      <xdr:row>5</xdr:row>
      <xdr:rowOff>0</xdr:rowOff>
    </xdr:to>
    <xdr:cxnSp macro="">
      <xdr:nvCxnSpPr>
        <xdr:cNvPr id="45" name="Straight Connector 44">
          <a:extLst>
            <a:ext uri="{FF2B5EF4-FFF2-40B4-BE49-F238E27FC236}">
              <a16:creationId xmlns:a16="http://schemas.microsoft.com/office/drawing/2014/main" id="{94E8C784-15EE-4516-BB4E-0DE326AB13FA}"/>
            </a:ext>
          </a:extLst>
        </xdr:cNvPr>
        <xdr:cNvCxnSpPr/>
      </xdr:nvCxnSpPr>
      <xdr:spPr>
        <a:xfrm flipH="1">
          <a:off x="11026588" y="6991"/>
          <a:ext cx="6990" cy="109118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0</xdr:row>
      <xdr:rowOff>6991</xdr:rowOff>
    </xdr:from>
    <xdr:to>
      <xdr:col>21</xdr:col>
      <xdr:colOff>4002</xdr:colOff>
      <xdr:row>5</xdr:row>
      <xdr:rowOff>0</xdr:rowOff>
    </xdr:to>
    <xdr:cxnSp macro="">
      <xdr:nvCxnSpPr>
        <xdr:cNvPr id="48" name="Straight Connector 47">
          <a:extLst>
            <a:ext uri="{FF2B5EF4-FFF2-40B4-BE49-F238E27FC236}">
              <a16:creationId xmlns:a16="http://schemas.microsoft.com/office/drawing/2014/main" id="{7D57503F-64A9-4817-A18A-2EC5D3BF6F0F}"/>
            </a:ext>
          </a:extLst>
        </xdr:cNvPr>
        <xdr:cNvCxnSpPr/>
      </xdr:nvCxnSpPr>
      <xdr:spPr>
        <a:xfrm flipH="1">
          <a:off x="12801600" y="6991"/>
          <a:ext cx="4002" cy="1078859"/>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612107</xdr:colOff>
      <xdr:row>0</xdr:row>
      <xdr:rowOff>6991</xdr:rowOff>
    </xdr:from>
    <xdr:to>
      <xdr:col>14</xdr:col>
      <xdr:colOff>0</xdr:colOff>
      <xdr:row>5</xdr:row>
      <xdr:rowOff>0</xdr:rowOff>
    </xdr:to>
    <xdr:cxnSp macro="">
      <xdr:nvCxnSpPr>
        <xdr:cNvPr id="49" name="Straight Connector 48">
          <a:extLst>
            <a:ext uri="{FF2B5EF4-FFF2-40B4-BE49-F238E27FC236}">
              <a16:creationId xmlns:a16="http://schemas.microsoft.com/office/drawing/2014/main" id="{3190846A-D31E-4419-9BAC-FCB16CC308AF}"/>
            </a:ext>
          </a:extLst>
        </xdr:cNvPr>
        <xdr:cNvCxnSpPr/>
      </xdr:nvCxnSpPr>
      <xdr:spPr>
        <a:xfrm>
          <a:off x="8575754" y="6991"/>
          <a:ext cx="481" cy="109118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600057</xdr:colOff>
      <xdr:row>0</xdr:row>
      <xdr:rowOff>6991</xdr:rowOff>
    </xdr:from>
    <xdr:to>
      <xdr:col>10</xdr:col>
      <xdr:colOff>600538</xdr:colOff>
      <xdr:row>5</xdr:row>
      <xdr:rowOff>0</xdr:rowOff>
    </xdr:to>
    <xdr:cxnSp macro="">
      <xdr:nvCxnSpPr>
        <xdr:cNvPr id="51" name="Straight Connector 50">
          <a:extLst>
            <a:ext uri="{FF2B5EF4-FFF2-40B4-BE49-F238E27FC236}">
              <a16:creationId xmlns:a16="http://schemas.microsoft.com/office/drawing/2014/main" id="{515E0640-B54A-47D5-882E-DAA183480FDD}"/>
            </a:ext>
          </a:extLst>
        </xdr:cNvPr>
        <xdr:cNvCxnSpPr/>
      </xdr:nvCxnSpPr>
      <xdr:spPr>
        <a:xfrm>
          <a:off x="6725939" y="6991"/>
          <a:ext cx="481" cy="109118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2410</xdr:colOff>
      <xdr:row>0</xdr:row>
      <xdr:rowOff>6991</xdr:rowOff>
    </xdr:from>
    <xdr:to>
      <xdr:col>8</xdr:col>
      <xdr:colOff>2891</xdr:colOff>
      <xdr:row>5</xdr:row>
      <xdr:rowOff>0</xdr:rowOff>
    </xdr:to>
    <xdr:cxnSp macro="">
      <xdr:nvCxnSpPr>
        <xdr:cNvPr id="52" name="Straight Connector 51">
          <a:extLst>
            <a:ext uri="{FF2B5EF4-FFF2-40B4-BE49-F238E27FC236}">
              <a16:creationId xmlns:a16="http://schemas.microsoft.com/office/drawing/2014/main" id="{2B546436-26C8-4E4E-98F3-7FE1E33D9F5E}"/>
            </a:ext>
          </a:extLst>
        </xdr:cNvPr>
        <xdr:cNvCxnSpPr/>
      </xdr:nvCxnSpPr>
      <xdr:spPr>
        <a:xfrm>
          <a:off x="4903116" y="6991"/>
          <a:ext cx="481" cy="109118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612107</xdr:colOff>
      <xdr:row>0</xdr:row>
      <xdr:rowOff>6991</xdr:rowOff>
    </xdr:from>
    <xdr:to>
      <xdr:col>5</xdr:col>
      <xdr:colOff>0</xdr:colOff>
      <xdr:row>5</xdr:row>
      <xdr:rowOff>0</xdr:rowOff>
    </xdr:to>
    <xdr:cxnSp macro="">
      <xdr:nvCxnSpPr>
        <xdr:cNvPr id="53" name="Straight Connector 52">
          <a:extLst>
            <a:ext uri="{FF2B5EF4-FFF2-40B4-BE49-F238E27FC236}">
              <a16:creationId xmlns:a16="http://schemas.microsoft.com/office/drawing/2014/main" id="{D332E999-4E35-43FB-A2D6-2F1F6DD58B59}"/>
            </a:ext>
          </a:extLst>
        </xdr:cNvPr>
        <xdr:cNvCxnSpPr/>
      </xdr:nvCxnSpPr>
      <xdr:spPr>
        <a:xfrm>
          <a:off x="3062460" y="6991"/>
          <a:ext cx="481" cy="109118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13</xdr:row>
      <xdr:rowOff>31211</xdr:rowOff>
    </xdr:from>
    <xdr:to>
      <xdr:col>3</xdr:col>
      <xdr:colOff>0</xdr:colOff>
      <xdr:row>25</xdr:row>
      <xdr:rowOff>177753</xdr:rowOff>
    </xdr:to>
    <mc:AlternateContent xmlns:mc="http://schemas.openxmlformats.org/markup-compatibility/2006" xmlns:a14="http://schemas.microsoft.com/office/drawing/2010/main">
      <mc:Choice Requires="a14">
        <xdr:graphicFrame macro="">
          <xdr:nvGraphicFramePr>
            <xdr:cNvPr id="54" name="BU Region">
              <a:extLst>
                <a:ext uri="{FF2B5EF4-FFF2-40B4-BE49-F238E27FC236}">
                  <a16:creationId xmlns:a16="http://schemas.microsoft.com/office/drawing/2014/main" id="{511A7271-D4A5-4D16-BAB9-0BE5921B3891}"/>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564861"/>
              <a:ext cx="1828800" cy="2318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99252</xdr:colOff>
      <xdr:row>0</xdr:row>
      <xdr:rowOff>0</xdr:rowOff>
    </xdr:from>
    <xdr:to>
      <xdr:col>25</xdr:col>
      <xdr:colOff>327852</xdr:colOff>
      <xdr:row>4</xdr:row>
      <xdr:rowOff>253081</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52AC186C-534D-4A0A-8FD8-A25271A03DF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900852" y="0"/>
              <a:ext cx="2667000" cy="1043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26</xdr:row>
      <xdr:rowOff>45720</xdr:rowOff>
    </xdr:from>
    <xdr:to>
      <xdr:col>3</xdr:col>
      <xdr:colOff>10886</xdr:colOff>
      <xdr:row>39</xdr:row>
      <xdr:rowOff>0</xdr:rowOff>
    </xdr:to>
    <mc:AlternateContent xmlns:mc="http://schemas.openxmlformats.org/markup-compatibility/2006" xmlns:a14="http://schemas.microsoft.com/office/drawing/2010/main">
      <mc:Choice Requires="a14">
        <xdr:graphicFrame macro="">
          <xdr:nvGraphicFramePr>
            <xdr:cNvPr id="56" name="EthnicGroup">
              <a:extLst>
                <a:ext uri="{FF2B5EF4-FFF2-40B4-BE49-F238E27FC236}">
                  <a16:creationId xmlns:a16="http://schemas.microsoft.com/office/drawing/2014/main" id="{1EF0AA15-C1AA-484D-9D7C-B1A4068B8BEE}"/>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0886" y="4932045"/>
              <a:ext cx="1828800" cy="2306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5</xdr:row>
      <xdr:rowOff>1</xdr:rowOff>
    </xdr:from>
    <xdr:to>
      <xdr:col>3</xdr:col>
      <xdr:colOff>10886</xdr:colOff>
      <xdr:row>9</xdr:row>
      <xdr:rowOff>0</xdr:rowOff>
    </xdr:to>
    <mc:AlternateContent xmlns:mc="http://schemas.openxmlformats.org/markup-compatibility/2006" xmlns:a14="http://schemas.microsoft.com/office/drawing/2010/main">
      <mc:Choice Requires="a14">
        <xdr:graphicFrame macro="">
          <xdr:nvGraphicFramePr>
            <xdr:cNvPr id="57" name="FP">
              <a:extLst>
                <a:ext uri="{FF2B5EF4-FFF2-40B4-BE49-F238E27FC236}">
                  <a16:creationId xmlns:a16="http://schemas.microsoft.com/office/drawing/2014/main" id="{9225C355-C749-4E87-A512-16509D851A16}"/>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0886" y="1085851"/>
              <a:ext cx="18288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48943</xdr:rowOff>
    </xdr:from>
    <xdr:to>
      <xdr:col>3</xdr:col>
      <xdr:colOff>10886</xdr:colOff>
      <xdr:row>12</xdr:row>
      <xdr:rowOff>163243</xdr:rowOff>
    </xdr:to>
    <mc:AlternateContent xmlns:mc="http://schemas.openxmlformats.org/markup-compatibility/2006" xmlns:a14="http://schemas.microsoft.com/office/drawing/2010/main">
      <mc:Choice Requires="a14">
        <xdr:graphicFrame macro="">
          <xdr:nvGraphicFramePr>
            <xdr:cNvPr id="58" name="Gender">
              <a:extLst>
                <a:ext uri="{FF2B5EF4-FFF2-40B4-BE49-F238E27FC236}">
                  <a16:creationId xmlns:a16="http://schemas.microsoft.com/office/drawing/2014/main" id="{A010F809-0AA4-4CD3-8F63-0E5010FC15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58693"/>
              <a:ext cx="1839686"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480060</xdr:colOff>
      <xdr:row>10</xdr:row>
      <xdr:rowOff>68580</xdr:rowOff>
    </xdr:from>
    <xdr:to>
      <xdr:col>14</xdr:col>
      <xdr:colOff>297180</xdr:colOff>
      <xdr:row>17</xdr:row>
      <xdr:rowOff>76200</xdr:rowOff>
    </xdr:to>
    <xdr:graphicFrame macro="">
      <xdr:nvGraphicFramePr>
        <xdr:cNvPr id="2" name="Chart 1">
          <a:extLst>
            <a:ext uri="{FF2B5EF4-FFF2-40B4-BE49-F238E27FC236}">
              <a16:creationId xmlns:a16="http://schemas.microsoft.com/office/drawing/2014/main" id="{4D155196-12EA-47AC-80EE-13739DC3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152400</xdr:colOff>
      <xdr:row>1</xdr:row>
      <xdr:rowOff>95250</xdr:rowOff>
    </xdr:from>
    <xdr:to>
      <xdr:col>14</xdr:col>
      <xdr:colOff>190500</xdr:colOff>
      <xdr:row>17</xdr:row>
      <xdr:rowOff>137160</xdr:rowOff>
    </xdr:to>
    <xdr:graphicFrame macro="">
      <xdr:nvGraphicFramePr>
        <xdr:cNvPr id="2" name="Chart 1">
          <a:extLst>
            <a:ext uri="{FF2B5EF4-FFF2-40B4-BE49-F238E27FC236}">
              <a16:creationId xmlns:a16="http://schemas.microsoft.com/office/drawing/2014/main" id="{2A55FCCF-9672-472B-B09C-C3C192577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182880</xdr:colOff>
      <xdr:row>2</xdr:row>
      <xdr:rowOff>106680</xdr:rowOff>
    </xdr:from>
    <xdr:to>
      <xdr:col>11</xdr:col>
      <xdr:colOff>487680</xdr:colOff>
      <xdr:row>12</xdr:row>
      <xdr:rowOff>41910</xdr:rowOff>
    </xdr:to>
    <xdr:graphicFrame macro="">
      <xdr:nvGraphicFramePr>
        <xdr:cNvPr id="2" name="Chart 1">
          <a:extLst>
            <a:ext uri="{FF2B5EF4-FFF2-40B4-BE49-F238E27FC236}">
              <a16:creationId xmlns:a16="http://schemas.microsoft.com/office/drawing/2014/main" id="{C66EEFF2-1458-4132-84C9-204AE2AA5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449580</xdr:colOff>
      <xdr:row>3</xdr:row>
      <xdr:rowOff>0</xdr:rowOff>
    </xdr:from>
    <xdr:to>
      <xdr:col>12</xdr:col>
      <xdr:colOff>419100</xdr:colOff>
      <xdr:row>12</xdr:row>
      <xdr:rowOff>118110</xdr:rowOff>
    </xdr:to>
    <xdr:graphicFrame macro="">
      <xdr:nvGraphicFramePr>
        <xdr:cNvPr id="2" name="Chart 1">
          <a:extLst>
            <a:ext uri="{FF2B5EF4-FFF2-40B4-BE49-F238E27FC236}">
              <a16:creationId xmlns:a16="http://schemas.microsoft.com/office/drawing/2014/main" id="{8BFE06E5-3197-407D-96AA-51838ECED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297180</xdr:colOff>
      <xdr:row>2</xdr:row>
      <xdr:rowOff>7620</xdr:rowOff>
    </xdr:from>
    <xdr:to>
      <xdr:col>12</xdr:col>
      <xdr:colOff>144780</xdr:colOff>
      <xdr:row>22</xdr:row>
      <xdr:rowOff>60960</xdr:rowOff>
    </xdr:to>
    <xdr:graphicFrame macro="">
      <xdr:nvGraphicFramePr>
        <xdr:cNvPr id="2" name="Chart 1">
          <a:extLst>
            <a:ext uri="{FF2B5EF4-FFF2-40B4-BE49-F238E27FC236}">
              <a16:creationId xmlns:a16="http://schemas.microsoft.com/office/drawing/2014/main" id="{B8D925F9-CBB3-437B-8B5B-AA61A1D54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236220</xdr:colOff>
      <xdr:row>2</xdr:row>
      <xdr:rowOff>64770</xdr:rowOff>
    </xdr:from>
    <xdr:to>
      <xdr:col>12</xdr:col>
      <xdr:colOff>274320</xdr:colOff>
      <xdr:row>18</xdr:row>
      <xdr:rowOff>106680</xdr:rowOff>
    </xdr:to>
    <xdr:graphicFrame macro="">
      <xdr:nvGraphicFramePr>
        <xdr:cNvPr id="2" name="Chart 1">
          <a:extLst>
            <a:ext uri="{FF2B5EF4-FFF2-40B4-BE49-F238E27FC236}">
              <a16:creationId xmlns:a16="http://schemas.microsoft.com/office/drawing/2014/main" id="{576BC7DE-6937-4424-A1ED-A6ED414D2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403860</xdr:colOff>
      <xdr:row>5</xdr:row>
      <xdr:rowOff>87630</xdr:rowOff>
    </xdr:from>
    <xdr:to>
      <xdr:col>16</xdr:col>
      <xdr:colOff>205740</xdr:colOff>
      <xdr:row>19</xdr:row>
      <xdr:rowOff>175260</xdr:rowOff>
    </xdr:to>
    <xdr:graphicFrame macro="">
      <xdr:nvGraphicFramePr>
        <xdr:cNvPr id="2" name="Chart 1">
          <a:extLst>
            <a:ext uri="{FF2B5EF4-FFF2-40B4-BE49-F238E27FC236}">
              <a16:creationId xmlns:a16="http://schemas.microsoft.com/office/drawing/2014/main" id="{C61E2AD6-1B8F-4231-988A-74C1C723B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49537" backgroundQuery="1" createdVersion="7" refreshedVersion="7" minRefreshableVersion="3" recordCount="0" supportSubquery="1" supportAdvancedDrill="1" xr:uid="{98F269F6-53B5-4C00-8D28-9BC5FA34EDB1}">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 caption="New Hire"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 caption="New Hire"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90972219" backgroundQuery="1" createdVersion="7" refreshedVersion="7" minRefreshableVersion="3" recordCount="0" supportSubquery="1" supportAdvancedDrill="1" xr:uid="{E138E0C4-D83E-4D95-80DA-2AA87FD4540E}">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91435189" backgroundQuery="1" createdVersion="7" refreshedVersion="7" minRefreshableVersion="3" recordCount="0" supportSubquery="1" supportAdvancedDrill="1" xr:uid="{F6116641-8FC8-4D96-B50F-295043D43330}">
  <cacheSource type="external" connectionId="6"/>
  <cacheFields count="3">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025220138887" backgroundQuery="1" createdVersion="3" refreshedVersion="7" minRefreshableVersion="3" recordCount="0" supportSubquery="1" supportAdvancedDrill="1" xr:uid="{B054B63B-0079-4D97-82BC-6B64E7F2C1E0}">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82561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5648147" backgroundQuery="1" createdVersion="7" refreshedVersion="7" minRefreshableVersion="3" recordCount="0" supportSubquery="1" supportAdvancedDrill="1" xr:uid="{2C6AA2B9-1DEB-4E9A-ABE2-048A9562F43D}">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6458332" backgroundQuery="1" createdVersion="7" refreshedVersion="7" minRefreshableVersion="3" recordCount="0" supportSubquery="1" supportAdvancedDrill="1" xr:uid="{460E625C-3954-496D-A16E-99F0E0F326C5}">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7152778" backgroundQuery="1" createdVersion="7" refreshedVersion="7" minRefreshableVersion="3" recordCount="0" supportSubquery="1" supportAdvancedDrill="1" xr:uid="{352A9E1A-E0B7-4A4E-B0F7-732FFA2A3F31}">
  <cacheSource type="external" connectionId="6"/>
  <cacheFields count="4">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unt="2">
        <s v="F"/>
        <s v="M"/>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761574" backgroundQuery="1" createdVersion="7" refreshedVersion="7" minRefreshableVersion="3" recordCount="0" supportSubquery="1" supportAdvancedDrill="1" xr:uid="{10E6E085-88E2-4CA1-98DE-98C9DA294D0D}">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8194448" backgroundQuery="1" createdVersion="7" refreshedVersion="7" minRefreshableVersion="3" recordCount="0" supportSubquery="1" supportAdvancedDrill="1" xr:uid="{9B5B9117-428C-45E7-8471-414843EF4ADC}">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PayType].[PayType]" caption="PayType" numFmtId="0" hierarchy="10" level="1">
      <sharedItems count="2">
        <s v="Hourly"/>
        <s v="Sal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8773149" backgroundQuery="1" createdVersion="7" refreshedVersion="7" minRefreshableVersion="3" recordCount="0" supportSubquery="1" supportAdvancedDrill="1" xr:uid="{95E65EAF-EB0B-4E32-9B1C-E13FBBA53FF1}">
  <cacheSource type="external" connectionId="6"/>
  <cacheFields count="4">
    <cacheField name="[Measures].[TO %]" caption="TO %" numFmtId="0" hierarchy="30" level="32767"/>
    <cacheField name="[HR Data].[Date (Year)].[Date (Year)]" caption="Date (Year)" numFmtId="0" hierarchy="16" level="1">
      <sharedItems count="4">
        <s v="2015"/>
        <s v="2016"/>
        <s v="2017"/>
        <s v="2018"/>
      </sharedItems>
    </cacheField>
    <cacheField name="[HR Data].[Gender].[Gender]" caption="Gender" numFmtId="0" hierarchy="2" level="1">
      <sharedItems count="2">
        <s v="F"/>
        <s v="M"/>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8923611" backgroundQuery="1" createdVersion="7" refreshedVersion="7" minRefreshableVersion="3" recordCount="0" supportSubquery="1" supportAdvancedDrill="1" xr:uid="{E1583ADB-7D4A-41D2-8684-ECF05BC8D590}">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t Parikh" refreshedDate="44589.740690162034" backgroundQuery="1" createdVersion="7" refreshedVersion="7" minRefreshableVersion="3" recordCount="0" supportSubquery="1" supportAdvancedDrill="1" xr:uid="{C5350B75-D67C-48D5-BF0B-485EC452A334}">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ination Date]" caption="Termination Date" attribute="1" time="1" defaultMemberUniqueName="[HR Data].[Termination Date].[All]" allUniqueName="[HR Data].[Termination 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 caption="New Hire"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5CA1C6-E5E0-49C2-BF49-CF25C2F94FC8}" name="Turnover" cacheId="131" applyNumberFormats="0" applyBorderFormats="0" applyFontFormats="0" applyPatternFormats="0" applyAlignmentFormats="0" applyWidthHeightFormats="1" dataCaption="Values" tag="6614dd80-ac4f-47b6-9ea0-141afe891d53" updatedVersion="7" minRefreshableVersion="3" useAutoFormatting="1" itemPrintTitles="1" createdVersion="7" indent="0" outline="1" outlineData="1" multipleFieldFilters="0">
  <location ref="A10:D16"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3DD4E5-C8E1-444A-BAFC-DF8F3FFAF177}" name="Tenure" cacheId="137" applyNumberFormats="0" applyBorderFormats="0" applyFontFormats="0" applyPatternFormats="0" applyAlignmentFormats="0" applyWidthHeightFormats="1" dataCaption="Values" tag="b57b324e-00df-4133-801d-8e6fd07de4fe" updatedVersion="7" minRefreshableVersion="3" useAutoFormatting="1" itemPrintTitles="1" createdVersion="7" indent="0" outline="1" outlineData="1" multipleFieldFilters="0" chartFormat="5">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F9911C-295C-42C8-B6FA-7244C2C15E5F}" name="Active Employees" cacheId="113" applyNumberFormats="0" applyBorderFormats="0" applyFontFormats="0" applyPatternFormats="0" applyAlignmentFormats="0" applyWidthHeightFormats="1" dataCaption="Values" tag="365567cd-e2bc-4bfd-819e-f51a763ada87" updatedVersion="7" minRefreshableVersion="3" useAutoFormatting="1" subtotalHiddenItems="1" itemPrintTitles="1" createdVersion="7"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89FFA5-CA23-40EF-9E79-3714B9184F28}" name="PivotTable5" cacheId="128" applyNumberFormats="0" applyBorderFormats="0" applyFontFormats="0" applyPatternFormats="0" applyAlignmentFormats="0" applyWidthHeightFormats="1" dataCaption="Values" tag="adf30806-d004-435a-bb1a-8a0e46e81465" updatedVersion="7" minRefreshableVersion="3" useAutoFormatting="1" itemPrintTitles="1" createdVersion="7" indent="0" outline="1" outlineData="1" multipleFieldFilters="0">
  <location ref="A3:D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46B28-5686-4077-81CF-EC998D26ABE9}" name="Age Grp" cacheId="116" applyNumberFormats="0" applyBorderFormats="0" applyFontFormats="0" applyPatternFormats="0" applyAlignmentFormats="0" applyWidthHeightFormats="1" dataCaption="Values" tag="21a86b5a-7de2-4af5-b68b-2bbaf674acb9" updatedVersion="7" minRefreshableVersion="3" useAutoFormatting="1" itemPrintTitles="1" createdVersion="7" indent="0" outline="1" outlineData="1" multipleFieldFilters="0" chartFormat="8">
  <location ref="A3:D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0"/>
          </reference>
        </references>
      </pivotArea>
    </chartFormat>
    <chartFormat chart="7" format="9"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63D159-A296-4ECE-A75A-ED8432B3F05C}" name="Full Part" cacheId="122" applyNumberFormats="0" applyBorderFormats="0" applyFontFormats="0" applyPatternFormats="0" applyAlignmentFormats="0" applyWidthHeightFormats="1" dataCaption="Values" tag="918214dc-cd85-48fd-8902-ba4bc3550922" updatedVersion="7" minRefreshableVersion="3" useAutoFormatting="1" itemPrintTitles="1" createdVersion="7" indent="0" outline="1" outlineData="1" multipleFieldFilters="0">
  <location ref="A3:D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702EE4-8181-4897-B052-0F14C2A7D431}" name="PivotTable5" cacheId="125" applyNumberFormats="0" applyBorderFormats="0" applyFontFormats="0" applyPatternFormats="0" applyAlignmentFormats="0" applyWidthHeightFormats="1" dataCaption="Values" tag="98079fbb-b114-4852-9a9d-682f47f315fe" updatedVersion="7" minRefreshableVersion="3" useAutoFormatting="1" itemPrintTitles="1" createdVersion="7"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5DA51B-1B8F-48E1-88E4-34F608ADD88B}" name="Ethnicity" cacheId="119" applyNumberFormats="0" applyBorderFormats="0" applyFontFormats="0" applyPatternFormats="0" applyAlignmentFormats="0" applyWidthHeightFormats="1" dataCaption="Values" tag="1935bdde-f28e-4902-899a-58afd766dd18" updatedVersion="7" minRefreshableVersion="3" useAutoFormatting="1" itemPrintTitles="1" createdVersion="7"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4C5DC5-673F-4EE8-B3FC-19628D831396}" name="Separations" cacheId="134" applyNumberFormats="0" applyBorderFormats="0" applyFontFormats="0" applyPatternFormats="0" applyAlignmentFormats="0" applyWidthHeightFormats="1" dataCaption="Values" tag="7f210c0a-0622-4b3d-ac8e-8fc6df9dec1e" updatedVersion="7" minRefreshableVersion="3" useAutoFormatting="1" itemPrintTitles="1" createdVersion="7"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119D68-08D0-4ABB-8E06-6D9A821FB83A}" name="Term Reason" cacheId="140" applyNumberFormats="0" applyBorderFormats="0" applyFontFormats="0" applyPatternFormats="0" applyAlignmentFormats="0" applyWidthHeightFormats="1" dataCaption="Values" tag="a3a538f8-415d-4573-9dab-fd08f6a07cb4" updatedVersion="7" minRefreshableVersion="3" useAutoFormatting="1" itemPrintTitles="1" createdVersion="7" indent="0" outline="1" outlineData="1" multipleFieldFilters="0" chartFormat="5">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9C66E2-DAEB-45D0-8683-908E9053AB22}" name="Region" cacheId="143" applyNumberFormats="0" applyBorderFormats="0" applyFontFormats="0" applyPatternFormats="0" applyAlignmentFormats="0" applyWidthHeightFormats="1" dataCaption="Values" tag="f905535b-a2a9-4f33-9ce5-88ad95f489c6" updatedVersion="7" minRefreshableVersion="3" useAutoFormatting="1" itemPrintTitles="1" createdVersion="7" indent="0" outline="1" outlineData="1" multipleFieldFilters="0" chartFormat="3">
  <location ref="A3:D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F5F97A62-3FFC-41F7-A1AF-962BF6F2EC7B}" sourceName="[HR Data].[BU Region]">
  <pivotTables>
    <pivotTable tabId="3" name="Active Employees"/>
    <pivotTable tabId="12" name="Age Grp"/>
    <pivotTable tabId="4" name="Ethnicity"/>
    <pivotTable tabId="11" name="Full Part"/>
    <pivotTable tabId="9" name="PivotTable5"/>
    <pivotTable tabId="10" name="PivotTable5"/>
    <pivotTable tabId="10" name="Turnover"/>
    <pivotTable tabId="7" name="Separations"/>
    <pivotTable tabId="5" name="Tenure"/>
    <pivotTable tabId="8" name="Term Reason"/>
    <pivotTable tabId="6" name="Region"/>
  </pivotTables>
  <data>
    <olap pivotCacheId="618256115">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64990F8-9100-465E-986E-EB2A21343D7A}" sourceName="[HR Data].[Date (Year)]">
  <pivotTables>
    <pivotTable tabId="12" name="Age Grp"/>
    <pivotTable tabId="4" name="Ethnicity"/>
    <pivotTable tabId="11" name="Full Part"/>
    <pivotTable tabId="9" name="PivotTable5"/>
    <pivotTable tabId="10" name="PivotTable5"/>
    <pivotTable tabId="10" name="Turnover"/>
    <pivotTable tabId="6" name="Region"/>
    <pivotTable tabId="7" name="Separations"/>
    <pivotTable tabId="5" name="Tenure"/>
    <pivotTable tabId="8" name="Term Reason"/>
  </pivotTables>
  <data>
    <olap pivotCacheId="618256115">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036242C1-5772-42F9-8C7D-F4759AB64AE8}" sourceName="[HR Data].[EthnicGroup]">
  <pivotTables>
    <pivotTable tabId="3" name="Active Employees"/>
    <pivotTable tabId="12" name="Age Grp"/>
    <pivotTable tabId="11" name="Full Part"/>
    <pivotTable tabId="9" name="PivotTable5"/>
    <pivotTable tabId="10" name="PivotTable5"/>
    <pivotTable tabId="10" name="Turnover"/>
    <pivotTable tabId="6" name="Region"/>
    <pivotTable tabId="7" name="Separations"/>
    <pivotTable tabId="8" name="Term Reason"/>
  </pivotTables>
  <data>
    <olap pivotCacheId="618256115">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584A9F80-13F8-4CAB-83B3-FFB95BFDDC00}" sourceName="[HR Data].[FP]">
  <pivotTables>
    <pivotTable tabId="3" name="Active Employees"/>
    <pivotTable tabId="12" name="Age Grp"/>
    <pivotTable tabId="9" name="PivotTable5"/>
    <pivotTable tabId="10" name="PivotTable5"/>
    <pivotTable tabId="7" name="Separations"/>
    <pivotTable tabId="5" name="Tenure"/>
    <pivotTable tabId="8" name="Term Reason"/>
  </pivotTables>
  <data>
    <olap pivotCacheId="618256115">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69E28F-4A3A-4C84-BCE9-90DF39148519}" sourceName="[HR Data].[Gender]">
  <pivotTables>
    <pivotTable tabId="6" name="Region"/>
    <pivotTable tabId="7" name="Separations"/>
    <pivotTable tabId="5" name="Tenure"/>
    <pivotTable tabId="8" name="Term Reason"/>
  </pivotTables>
  <data>
    <olap pivotCacheId="618256115">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103D45E9-7BDD-42E1-B225-95FD84DF1276}" cache="Slicer_BU_Region" caption="Region" level="1" rowHeight="234950"/>
  <slicer name="Date (Year)" xr10:uid="{33F333FD-A88D-44D2-88E9-9F5B9F4D86DA}" cache="Slicer_Date__Year" caption="Year" columnCount="2" level="1" rowHeight="234950"/>
  <slicer name="EthnicGroup" xr10:uid="{E09B8106-10D5-4D4D-BE65-90382D6392AB}" cache="Slicer_EthnicGroup" caption="Ethnicity" level="1" rowHeight="234950"/>
  <slicer name="FP" xr10:uid="{1556E930-1123-4E5B-A302-4B1F825D614B}" cache="Slicer_FP" caption="Full/Part" columnCount="2" level="1" rowHeight="234950"/>
  <slicer name="Gender" xr10:uid="{B3370AFB-ADA2-4D85-A087-124E4D4C3B23}" cache="Slicer_Gender" caption="Gender"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obvienc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6675-5118-4ECD-BA15-D24566BBF997}">
  <dimension ref="A1:Q19"/>
  <sheetViews>
    <sheetView showGridLines="0" workbookViewId="0">
      <selection activeCell="N12" sqref="N12"/>
    </sheetView>
  </sheetViews>
  <sheetFormatPr defaultRowHeight="14.4" x14ac:dyDescent="0.3"/>
  <cols>
    <col min="1" max="1" width="4.88671875" customWidth="1"/>
  </cols>
  <sheetData>
    <row r="1" spans="1:17" ht="52.5" customHeight="1" x14ac:dyDescent="0.3">
      <c r="A1" s="1"/>
      <c r="B1" s="1" t="s">
        <v>0</v>
      </c>
      <c r="C1" s="1"/>
      <c r="D1" s="1"/>
      <c r="E1" s="1"/>
      <c r="F1" s="1"/>
      <c r="G1" s="1"/>
      <c r="H1" s="1"/>
      <c r="I1" s="1"/>
      <c r="J1" s="1"/>
      <c r="K1" s="1"/>
      <c r="L1" s="1"/>
      <c r="M1" s="1"/>
      <c r="N1" s="1"/>
      <c r="O1" s="1"/>
      <c r="P1" s="1"/>
      <c r="Q1" s="1"/>
    </row>
    <row r="4" spans="1:17" ht="18" x14ac:dyDescent="0.3">
      <c r="B4" s="2" t="s">
        <v>1</v>
      </c>
    </row>
    <row r="5" spans="1:17" ht="21" x14ac:dyDescent="0.3">
      <c r="B5" s="3" t="s">
        <v>2</v>
      </c>
    </row>
    <row r="6" spans="1:17" ht="18" x14ac:dyDescent="0.35">
      <c r="B6" s="4"/>
    </row>
    <row r="7" spans="1:17" ht="18" x14ac:dyDescent="0.3">
      <c r="B7" s="5" t="s">
        <v>3</v>
      </c>
    </row>
    <row r="8" spans="1:17" ht="18" x14ac:dyDescent="0.35">
      <c r="B8" s="6" t="s">
        <v>4</v>
      </c>
    </row>
    <row r="9" spans="1:17" ht="18" x14ac:dyDescent="0.35">
      <c r="B9" s="6" t="s">
        <v>5</v>
      </c>
    </row>
    <row r="10" spans="1:17" ht="18" x14ac:dyDescent="0.35">
      <c r="B10" s="6" t="s">
        <v>6</v>
      </c>
    </row>
    <row r="11" spans="1:17" ht="18" x14ac:dyDescent="0.35">
      <c r="B11" s="6"/>
    </row>
    <row r="12" spans="1:17" ht="18" x14ac:dyDescent="0.35">
      <c r="B12" s="4"/>
    </row>
    <row r="13" spans="1:17" ht="18" x14ac:dyDescent="0.35">
      <c r="B13" s="4"/>
    </row>
    <row r="14" spans="1:17" ht="18" x14ac:dyDescent="0.35">
      <c r="B14" s="6" t="s">
        <v>7</v>
      </c>
    </row>
    <row r="15" spans="1:17" ht="18" x14ac:dyDescent="0.35">
      <c r="B15" s="6" t="s">
        <v>8</v>
      </c>
    </row>
    <row r="16" spans="1:17" ht="18" x14ac:dyDescent="0.35">
      <c r="B16" s="6"/>
    </row>
    <row r="17" spans="2:2" ht="18" x14ac:dyDescent="0.3">
      <c r="B17" s="5" t="s">
        <v>9</v>
      </c>
    </row>
    <row r="18" spans="2:2" ht="18" x14ac:dyDescent="0.3">
      <c r="B18" s="5" t="s">
        <v>10</v>
      </c>
    </row>
    <row r="19" spans="2:2" ht="18" x14ac:dyDescent="0.3">
      <c r="B19" s="5" t="s">
        <v>11</v>
      </c>
    </row>
  </sheetData>
  <hyperlinks>
    <hyperlink ref="B5" r:id="rId1" xr:uid="{CE20DDE8-5CF0-4168-9F9D-395A4F0B4DE3}"/>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A7C0D-C40C-49FF-A002-1A1E8F724777}">
  <dimension ref="A3:D12"/>
  <sheetViews>
    <sheetView workbookViewId="0">
      <selection activeCell="A10" sqref="A10"/>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7" t="s">
        <v>40</v>
      </c>
      <c r="B3" s="7" t="s">
        <v>53</v>
      </c>
    </row>
    <row r="4" spans="1:4" x14ac:dyDescent="0.3">
      <c r="A4" s="7" t="s">
        <v>12</v>
      </c>
      <c r="B4" t="s">
        <v>54</v>
      </c>
      <c r="C4" t="s">
        <v>55</v>
      </c>
      <c r="D4" t="s">
        <v>13</v>
      </c>
    </row>
    <row r="5" spans="1:4" x14ac:dyDescent="0.3">
      <c r="A5" s="8" t="s">
        <v>57</v>
      </c>
      <c r="B5" s="13">
        <v>25</v>
      </c>
      <c r="C5" s="13">
        <v>50</v>
      </c>
      <c r="D5" s="13">
        <v>75</v>
      </c>
    </row>
    <row r="6" spans="1:4" x14ac:dyDescent="0.3">
      <c r="A6" s="8" t="s">
        <v>58</v>
      </c>
      <c r="B6" s="13">
        <v>86</v>
      </c>
      <c r="C6" s="13">
        <v>27</v>
      </c>
      <c r="D6" s="13">
        <v>113</v>
      </c>
    </row>
    <row r="7" spans="1:4" x14ac:dyDescent="0.3">
      <c r="A7" s="8" t="s">
        <v>59</v>
      </c>
      <c r="B7" s="13">
        <v>21</v>
      </c>
      <c r="C7" s="13">
        <v>41</v>
      </c>
      <c r="D7" s="13">
        <v>62</v>
      </c>
    </row>
    <row r="8" spans="1:4" x14ac:dyDescent="0.3">
      <c r="A8" s="8" t="s">
        <v>60</v>
      </c>
      <c r="B8" s="13">
        <v>34</v>
      </c>
      <c r="C8" s="13">
        <v>90</v>
      </c>
      <c r="D8" s="13">
        <v>124</v>
      </c>
    </row>
    <row r="9" spans="1:4" x14ac:dyDescent="0.3">
      <c r="A9" s="8" t="s">
        <v>61</v>
      </c>
      <c r="B9" s="13">
        <v>21</v>
      </c>
      <c r="C9" s="13">
        <v>73</v>
      </c>
      <c r="D9" s="13">
        <v>94</v>
      </c>
    </row>
    <row r="10" spans="1:4" x14ac:dyDescent="0.3">
      <c r="A10" s="8" t="s">
        <v>62</v>
      </c>
      <c r="B10" s="13">
        <v>33</v>
      </c>
      <c r="C10" s="13">
        <v>81</v>
      </c>
      <c r="D10" s="13">
        <v>114</v>
      </c>
    </row>
    <row r="11" spans="1:4" x14ac:dyDescent="0.3">
      <c r="A11" s="8" t="s">
        <v>63</v>
      </c>
      <c r="B11" s="13">
        <v>27</v>
      </c>
      <c r="C11" s="13">
        <v>41</v>
      </c>
      <c r="D11" s="13">
        <v>68</v>
      </c>
    </row>
    <row r="12" spans="1:4" x14ac:dyDescent="0.3">
      <c r="A12" s="8" t="s">
        <v>13</v>
      </c>
      <c r="B12" s="13">
        <v>247</v>
      </c>
      <c r="C12" s="13">
        <v>403</v>
      </c>
      <c r="D12" s="13">
        <v>650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21ECB-35EA-4BE0-913B-B185A678B00D}">
  <dimension ref="A3:D26"/>
  <sheetViews>
    <sheetView workbookViewId="0">
      <selection activeCell="A10" sqref="A10"/>
    </sheetView>
  </sheetViews>
  <sheetFormatPr defaultRowHeight="14.4" x14ac:dyDescent="0.3"/>
  <cols>
    <col min="1" max="1" width="17.77734375" bestFit="1" customWidth="1"/>
    <col min="2" max="2" width="15.5546875" bestFit="1" customWidth="1"/>
    <col min="3" max="3" width="3.109375" bestFit="1" customWidth="1"/>
    <col min="4" max="4" width="10.77734375" bestFit="1" customWidth="1"/>
    <col min="5" max="5" width="17.77734375" bestFit="1" customWidth="1"/>
    <col min="6" max="6" width="28.109375" bestFit="1" customWidth="1"/>
    <col min="7" max="7" width="22.5546875" bestFit="1" customWidth="1"/>
  </cols>
  <sheetData>
    <row r="3" spans="1:4" x14ac:dyDescent="0.3">
      <c r="A3" s="7" t="s">
        <v>56</v>
      </c>
      <c r="B3" s="7" t="s">
        <v>53</v>
      </c>
    </row>
    <row r="4" spans="1:4" x14ac:dyDescent="0.3">
      <c r="A4" s="7" t="s">
        <v>12</v>
      </c>
      <c r="B4" t="s">
        <v>54</v>
      </c>
      <c r="C4" t="s">
        <v>55</v>
      </c>
      <c r="D4" t="s">
        <v>13</v>
      </c>
    </row>
    <row r="5" spans="1:4" x14ac:dyDescent="0.3">
      <c r="A5" s="8" t="s">
        <v>44</v>
      </c>
      <c r="B5" s="11"/>
      <c r="C5" s="11"/>
      <c r="D5" s="11"/>
    </row>
    <row r="6" spans="1:4" x14ac:dyDescent="0.3">
      <c r="A6" s="9" t="s">
        <v>51</v>
      </c>
      <c r="B6" s="12">
        <v>76.815238095238087</v>
      </c>
      <c r="C6" s="12">
        <v>28.947199999999999</v>
      </c>
      <c r="D6" s="12">
        <v>50.800000000000004</v>
      </c>
    </row>
    <row r="7" spans="1:4" x14ac:dyDescent="0.3">
      <c r="A7" s="9" t="s">
        <v>52</v>
      </c>
      <c r="B7" s="12">
        <v>112.63642857142858</v>
      </c>
      <c r="C7" s="12">
        <v>20.302857142857142</v>
      </c>
      <c r="D7" s="12">
        <v>46.683877551020416</v>
      </c>
    </row>
    <row r="8" spans="1:4" x14ac:dyDescent="0.3">
      <c r="A8" s="8" t="s">
        <v>45</v>
      </c>
      <c r="B8" s="11"/>
      <c r="C8" s="11"/>
      <c r="D8" s="11"/>
    </row>
    <row r="9" spans="1:4" x14ac:dyDescent="0.3">
      <c r="A9" s="9" t="s">
        <v>51</v>
      </c>
      <c r="B9" s="12">
        <v>86.816800000000001</v>
      </c>
      <c r="C9" s="12">
        <v>15.668823529411766</v>
      </c>
      <c r="D9" s="12">
        <v>58.018809523809523</v>
      </c>
    </row>
    <row r="10" spans="1:4" x14ac:dyDescent="0.3">
      <c r="A10" s="9" t="s">
        <v>52</v>
      </c>
      <c r="B10" s="12">
        <v>63.764000000000003</v>
      </c>
      <c r="C10" s="12">
        <v>16.629428571428569</v>
      </c>
      <c r="D10" s="12">
        <v>30.7698</v>
      </c>
    </row>
    <row r="11" spans="1:4" x14ac:dyDescent="0.3">
      <c r="A11" s="8" t="s">
        <v>46</v>
      </c>
      <c r="B11" s="11"/>
      <c r="C11" s="11"/>
      <c r="D11" s="11"/>
    </row>
    <row r="12" spans="1:4" x14ac:dyDescent="0.3">
      <c r="A12" s="9" t="s">
        <v>51</v>
      </c>
      <c r="B12" s="12">
        <v>55.166428571428575</v>
      </c>
      <c r="C12" s="12">
        <v>10.90764705882353</v>
      </c>
      <c r="D12" s="12">
        <v>30.895483870967741</v>
      </c>
    </row>
    <row r="13" spans="1:4" x14ac:dyDescent="0.3">
      <c r="A13" s="9" t="s">
        <v>52</v>
      </c>
      <c r="B13" s="12">
        <v>130.64363636363635</v>
      </c>
      <c r="C13" s="12">
        <v>18.820399999999999</v>
      </c>
      <c r="D13" s="12">
        <v>38.985245901639345</v>
      </c>
    </row>
    <row r="14" spans="1:4" x14ac:dyDescent="0.3">
      <c r="A14" s="8" t="s">
        <v>47</v>
      </c>
      <c r="B14" s="11"/>
      <c r="C14" s="11"/>
      <c r="D14" s="11"/>
    </row>
    <row r="15" spans="1:4" x14ac:dyDescent="0.3">
      <c r="A15" s="9" t="s">
        <v>51</v>
      </c>
      <c r="B15" s="12">
        <v>88.446315789473687</v>
      </c>
      <c r="C15" s="12">
        <v>18.317083333333333</v>
      </c>
      <c r="D15" s="12">
        <v>49.304418604651168</v>
      </c>
    </row>
    <row r="16" spans="1:4" x14ac:dyDescent="0.3">
      <c r="A16" s="9" t="s">
        <v>52</v>
      </c>
      <c r="B16" s="12">
        <v>83.696923076923071</v>
      </c>
      <c r="C16" s="12">
        <v>18.36611111111111</v>
      </c>
      <c r="D16" s="12">
        <v>35.698775510204079</v>
      </c>
    </row>
    <row r="17" spans="1:4" x14ac:dyDescent="0.3">
      <c r="A17" s="8" t="s">
        <v>48</v>
      </c>
      <c r="B17" s="11"/>
      <c r="C17" s="11"/>
      <c r="D17" s="11"/>
    </row>
    <row r="18" spans="1:4" x14ac:dyDescent="0.3">
      <c r="A18" s="9" t="s">
        <v>51</v>
      </c>
      <c r="B18" s="12">
        <v>86.20703703703704</v>
      </c>
      <c r="C18" s="12">
        <v>12.388260869565217</v>
      </c>
      <c r="D18" s="12">
        <v>52.250399999999999</v>
      </c>
    </row>
    <row r="19" spans="1:4" x14ac:dyDescent="0.3">
      <c r="A19" s="9" t="s">
        <v>52</v>
      </c>
      <c r="B19" s="12">
        <v>66.261538461538464</v>
      </c>
      <c r="C19" s="12">
        <v>33.782258064516128</v>
      </c>
      <c r="D19" s="12">
        <v>43.378409090909095</v>
      </c>
    </row>
    <row r="20" spans="1:4" x14ac:dyDescent="0.3">
      <c r="A20" s="8" t="s">
        <v>49</v>
      </c>
      <c r="B20" s="11"/>
      <c r="C20" s="11"/>
      <c r="D20" s="11"/>
    </row>
    <row r="21" spans="1:4" x14ac:dyDescent="0.3">
      <c r="A21" s="9" t="s">
        <v>51</v>
      </c>
      <c r="B21" s="12">
        <v>68.317826086956515</v>
      </c>
      <c r="C21" s="12">
        <v>12.6516</v>
      </c>
      <c r="D21" s="12">
        <v>39.324999999999996</v>
      </c>
    </row>
    <row r="22" spans="1:4" x14ac:dyDescent="0.3">
      <c r="A22" s="9" t="s">
        <v>52</v>
      </c>
      <c r="B22" s="12">
        <v>74.398571428571429</v>
      </c>
      <c r="C22" s="12">
        <v>19.814146341463413</v>
      </c>
      <c r="D22" s="12">
        <v>33.708363636363636</v>
      </c>
    </row>
    <row r="23" spans="1:4" x14ac:dyDescent="0.3">
      <c r="A23" s="8" t="s">
        <v>50</v>
      </c>
      <c r="B23" s="11"/>
      <c r="C23" s="11"/>
      <c r="D23" s="11"/>
    </row>
    <row r="24" spans="1:4" x14ac:dyDescent="0.3">
      <c r="A24" s="9" t="s">
        <v>51</v>
      </c>
      <c r="B24" s="12">
        <v>73.84571428571428</v>
      </c>
      <c r="C24" s="12">
        <v>7.696315789473684</v>
      </c>
      <c r="D24" s="12">
        <v>42.424750000000003</v>
      </c>
    </row>
    <row r="25" spans="1:4" x14ac:dyDescent="0.3">
      <c r="A25" s="9" t="s">
        <v>52</v>
      </c>
      <c r="B25" s="12">
        <v>93.846666666666664</v>
      </c>
      <c r="C25" s="12">
        <v>17.697741935483872</v>
      </c>
      <c r="D25" s="12">
        <v>45.670816326530613</v>
      </c>
    </row>
    <row r="26" spans="1:4" x14ac:dyDescent="0.3">
      <c r="A26" s="8" t="s">
        <v>13</v>
      </c>
      <c r="B26" s="12">
        <v>82.002983870967753</v>
      </c>
      <c r="C26" s="12">
        <v>18.742371638141808</v>
      </c>
      <c r="D26" s="12">
        <v>42.621567732115679</v>
      </c>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41B4B-D7F4-4D8E-A66C-1325B420E66E}">
  <dimension ref="A3:C92"/>
  <sheetViews>
    <sheetView workbookViewId="0">
      <selection activeCell="A10" sqref="A10"/>
    </sheetView>
  </sheetViews>
  <sheetFormatPr defaultRowHeight="14.4" x14ac:dyDescent="0.3"/>
  <cols>
    <col min="1" max="1" width="12.5546875" bestFit="1" customWidth="1"/>
    <col min="2" max="2" width="15.88671875" bestFit="1" customWidth="1"/>
    <col min="3" max="3" width="8.5546875" bestFit="1" customWidth="1"/>
  </cols>
  <sheetData>
    <row r="3" spans="1:3" x14ac:dyDescent="0.3">
      <c r="A3" s="7" t="s">
        <v>12</v>
      </c>
      <c r="B3" t="s">
        <v>40</v>
      </c>
      <c r="C3" t="s">
        <v>41</v>
      </c>
    </row>
    <row r="4" spans="1:3" x14ac:dyDescent="0.3">
      <c r="A4" s="8" t="s">
        <v>14</v>
      </c>
      <c r="B4" s="11"/>
      <c r="C4" s="11"/>
    </row>
    <row r="5" spans="1:3" x14ac:dyDescent="0.3">
      <c r="A5" s="9" t="s">
        <v>15</v>
      </c>
      <c r="B5" s="11"/>
      <c r="C5" s="11"/>
    </row>
    <row r="6" spans="1:3" x14ac:dyDescent="0.3">
      <c r="A6" s="10" t="s">
        <v>16</v>
      </c>
      <c r="B6" s="13">
        <v>228</v>
      </c>
      <c r="C6" s="12">
        <v>1</v>
      </c>
    </row>
    <row r="7" spans="1:3" x14ac:dyDescent="0.3">
      <c r="A7" s="10" t="s">
        <v>17</v>
      </c>
      <c r="B7" s="13">
        <v>229</v>
      </c>
      <c r="C7" s="12">
        <v>1</v>
      </c>
    </row>
    <row r="8" spans="1:3" x14ac:dyDescent="0.3">
      <c r="A8" s="10" t="s">
        <v>18</v>
      </c>
      <c r="B8" s="13">
        <v>229</v>
      </c>
      <c r="C8" s="12">
        <v>1</v>
      </c>
    </row>
    <row r="9" spans="1:3" x14ac:dyDescent="0.3">
      <c r="A9" s="9" t="s">
        <v>36</v>
      </c>
      <c r="B9" s="13">
        <v>229</v>
      </c>
      <c r="C9" s="12">
        <v>3</v>
      </c>
    </row>
    <row r="10" spans="1:3" x14ac:dyDescent="0.3">
      <c r="A10" s="9" t="s">
        <v>19</v>
      </c>
      <c r="B10" s="11"/>
      <c r="C10" s="11"/>
    </row>
    <row r="11" spans="1:3" x14ac:dyDescent="0.3">
      <c r="A11" s="10" t="s">
        <v>20</v>
      </c>
      <c r="B11" s="13">
        <v>233</v>
      </c>
      <c r="C11" s="12">
        <v>4</v>
      </c>
    </row>
    <row r="12" spans="1:3" x14ac:dyDescent="0.3">
      <c r="A12" s="10" t="s">
        <v>21</v>
      </c>
      <c r="B12" s="13">
        <v>242</v>
      </c>
      <c r="C12" s="12">
        <v>8</v>
      </c>
    </row>
    <row r="13" spans="1:3" x14ac:dyDescent="0.3">
      <c r="A13" s="10" t="s">
        <v>22</v>
      </c>
      <c r="B13" s="13">
        <v>251</v>
      </c>
      <c r="C13" s="12">
        <v>9</v>
      </c>
    </row>
    <row r="14" spans="1:3" x14ac:dyDescent="0.3">
      <c r="A14" s="9" t="s">
        <v>37</v>
      </c>
      <c r="B14" s="13">
        <v>251</v>
      </c>
      <c r="C14" s="12">
        <v>21</v>
      </c>
    </row>
    <row r="15" spans="1:3" x14ac:dyDescent="0.3">
      <c r="A15" s="9" t="s">
        <v>23</v>
      </c>
      <c r="B15" s="11"/>
      <c r="C15" s="11"/>
    </row>
    <row r="16" spans="1:3" x14ac:dyDescent="0.3">
      <c r="A16" s="10" t="s">
        <v>24</v>
      </c>
      <c r="B16" s="13">
        <v>258</v>
      </c>
      <c r="C16" s="12">
        <v>7</v>
      </c>
    </row>
    <row r="17" spans="1:3" x14ac:dyDescent="0.3">
      <c r="A17" s="10" t="s">
        <v>25</v>
      </c>
      <c r="B17" s="13">
        <v>269</v>
      </c>
      <c r="C17" s="12">
        <v>11</v>
      </c>
    </row>
    <row r="18" spans="1:3" x14ac:dyDescent="0.3">
      <c r="A18" s="10" t="s">
        <v>26</v>
      </c>
      <c r="B18" s="13">
        <v>275</v>
      </c>
      <c r="C18" s="12">
        <v>6</v>
      </c>
    </row>
    <row r="19" spans="1:3" x14ac:dyDescent="0.3">
      <c r="A19" s="9" t="s">
        <v>38</v>
      </c>
      <c r="B19" s="13">
        <v>275</v>
      </c>
      <c r="C19" s="12">
        <v>24</v>
      </c>
    </row>
    <row r="20" spans="1:3" x14ac:dyDescent="0.3">
      <c r="A20" s="9" t="s">
        <v>27</v>
      </c>
      <c r="B20" s="11"/>
      <c r="C20" s="11"/>
    </row>
    <row r="21" spans="1:3" x14ac:dyDescent="0.3">
      <c r="A21" s="10" t="s">
        <v>28</v>
      </c>
      <c r="B21" s="13">
        <v>289</v>
      </c>
      <c r="C21" s="12">
        <v>14</v>
      </c>
    </row>
    <row r="22" spans="1:3" x14ac:dyDescent="0.3">
      <c r="A22" s="10" t="s">
        <v>29</v>
      </c>
      <c r="B22" s="13">
        <v>291</v>
      </c>
      <c r="C22" s="12">
        <v>9</v>
      </c>
    </row>
    <row r="23" spans="1:3" x14ac:dyDescent="0.3">
      <c r="A23" s="10" t="s">
        <v>30</v>
      </c>
      <c r="B23" s="13">
        <v>300</v>
      </c>
      <c r="C23" s="12">
        <v>7</v>
      </c>
    </row>
    <row r="24" spans="1:3" x14ac:dyDescent="0.3">
      <c r="A24" s="9" t="s">
        <v>39</v>
      </c>
      <c r="B24" s="13">
        <v>300</v>
      </c>
      <c r="C24" s="12">
        <v>30</v>
      </c>
    </row>
    <row r="25" spans="1:3" x14ac:dyDescent="0.3">
      <c r="A25" s="8" t="s">
        <v>34</v>
      </c>
      <c r="B25" s="13">
        <v>300</v>
      </c>
      <c r="C25" s="12">
        <v>78</v>
      </c>
    </row>
    <row r="26" spans="1:3" x14ac:dyDescent="0.3">
      <c r="A26" s="8" t="s">
        <v>31</v>
      </c>
      <c r="B26" s="11"/>
      <c r="C26" s="11"/>
    </row>
    <row r="27" spans="1:3" x14ac:dyDescent="0.3">
      <c r="A27" s="9" t="s">
        <v>15</v>
      </c>
      <c r="B27" s="11"/>
      <c r="C27" s="11"/>
    </row>
    <row r="28" spans="1:3" x14ac:dyDescent="0.3">
      <c r="A28" s="10" t="s">
        <v>16</v>
      </c>
      <c r="B28" s="13">
        <v>312</v>
      </c>
      <c r="C28" s="12">
        <v>10</v>
      </c>
    </row>
    <row r="29" spans="1:3" x14ac:dyDescent="0.3">
      <c r="A29" s="10" t="s">
        <v>17</v>
      </c>
      <c r="B29" s="13">
        <v>322</v>
      </c>
      <c r="C29" s="12">
        <v>9</v>
      </c>
    </row>
    <row r="30" spans="1:3" x14ac:dyDescent="0.3">
      <c r="A30" s="10" t="s">
        <v>18</v>
      </c>
      <c r="B30" s="13">
        <v>338</v>
      </c>
      <c r="C30" s="12">
        <v>18</v>
      </c>
    </row>
    <row r="31" spans="1:3" x14ac:dyDescent="0.3">
      <c r="A31" s="9" t="s">
        <v>36</v>
      </c>
      <c r="B31" s="13">
        <v>338</v>
      </c>
      <c r="C31" s="12">
        <v>37</v>
      </c>
    </row>
    <row r="32" spans="1:3" x14ac:dyDescent="0.3">
      <c r="A32" s="9" t="s">
        <v>19</v>
      </c>
      <c r="B32" s="11"/>
      <c r="C32" s="11"/>
    </row>
    <row r="33" spans="1:3" x14ac:dyDescent="0.3">
      <c r="A33" s="10" t="s">
        <v>20</v>
      </c>
      <c r="B33" s="13">
        <v>343</v>
      </c>
      <c r="C33" s="12">
        <v>8</v>
      </c>
    </row>
    <row r="34" spans="1:3" x14ac:dyDescent="0.3">
      <c r="A34" s="10" t="s">
        <v>21</v>
      </c>
      <c r="B34" s="13">
        <v>351</v>
      </c>
      <c r="C34" s="12">
        <v>7</v>
      </c>
    </row>
    <row r="35" spans="1:3" x14ac:dyDescent="0.3">
      <c r="A35" s="10" t="s">
        <v>22</v>
      </c>
      <c r="B35" s="13">
        <v>361</v>
      </c>
      <c r="C35" s="12">
        <v>7</v>
      </c>
    </row>
    <row r="36" spans="1:3" x14ac:dyDescent="0.3">
      <c r="A36" s="9" t="s">
        <v>37</v>
      </c>
      <c r="B36" s="13">
        <v>361</v>
      </c>
      <c r="C36" s="12">
        <v>22</v>
      </c>
    </row>
    <row r="37" spans="1:3" x14ac:dyDescent="0.3">
      <c r="A37" s="9" t="s">
        <v>23</v>
      </c>
      <c r="B37" s="11"/>
      <c r="C37" s="11"/>
    </row>
    <row r="38" spans="1:3" x14ac:dyDescent="0.3">
      <c r="A38" s="10" t="s">
        <v>24</v>
      </c>
      <c r="B38" s="13">
        <v>370</v>
      </c>
      <c r="C38" s="12">
        <v>8</v>
      </c>
    </row>
    <row r="39" spans="1:3" x14ac:dyDescent="0.3">
      <c r="A39" s="10" t="s">
        <v>25</v>
      </c>
      <c r="B39" s="13">
        <v>386</v>
      </c>
      <c r="C39" s="12">
        <v>18</v>
      </c>
    </row>
    <row r="40" spans="1:3" x14ac:dyDescent="0.3">
      <c r="A40" s="10" t="s">
        <v>26</v>
      </c>
      <c r="B40" s="13">
        <v>403</v>
      </c>
      <c r="C40" s="12">
        <v>21</v>
      </c>
    </row>
    <row r="41" spans="1:3" x14ac:dyDescent="0.3">
      <c r="A41" s="9" t="s">
        <v>38</v>
      </c>
      <c r="B41" s="13">
        <v>403</v>
      </c>
      <c r="C41" s="12">
        <v>47</v>
      </c>
    </row>
    <row r="42" spans="1:3" x14ac:dyDescent="0.3">
      <c r="A42" s="9" t="s">
        <v>27</v>
      </c>
      <c r="B42" s="11"/>
      <c r="C42" s="11"/>
    </row>
    <row r="43" spans="1:3" x14ac:dyDescent="0.3">
      <c r="A43" s="10" t="s">
        <v>28</v>
      </c>
      <c r="B43" s="13">
        <v>426</v>
      </c>
      <c r="C43" s="12">
        <v>24</v>
      </c>
    </row>
    <row r="44" spans="1:3" x14ac:dyDescent="0.3">
      <c r="A44" s="10" t="s">
        <v>29</v>
      </c>
      <c r="B44" s="13">
        <v>453</v>
      </c>
      <c r="C44" s="12">
        <v>33</v>
      </c>
    </row>
    <row r="45" spans="1:3" x14ac:dyDescent="0.3">
      <c r="A45" s="10" t="s">
        <v>30</v>
      </c>
      <c r="B45" s="13">
        <v>467</v>
      </c>
      <c r="C45" s="12">
        <v>17</v>
      </c>
    </row>
    <row r="46" spans="1:3" x14ac:dyDescent="0.3">
      <c r="A46" s="9" t="s">
        <v>39</v>
      </c>
      <c r="B46" s="13">
        <v>467</v>
      </c>
      <c r="C46" s="12">
        <v>74</v>
      </c>
    </row>
    <row r="47" spans="1:3" x14ac:dyDescent="0.3">
      <c r="A47" s="8" t="s">
        <v>35</v>
      </c>
      <c r="B47" s="13">
        <v>467</v>
      </c>
      <c r="C47" s="12">
        <v>180</v>
      </c>
    </row>
    <row r="48" spans="1:3" x14ac:dyDescent="0.3">
      <c r="A48" s="8" t="s">
        <v>32</v>
      </c>
      <c r="B48" s="11"/>
      <c r="C48" s="11"/>
    </row>
    <row r="49" spans="1:3" x14ac:dyDescent="0.3">
      <c r="A49" s="9" t="s">
        <v>15</v>
      </c>
      <c r="B49" s="11"/>
      <c r="C49" s="11"/>
    </row>
    <row r="50" spans="1:3" x14ac:dyDescent="0.3">
      <c r="A50" s="10" t="s">
        <v>16</v>
      </c>
      <c r="B50" s="13">
        <v>455</v>
      </c>
      <c r="C50" s="12">
        <v>18</v>
      </c>
    </row>
    <row r="51" spans="1:3" x14ac:dyDescent="0.3">
      <c r="A51" s="10" t="s">
        <v>17</v>
      </c>
      <c r="B51" s="13">
        <v>454</v>
      </c>
      <c r="C51" s="12">
        <v>27</v>
      </c>
    </row>
    <row r="52" spans="1:3" x14ac:dyDescent="0.3">
      <c r="A52" s="10" t="s">
        <v>18</v>
      </c>
      <c r="B52" s="13">
        <v>449</v>
      </c>
      <c r="C52" s="12">
        <v>21</v>
      </c>
    </row>
    <row r="53" spans="1:3" x14ac:dyDescent="0.3">
      <c r="A53" s="9" t="s">
        <v>36</v>
      </c>
      <c r="B53" s="13">
        <v>449</v>
      </c>
      <c r="C53" s="12">
        <v>66</v>
      </c>
    </row>
    <row r="54" spans="1:3" x14ac:dyDescent="0.3">
      <c r="A54" s="9" t="s">
        <v>19</v>
      </c>
      <c r="B54" s="11"/>
      <c r="C54" s="11"/>
    </row>
    <row r="55" spans="1:3" x14ac:dyDescent="0.3">
      <c r="A55" s="10" t="s">
        <v>20</v>
      </c>
      <c r="B55" s="13">
        <v>448</v>
      </c>
      <c r="C55" s="12">
        <v>31</v>
      </c>
    </row>
    <row r="56" spans="1:3" x14ac:dyDescent="0.3">
      <c r="A56" s="10" t="s">
        <v>21</v>
      </c>
      <c r="B56" s="13">
        <v>454</v>
      </c>
      <c r="C56" s="12">
        <v>47</v>
      </c>
    </row>
    <row r="57" spans="1:3" x14ac:dyDescent="0.3">
      <c r="A57" s="10" t="s">
        <v>22</v>
      </c>
      <c r="B57" s="13">
        <v>458</v>
      </c>
      <c r="C57" s="12">
        <v>36</v>
      </c>
    </row>
    <row r="58" spans="1:3" x14ac:dyDescent="0.3">
      <c r="A58" s="9" t="s">
        <v>37</v>
      </c>
      <c r="B58" s="13">
        <v>458</v>
      </c>
      <c r="C58" s="12">
        <v>114</v>
      </c>
    </row>
    <row r="59" spans="1:3" x14ac:dyDescent="0.3">
      <c r="A59" s="9" t="s">
        <v>23</v>
      </c>
      <c r="B59" s="11"/>
      <c r="C59" s="11"/>
    </row>
    <row r="60" spans="1:3" x14ac:dyDescent="0.3">
      <c r="A60" s="10" t="s">
        <v>24</v>
      </c>
      <c r="B60" s="13">
        <v>462</v>
      </c>
      <c r="C60" s="12">
        <v>53</v>
      </c>
    </row>
    <row r="61" spans="1:3" x14ac:dyDescent="0.3">
      <c r="A61" s="10" t="s">
        <v>25</v>
      </c>
      <c r="B61" s="13">
        <v>488</v>
      </c>
      <c r="C61" s="12">
        <v>76</v>
      </c>
    </row>
    <row r="62" spans="1:3" x14ac:dyDescent="0.3">
      <c r="A62" s="10" t="s">
        <v>26</v>
      </c>
      <c r="B62" s="13">
        <v>494</v>
      </c>
      <c r="C62" s="12">
        <v>47</v>
      </c>
    </row>
    <row r="63" spans="1:3" x14ac:dyDescent="0.3">
      <c r="A63" s="9" t="s">
        <v>38</v>
      </c>
      <c r="B63" s="13">
        <v>494</v>
      </c>
      <c r="C63" s="12">
        <v>176</v>
      </c>
    </row>
    <row r="64" spans="1:3" x14ac:dyDescent="0.3">
      <c r="A64" s="9" t="s">
        <v>27</v>
      </c>
      <c r="B64" s="11"/>
      <c r="C64" s="11"/>
    </row>
    <row r="65" spans="1:3" x14ac:dyDescent="0.3">
      <c r="A65" s="10" t="s">
        <v>28</v>
      </c>
      <c r="B65" s="13">
        <v>504</v>
      </c>
      <c r="C65" s="12">
        <v>65</v>
      </c>
    </row>
    <row r="66" spans="1:3" x14ac:dyDescent="0.3">
      <c r="A66" s="10" t="s">
        <v>29</v>
      </c>
      <c r="B66" s="13">
        <v>517</v>
      </c>
      <c r="C66" s="12">
        <v>55</v>
      </c>
    </row>
    <row r="67" spans="1:3" x14ac:dyDescent="0.3">
      <c r="A67" s="10" t="s">
        <v>30</v>
      </c>
      <c r="B67" s="13">
        <v>505</v>
      </c>
      <c r="C67" s="12">
        <v>10</v>
      </c>
    </row>
    <row r="68" spans="1:3" x14ac:dyDescent="0.3">
      <c r="A68" s="9" t="s">
        <v>39</v>
      </c>
      <c r="B68" s="13">
        <v>505</v>
      </c>
      <c r="C68" s="12">
        <v>130</v>
      </c>
    </row>
    <row r="69" spans="1:3" x14ac:dyDescent="0.3">
      <c r="A69" s="8" t="s">
        <v>42</v>
      </c>
      <c r="B69" s="13">
        <v>505</v>
      </c>
      <c r="C69" s="12">
        <v>486</v>
      </c>
    </row>
    <row r="70" spans="1:3" x14ac:dyDescent="0.3">
      <c r="A70" s="8" t="s">
        <v>33</v>
      </c>
      <c r="B70" s="11"/>
      <c r="C70" s="11"/>
    </row>
    <row r="71" spans="1:3" x14ac:dyDescent="0.3">
      <c r="A71" s="9" t="s">
        <v>15</v>
      </c>
      <c r="B71" s="11"/>
      <c r="C71" s="11"/>
    </row>
    <row r="72" spans="1:3" x14ac:dyDescent="0.3">
      <c r="A72" s="10" t="s">
        <v>16</v>
      </c>
      <c r="B72" s="13">
        <v>506</v>
      </c>
      <c r="C72" s="12">
        <v>39</v>
      </c>
    </row>
    <row r="73" spans="1:3" x14ac:dyDescent="0.3">
      <c r="A73" s="10" t="s">
        <v>17</v>
      </c>
      <c r="B73" s="13">
        <v>505</v>
      </c>
      <c r="C73" s="12">
        <v>34</v>
      </c>
    </row>
    <row r="74" spans="1:3" x14ac:dyDescent="0.3">
      <c r="A74" s="10" t="s">
        <v>18</v>
      </c>
      <c r="B74" s="13">
        <v>525</v>
      </c>
      <c r="C74" s="12">
        <v>54</v>
      </c>
    </row>
    <row r="75" spans="1:3" x14ac:dyDescent="0.3">
      <c r="A75" s="9" t="s">
        <v>36</v>
      </c>
      <c r="B75" s="13">
        <v>525</v>
      </c>
      <c r="C75" s="12">
        <v>127</v>
      </c>
    </row>
    <row r="76" spans="1:3" x14ac:dyDescent="0.3">
      <c r="A76" s="9" t="s">
        <v>19</v>
      </c>
      <c r="B76" s="11"/>
      <c r="C76" s="11"/>
    </row>
    <row r="77" spans="1:3" x14ac:dyDescent="0.3">
      <c r="A77" s="10" t="s">
        <v>20</v>
      </c>
      <c r="B77" s="13">
        <v>537</v>
      </c>
      <c r="C77" s="12">
        <v>72</v>
      </c>
    </row>
    <row r="78" spans="1:3" x14ac:dyDescent="0.3">
      <c r="A78" s="10" t="s">
        <v>21</v>
      </c>
      <c r="B78" s="13">
        <v>571</v>
      </c>
      <c r="C78" s="12">
        <v>108</v>
      </c>
    </row>
    <row r="79" spans="1:3" x14ac:dyDescent="0.3">
      <c r="A79" s="10" t="s">
        <v>22</v>
      </c>
      <c r="B79" s="13">
        <v>633</v>
      </c>
      <c r="C79" s="12">
        <v>118</v>
      </c>
    </row>
    <row r="80" spans="1:3" x14ac:dyDescent="0.3">
      <c r="A80" s="9" t="s">
        <v>37</v>
      </c>
      <c r="B80" s="13">
        <v>633</v>
      </c>
      <c r="C80" s="12">
        <v>298</v>
      </c>
    </row>
    <row r="81" spans="1:3" x14ac:dyDescent="0.3">
      <c r="A81" s="9" t="s">
        <v>23</v>
      </c>
      <c r="B81" s="11"/>
      <c r="C81" s="11"/>
    </row>
    <row r="82" spans="1:3" x14ac:dyDescent="0.3">
      <c r="A82" s="10" t="s">
        <v>24</v>
      </c>
      <c r="B82" s="13">
        <v>635</v>
      </c>
      <c r="C82" s="12">
        <v>102</v>
      </c>
    </row>
    <row r="83" spans="1:3" x14ac:dyDescent="0.3">
      <c r="A83" s="10" t="s">
        <v>25</v>
      </c>
      <c r="B83" s="13">
        <v>634</v>
      </c>
      <c r="C83" s="12">
        <v>96</v>
      </c>
    </row>
    <row r="84" spans="1:3" x14ac:dyDescent="0.3">
      <c r="A84" s="10" t="s">
        <v>26</v>
      </c>
      <c r="B84" s="13">
        <v>648</v>
      </c>
      <c r="C84" s="12">
        <v>80</v>
      </c>
    </row>
    <row r="85" spans="1:3" x14ac:dyDescent="0.3">
      <c r="A85" s="9" t="s">
        <v>38</v>
      </c>
      <c r="B85" s="13">
        <v>648</v>
      </c>
      <c r="C85" s="12">
        <v>278</v>
      </c>
    </row>
    <row r="86" spans="1:3" x14ac:dyDescent="0.3">
      <c r="A86" s="9" t="s">
        <v>27</v>
      </c>
      <c r="B86" s="11"/>
      <c r="C86" s="11"/>
    </row>
    <row r="87" spans="1:3" x14ac:dyDescent="0.3">
      <c r="A87" s="10" t="s">
        <v>28</v>
      </c>
      <c r="B87" s="13">
        <v>658</v>
      </c>
      <c r="C87" s="12">
        <v>102</v>
      </c>
    </row>
    <row r="88" spans="1:3" x14ac:dyDescent="0.3">
      <c r="A88" s="10" t="s">
        <v>29</v>
      </c>
      <c r="B88" s="13">
        <v>657</v>
      </c>
      <c r="C88" s="12">
        <v>45</v>
      </c>
    </row>
    <row r="89" spans="1:3" x14ac:dyDescent="0.3">
      <c r="A89" s="10" t="s">
        <v>30</v>
      </c>
      <c r="B89" s="13">
        <v>650</v>
      </c>
      <c r="C89" s="12">
        <v>2</v>
      </c>
    </row>
    <row r="90" spans="1:3" x14ac:dyDescent="0.3">
      <c r="A90" s="9" t="s">
        <v>39</v>
      </c>
      <c r="B90" s="13">
        <v>650</v>
      </c>
      <c r="C90" s="12">
        <v>149</v>
      </c>
    </row>
    <row r="91" spans="1:3" x14ac:dyDescent="0.3">
      <c r="A91" s="8" t="s">
        <v>43</v>
      </c>
      <c r="B91" s="13">
        <v>650</v>
      </c>
      <c r="C91" s="12">
        <v>852</v>
      </c>
    </row>
    <row r="92" spans="1:3" x14ac:dyDescent="0.3">
      <c r="A92" s="8" t="s">
        <v>13</v>
      </c>
      <c r="B92" s="13">
        <v>650</v>
      </c>
      <c r="C92" s="12">
        <v>1596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5469-4B7F-4780-B757-331BF864CF48}">
  <dimension ref="A1:AA5"/>
  <sheetViews>
    <sheetView showGridLines="0" tabSelected="1" zoomScale="80" zoomScaleNormal="80" workbookViewId="0">
      <pane ySplit="5" topLeftCell="A6" activePane="bottomLeft" state="frozen"/>
      <selection activeCell="A5" sqref="A5"/>
      <selection pane="bottomLeft" activeCell="AB3" sqref="AB3"/>
    </sheetView>
  </sheetViews>
  <sheetFormatPr defaultRowHeight="14.4" x14ac:dyDescent="0.3"/>
  <cols>
    <col min="1" max="1" width="8.88671875" customWidth="1"/>
  </cols>
  <sheetData>
    <row r="1" spans="1:27" ht="4.8" customHeight="1" x14ac:dyDescent="0.3"/>
    <row r="2" spans="1:27" ht="21" customHeight="1" x14ac:dyDescent="0.45">
      <c r="A2" s="15" t="s">
        <v>68</v>
      </c>
      <c r="F2" s="16" t="s">
        <v>69</v>
      </c>
      <c r="G2" s="17">
        <f>G5/$F$5</f>
        <v>0.54307692307692312</v>
      </c>
      <c r="H2" s="18">
        <f>H5/$F$5</f>
        <v>0.45692307692307693</v>
      </c>
      <c r="S2" s="32" t="s">
        <v>78</v>
      </c>
      <c r="T2" s="32"/>
      <c r="U2" s="32"/>
    </row>
    <row r="3" spans="1:27" ht="19.2" customHeight="1" x14ac:dyDescent="0.3"/>
    <row r="4" spans="1:27" ht="17.399999999999999" customHeight="1" x14ac:dyDescent="0.3">
      <c r="I4" s="21" t="s">
        <v>70</v>
      </c>
      <c r="J4" s="17">
        <f>GETPIVOTDATA("[Measures].[Active Employees]",'Hourly Sal'!$A$3,"[HR Data].[Gender]","[HR Data].[Gender].&amp;[M]","[HR Data].[PayType]","[HR Data].[PayType].&amp;[Hourly]")</f>
        <v>0.91501416430594906</v>
      </c>
      <c r="K4" s="18">
        <f>GETPIVOTDATA("[Measures].[Active Employees]",'Hourly Sal'!$A$3,"[HR Data].[Gender]","[HR Data].[Gender].&amp;[F]","[HR Data].[PayType]","[HR Data].[PayType].&amp;[Hourly]")</f>
        <v>0.81818181818181823</v>
      </c>
      <c r="L4" s="19" t="s">
        <v>72</v>
      </c>
      <c r="M4" s="17">
        <f>GETPIVOTDATA("[Measures].[Active Employees]",'F|P Time'!$A$3,"[HR Data].[FP]","[HR Data].[FP].&amp;[FT]","[HR Data].[Gender]","[HR Data].[Gender].&amp;[M]")</f>
        <v>0.27762039660056659</v>
      </c>
      <c r="N4" s="18">
        <f>GETPIVOTDATA("[Measures].[Active Employees]",'F|P Time'!$A$3,"[HR Data].[FP]","[HR Data].[FP].&amp;[FT]","[HR Data].[Gender]","[HR Data].[Gender].&amp;[F]")</f>
        <v>0.50168350168350173</v>
      </c>
    </row>
    <row r="5" spans="1:27" s="31" customFormat="1" ht="23.4" customHeight="1" thickBot="1" x14ac:dyDescent="0.35">
      <c r="A5" s="14"/>
      <c r="B5" s="14"/>
      <c r="C5" s="14"/>
      <c r="D5" s="14"/>
      <c r="E5" s="14"/>
      <c r="F5" s="27">
        <v>650</v>
      </c>
      <c r="G5" s="28">
        <f>+GETPIVOTDATA("[Measures].[Active Employees]",'Headline -G'!$A$3,"[HR Data].[Gender]","[HR Data].[Gender].&amp;[M]")</f>
        <v>353</v>
      </c>
      <c r="H5" s="29">
        <f>+GETPIVOTDATA("[Measures].[Active Employees]",'Headline -G'!$A$3,"[HR Data].[Gender]","[HR Data].[Gender].&amp;[F]")</f>
        <v>297</v>
      </c>
      <c r="I5" s="22" t="s">
        <v>71</v>
      </c>
      <c r="J5" s="24">
        <f>GETPIVOTDATA("[Measures].[Active Employees]",'Hourly Sal'!$A$3,"[HR Data].[Gender]","[HR Data].[Gender].&amp;[M]","[HR Data].[PayType]","[HR Data].[PayType].&amp;[Salary]")</f>
        <v>8.4985835694050993E-2</v>
      </c>
      <c r="K5" s="25">
        <f>GETPIVOTDATA("[Measures].[Active Employees]",'Hourly Sal'!$A$3,"[HR Data].[Gender]","[HR Data].[Gender].&amp;[F]","[HR Data].[PayType]","[HR Data].[PayType].&amp;[Salary]")</f>
        <v>0.18181818181818182</v>
      </c>
      <c r="L5" s="20" t="s">
        <v>73</v>
      </c>
      <c r="M5" s="24">
        <f>GETPIVOTDATA("[Measures].[Active Employees]",'F|P Time'!$A$3,"[HR Data].[FP]","[HR Data].[FP].&amp;[PT]","[HR Data].[Gender]","[HR Data].[Gender].&amp;[M]")</f>
        <v>0.72237960339943341</v>
      </c>
      <c r="N5" s="25">
        <f>GETPIVOTDATA("[Measures].[Active Employees]",'F|P Time'!$A$3,"[HR Data].[FP]","[HR Data].[FP].&amp;[PT]","[HR Data].[Gender]","[HR Data].[Gender].&amp;[F]")</f>
        <v>0.49831649831649832</v>
      </c>
      <c r="O5" s="14"/>
      <c r="P5" s="14"/>
      <c r="Q5" s="14"/>
      <c r="R5" s="14"/>
      <c r="S5" s="30">
        <f>GETPIVOTDATA("[Measures].[TO %]",'Hourly Sal'!$A$10)</f>
        <v>2.5476923076923077</v>
      </c>
      <c r="T5" s="30">
        <f>GETPIVOTDATA("[Measures].[TO %]",'Hourly Sal'!$A$10,"[HR Data].[Gender]","[HR Data].[Gender].&amp;[M]")</f>
        <v>2.5552407932011332</v>
      </c>
      <c r="U5" s="30">
        <f>GETPIVOTDATA("[Measures].[TO %]",'Hourly Sal'!$A$10,"[HR Data].[Gender]","[HR Data].[Gender].&amp;[F]")</f>
        <v>2.5387205387205389</v>
      </c>
      <c r="V5" s="14"/>
      <c r="W5" s="14"/>
      <c r="X5" s="14"/>
      <c r="Y5" s="14"/>
      <c r="Z5" s="14"/>
      <c r="AA5" s="14"/>
    </row>
  </sheetData>
  <mergeCells count="1">
    <mergeCell ref="S2:U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09CBD-687A-4640-8917-81562945E78D}">
  <dimension ref="A3:D16"/>
  <sheetViews>
    <sheetView workbookViewId="0">
      <selection activeCell="A10" sqref="A10"/>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7" t="s">
        <v>40</v>
      </c>
      <c r="B3" s="7" t="s">
        <v>53</v>
      </c>
    </row>
    <row r="4" spans="1:4" x14ac:dyDescent="0.3">
      <c r="A4" s="7" t="s">
        <v>12</v>
      </c>
      <c r="B4" t="s">
        <v>51</v>
      </c>
      <c r="C4" t="s">
        <v>52</v>
      </c>
      <c r="D4" t="s">
        <v>13</v>
      </c>
    </row>
    <row r="5" spans="1:4" x14ac:dyDescent="0.3">
      <c r="A5" s="8" t="s">
        <v>70</v>
      </c>
      <c r="B5" s="23">
        <v>0.81818181818181823</v>
      </c>
      <c r="C5" s="23">
        <v>0.91501416430594906</v>
      </c>
      <c r="D5" s="23">
        <v>0.87076923076923074</v>
      </c>
    </row>
    <row r="6" spans="1:4" x14ac:dyDescent="0.3">
      <c r="A6" s="8" t="s">
        <v>71</v>
      </c>
      <c r="B6" s="23">
        <v>0.18181818181818182</v>
      </c>
      <c r="C6" s="23">
        <v>8.4985835694050993E-2</v>
      </c>
      <c r="D6" s="23">
        <v>0.12923076923076923</v>
      </c>
    </row>
    <row r="7" spans="1:4" x14ac:dyDescent="0.3">
      <c r="A7" s="8" t="s">
        <v>13</v>
      </c>
      <c r="B7" s="23">
        <v>1</v>
      </c>
      <c r="C7" s="23">
        <v>1</v>
      </c>
      <c r="D7" s="23">
        <v>1</v>
      </c>
    </row>
    <row r="10" spans="1:4" x14ac:dyDescent="0.3">
      <c r="A10" s="7" t="s">
        <v>77</v>
      </c>
      <c r="B10" s="7" t="s">
        <v>53</v>
      </c>
    </row>
    <row r="11" spans="1:4" x14ac:dyDescent="0.3">
      <c r="A11" s="7" t="s">
        <v>12</v>
      </c>
      <c r="B11" t="s">
        <v>51</v>
      </c>
      <c r="C11" t="s">
        <v>52</v>
      </c>
      <c r="D11" t="s">
        <v>13</v>
      </c>
    </row>
    <row r="12" spans="1:4" x14ac:dyDescent="0.3">
      <c r="A12" s="8" t="s">
        <v>14</v>
      </c>
      <c r="B12" s="26">
        <v>3.2258064516129031E-2</v>
      </c>
      <c r="C12" s="26">
        <v>4.1379310344827586E-2</v>
      </c>
      <c r="D12" s="26">
        <v>3.6666666666666667E-2</v>
      </c>
    </row>
    <row r="13" spans="1:4" x14ac:dyDescent="0.3">
      <c r="A13" s="8" t="s">
        <v>31</v>
      </c>
      <c r="B13" s="26">
        <v>0.19742489270386265</v>
      </c>
      <c r="C13" s="26">
        <v>0.21367521367521367</v>
      </c>
      <c r="D13" s="26">
        <v>0.20556745182012848</v>
      </c>
    </row>
    <row r="14" spans="1:4" x14ac:dyDescent="0.3">
      <c r="A14" s="8" t="s">
        <v>32</v>
      </c>
      <c r="B14" s="26">
        <v>1.1836734693877551</v>
      </c>
      <c r="C14" s="26">
        <v>1.1884615384615385</v>
      </c>
      <c r="D14" s="26">
        <v>1.1861386138613861</v>
      </c>
    </row>
    <row r="15" spans="1:4" x14ac:dyDescent="0.3">
      <c r="A15" s="8" t="s">
        <v>33</v>
      </c>
      <c r="B15" s="26">
        <v>1.3905723905723906</v>
      </c>
      <c r="C15" s="26">
        <v>1.5212464589235128</v>
      </c>
      <c r="D15" s="26">
        <v>1.4615384615384615</v>
      </c>
    </row>
    <row r="16" spans="1:4" x14ac:dyDescent="0.3">
      <c r="A16" s="8" t="s">
        <v>13</v>
      </c>
      <c r="B16" s="26">
        <v>2.5387205387205389</v>
      </c>
      <c r="C16" s="26">
        <v>2.5552407932011332</v>
      </c>
      <c r="D16" s="26">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2375-CC67-4E2F-8AC2-F7F1C246C0E9}">
  <dimension ref="A3:D8"/>
  <sheetViews>
    <sheetView workbookViewId="0">
      <selection activeCell="A10" sqref="A10"/>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7" t="s">
        <v>40</v>
      </c>
      <c r="B3" s="7" t="s">
        <v>53</v>
      </c>
    </row>
    <row r="4" spans="1:4" x14ac:dyDescent="0.3">
      <c r="A4" s="7" t="s">
        <v>12</v>
      </c>
      <c r="B4" t="s">
        <v>51</v>
      </c>
      <c r="C4" t="s">
        <v>52</v>
      </c>
      <c r="D4" t="s">
        <v>13</v>
      </c>
    </row>
    <row r="5" spans="1:4" x14ac:dyDescent="0.3">
      <c r="A5" s="8" t="s">
        <v>74</v>
      </c>
      <c r="B5" s="13">
        <v>172</v>
      </c>
      <c r="C5" s="13">
        <v>165</v>
      </c>
      <c r="D5" s="13">
        <v>337</v>
      </c>
    </row>
    <row r="6" spans="1:4" x14ac:dyDescent="0.3">
      <c r="A6" s="8" t="s">
        <v>75</v>
      </c>
      <c r="B6" s="13">
        <v>81</v>
      </c>
      <c r="C6" s="13">
        <v>105</v>
      </c>
      <c r="D6" s="13">
        <v>186</v>
      </c>
    </row>
    <row r="7" spans="1:4" x14ac:dyDescent="0.3">
      <c r="A7" s="8" t="s">
        <v>76</v>
      </c>
      <c r="B7" s="13">
        <v>44</v>
      </c>
      <c r="C7" s="13">
        <v>83</v>
      </c>
      <c r="D7" s="13">
        <v>127</v>
      </c>
    </row>
    <row r="8" spans="1:4" x14ac:dyDescent="0.3">
      <c r="A8" s="8" t="s">
        <v>13</v>
      </c>
      <c r="B8" s="13">
        <v>297</v>
      </c>
      <c r="C8" s="13">
        <v>353</v>
      </c>
      <c r="D8" s="13">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D179-084C-41B7-90D2-425E19C82542}">
  <dimension ref="A3:D7"/>
  <sheetViews>
    <sheetView workbookViewId="0">
      <selection activeCell="A10" sqref="A10"/>
    </sheetView>
  </sheetViews>
  <sheetFormatPr defaultRowHeight="14.4" x14ac:dyDescent="0.3"/>
  <cols>
    <col min="1" max="1" width="15.88671875" bestFit="1" customWidth="1"/>
    <col min="2" max="2" width="15.5546875" bestFit="1" customWidth="1"/>
    <col min="3" max="3" width="8" bestFit="1" customWidth="1"/>
    <col min="4" max="4" width="10.77734375" bestFit="1" customWidth="1"/>
  </cols>
  <sheetData>
    <row r="3" spans="1:4" x14ac:dyDescent="0.3">
      <c r="A3" s="7" t="s">
        <v>40</v>
      </c>
      <c r="B3" s="7" t="s">
        <v>53</v>
      </c>
    </row>
    <row r="4" spans="1:4" x14ac:dyDescent="0.3">
      <c r="A4" s="7" t="s">
        <v>12</v>
      </c>
      <c r="B4" t="s">
        <v>51</v>
      </c>
      <c r="C4" t="s">
        <v>52</v>
      </c>
      <c r="D4" t="s">
        <v>13</v>
      </c>
    </row>
    <row r="5" spans="1:4" x14ac:dyDescent="0.3">
      <c r="A5" s="8" t="s">
        <v>54</v>
      </c>
      <c r="B5" s="23">
        <v>0.50168350168350173</v>
      </c>
      <c r="C5" s="23">
        <v>0.27762039660056659</v>
      </c>
      <c r="D5" s="23">
        <v>0.38</v>
      </c>
    </row>
    <row r="6" spans="1:4" x14ac:dyDescent="0.3">
      <c r="A6" s="8" t="s">
        <v>55</v>
      </c>
      <c r="B6" s="23">
        <v>0.49831649831649832</v>
      </c>
      <c r="C6" s="23">
        <v>0.72237960339943341</v>
      </c>
      <c r="D6" s="23">
        <v>0.62</v>
      </c>
    </row>
    <row r="7" spans="1:4" x14ac:dyDescent="0.3">
      <c r="A7" s="8" t="s">
        <v>13</v>
      </c>
      <c r="B7" s="23">
        <v>1</v>
      </c>
      <c r="C7" s="23">
        <v>1</v>
      </c>
      <c r="D7" s="2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B026-3957-4D60-8DB6-530D7F939E36}">
  <dimension ref="A3:B6"/>
  <sheetViews>
    <sheetView workbookViewId="0">
      <selection activeCell="A10" sqref="A10"/>
    </sheetView>
  </sheetViews>
  <sheetFormatPr defaultRowHeight="14.4" x14ac:dyDescent="0.3"/>
  <cols>
    <col min="1" max="1" width="12.5546875" bestFit="1" customWidth="1"/>
    <col min="2" max="2" width="15.88671875" bestFit="1" customWidth="1"/>
  </cols>
  <sheetData>
    <row r="3" spans="1:2" x14ac:dyDescent="0.3">
      <c r="A3" s="7" t="s">
        <v>12</v>
      </c>
      <c r="B3" t="s">
        <v>40</v>
      </c>
    </row>
    <row r="4" spans="1:2" x14ac:dyDescent="0.3">
      <c r="A4" s="8" t="s">
        <v>51</v>
      </c>
      <c r="B4" s="13">
        <v>297</v>
      </c>
    </row>
    <row r="5" spans="1:2" x14ac:dyDescent="0.3">
      <c r="A5" s="8" t="s">
        <v>52</v>
      </c>
      <c r="B5" s="13">
        <v>353</v>
      </c>
    </row>
    <row r="6" spans="1:2" x14ac:dyDescent="0.3">
      <c r="A6" s="8" t="s">
        <v>13</v>
      </c>
      <c r="B6" s="13">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132F-4004-471A-90B3-D75063D93487}">
  <dimension ref="A3:D26"/>
  <sheetViews>
    <sheetView workbookViewId="0">
      <selection activeCell="A10" sqref="A10"/>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7" t="s">
        <v>40</v>
      </c>
      <c r="B3" s="7" t="s">
        <v>53</v>
      </c>
    </row>
    <row r="4" spans="1:4" x14ac:dyDescent="0.3">
      <c r="A4" s="7" t="s">
        <v>12</v>
      </c>
      <c r="B4" t="s">
        <v>54</v>
      </c>
      <c r="C4" t="s">
        <v>55</v>
      </c>
      <c r="D4" t="s">
        <v>13</v>
      </c>
    </row>
    <row r="5" spans="1:4" x14ac:dyDescent="0.3">
      <c r="A5" s="8" t="s">
        <v>44</v>
      </c>
      <c r="B5" s="11"/>
      <c r="C5" s="11"/>
      <c r="D5" s="11"/>
    </row>
    <row r="6" spans="1:4" x14ac:dyDescent="0.3">
      <c r="A6" s="9" t="s">
        <v>51</v>
      </c>
      <c r="B6" s="13">
        <v>20</v>
      </c>
      <c r="C6" s="13">
        <v>25</v>
      </c>
      <c r="D6" s="13">
        <v>45</v>
      </c>
    </row>
    <row r="7" spans="1:4" x14ac:dyDescent="0.3">
      <c r="A7" s="9" t="s">
        <v>52</v>
      </c>
      <c r="B7" s="13">
        <v>14</v>
      </c>
      <c r="C7" s="13">
        <v>35</v>
      </c>
      <c r="D7" s="13">
        <v>49</v>
      </c>
    </row>
    <row r="8" spans="1:4" x14ac:dyDescent="0.3">
      <c r="A8" s="8" t="s">
        <v>45</v>
      </c>
      <c r="B8" s="11"/>
      <c r="C8" s="11"/>
      <c r="D8" s="11"/>
    </row>
    <row r="9" spans="1:4" x14ac:dyDescent="0.3">
      <c r="A9" s="9" t="s">
        <v>51</v>
      </c>
      <c r="B9" s="13">
        <v>25</v>
      </c>
      <c r="C9" s="13">
        <v>17</v>
      </c>
      <c r="D9" s="13">
        <v>42</v>
      </c>
    </row>
    <row r="10" spans="1:4" x14ac:dyDescent="0.3">
      <c r="A10" s="9" t="s">
        <v>52</v>
      </c>
      <c r="B10" s="13">
        <v>15</v>
      </c>
      <c r="C10" s="13">
        <v>35</v>
      </c>
      <c r="D10" s="13">
        <v>50</v>
      </c>
    </row>
    <row r="11" spans="1:4" x14ac:dyDescent="0.3">
      <c r="A11" s="8" t="s">
        <v>46</v>
      </c>
      <c r="B11" s="11"/>
      <c r="C11" s="11"/>
      <c r="D11" s="11"/>
    </row>
    <row r="12" spans="1:4" x14ac:dyDescent="0.3">
      <c r="A12" s="9" t="s">
        <v>51</v>
      </c>
      <c r="B12" s="13">
        <v>14</v>
      </c>
      <c r="C12" s="13">
        <v>16</v>
      </c>
      <c r="D12" s="13">
        <v>30</v>
      </c>
    </row>
    <row r="13" spans="1:4" x14ac:dyDescent="0.3">
      <c r="A13" s="9" t="s">
        <v>52</v>
      </c>
      <c r="B13" s="13">
        <v>11</v>
      </c>
      <c r="C13" s="13">
        <v>50</v>
      </c>
      <c r="D13" s="13">
        <v>61</v>
      </c>
    </row>
    <row r="14" spans="1:4" x14ac:dyDescent="0.3">
      <c r="A14" s="8" t="s">
        <v>47</v>
      </c>
      <c r="B14" s="11"/>
      <c r="C14" s="11"/>
      <c r="D14" s="11"/>
    </row>
    <row r="15" spans="1:4" x14ac:dyDescent="0.3">
      <c r="A15" s="9" t="s">
        <v>51</v>
      </c>
      <c r="B15" s="13">
        <v>19</v>
      </c>
      <c r="C15" s="13">
        <v>24</v>
      </c>
      <c r="D15" s="13">
        <v>43</v>
      </c>
    </row>
    <row r="16" spans="1:4" x14ac:dyDescent="0.3">
      <c r="A16" s="9" t="s">
        <v>52</v>
      </c>
      <c r="B16" s="13">
        <v>13</v>
      </c>
      <c r="C16" s="13">
        <v>35</v>
      </c>
      <c r="D16" s="13">
        <v>48</v>
      </c>
    </row>
    <row r="17" spans="1:4" x14ac:dyDescent="0.3">
      <c r="A17" s="8" t="s">
        <v>48</v>
      </c>
      <c r="B17" s="11"/>
      <c r="C17" s="11"/>
      <c r="D17" s="11"/>
    </row>
    <row r="18" spans="1:4" x14ac:dyDescent="0.3">
      <c r="A18" s="9" t="s">
        <v>51</v>
      </c>
      <c r="B18" s="13">
        <v>27</v>
      </c>
      <c r="C18" s="13">
        <v>22</v>
      </c>
      <c r="D18" s="13">
        <v>49</v>
      </c>
    </row>
    <row r="19" spans="1:4" x14ac:dyDescent="0.3">
      <c r="A19" s="9" t="s">
        <v>52</v>
      </c>
      <c r="B19" s="13">
        <v>13</v>
      </c>
      <c r="C19" s="13">
        <v>30</v>
      </c>
      <c r="D19" s="13">
        <v>43</v>
      </c>
    </row>
    <row r="20" spans="1:4" x14ac:dyDescent="0.3">
      <c r="A20" s="8" t="s">
        <v>49</v>
      </c>
      <c r="B20" s="11"/>
      <c r="C20" s="11"/>
      <c r="D20" s="11"/>
    </row>
    <row r="21" spans="1:4" x14ac:dyDescent="0.3">
      <c r="A21" s="9" t="s">
        <v>51</v>
      </c>
      <c r="B21" s="13">
        <v>23</v>
      </c>
      <c r="C21" s="13">
        <v>25</v>
      </c>
      <c r="D21" s="13">
        <v>48</v>
      </c>
    </row>
    <row r="22" spans="1:4" x14ac:dyDescent="0.3">
      <c r="A22" s="9" t="s">
        <v>52</v>
      </c>
      <c r="B22" s="13">
        <v>14</v>
      </c>
      <c r="C22" s="13">
        <v>40</v>
      </c>
      <c r="D22" s="13">
        <v>54</v>
      </c>
    </row>
    <row r="23" spans="1:4" x14ac:dyDescent="0.3">
      <c r="A23" s="8" t="s">
        <v>50</v>
      </c>
      <c r="B23" s="11"/>
      <c r="C23" s="11"/>
      <c r="D23" s="11"/>
    </row>
    <row r="24" spans="1:4" x14ac:dyDescent="0.3">
      <c r="A24" s="9" t="s">
        <v>51</v>
      </c>
      <c r="B24" s="13">
        <v>21</v>
      </c>
      <c r="C24" s="13">
        <v>19</v>
      </c>
      <c r="D24" s="13">
        <v>40</v>
      </c>
    </row>
    <row r="25" spans="1:4" x14ac:dyDescent="0.3">
      <c r="A25" s="9" t="s">
        <v>52</v>
      </c>
      <c r="B25" s="13">
        <v>18</v>
      </c>
      <c r="C25" s="13">
        <v>30</v>
      </c>
      <c r="D25" s="13">
        <v>48</v>
      </c>
    </row>
    <row r="26" spans="1:4" x14ac:dyDescent="0.3">
      <c r="A26" s="8" t="s">
        <v>13</v>
      </c>
      <c r="B26" s="13">
        <v>247</v>
      </c>
      <c r="C26" s="13">
        <v>403</v>
      </c>
      <c r="D26" s="13">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69C90-5F56-4491-9D92-9E78C2F101E4}">
  <dimension ref="A3:C8"/>
  <sheetViews>
    <sheetView workbookViewId="0">
      <selection activeCell="A10" sqref="A10"/>
    </sheetView>
  </sheetViews>
  <sheetFormatPr defaultRowHeight="14.4" x14ac:dyDescent="0.3"/>
  <cols>
    <col min="1" max="1" width="12.5546875" bestFit="1" customWidth="1"/>
    <col min="2" max="2" width="10.88671875" bestFit="1" customWidth="1"/>
    <col min="3" max="3" width="8.77734375" bestFit="1" customWidth="1"/>
  </cols>
  <sheetData>
    <row r="3" spans="1:3" x14ac:dyDescent="0.3">
      <c r="A3" s="7" t="s">
        <v>12</v>
      </c>
      <c r="B3" t="s">
        <v>64</v>
      </c>
      <c r="C3" t="s">
        <v>65</v>
      </c>
    </row>
    <row r="4" spans="1:3" x14ac:dyDescent="0.3">
      <c r="A4" s="8" t="s">
        <v>14</v>
      </c>
      <c r="B4" s="12">
        <v>11</v>
      </c>
      <c r="C4" s="11">
        <v>11</v>
      </c>
    </row>
    <row r="5" spans="1:3" x14ac:dyDescent="0.3">
      <c r="A5" s="8" t="s">
        <v>31</v>
      </c>
      <c r="B5" s="12">
        <v>96</v>
      </c>
      <c r="C5" s="11">
        <v>92</v>
      </c>
    </row>
    <row r="6" spans="1:3" x14ac:dyDescent="0.3">
      <c r="A6" s="8" t="s">
        <v>32</v>
      </c>
      <c r="B6" s="12">
        <v>599</v>
      </c>
      <c r="C6" s="11">
        <v>400</v>
      </c>
    </row>
    <row r="7" spans="1:3" x14ac:dyDescent="0.3">
      <c r="A7" s="8" t="s">
        <v>33</v>
      </c>
      <c r="B7" s="12">
        <v>950</v>
      </c>
      <c r="C7" s="11">
        <v>676</v>
      </c>
    </row>
    <row r="8" spans="1:3" x14ac:dyDescent="0.3">
      <c r="A8" s="8" t="s">
        <v>13</v>
      </c>
      <c r="B8" s="12">
        <v>1656</v>
      </c>
      <c r="C8" s="11">
        <v>1179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1C4A1-B50D-476E-9038-F66D8EE95A91}">
  <dimension ref="A3:D9"/>
  <sheetViews>
    <sheetView workbookViewId="0">
      <selection activeCell="A10" sqref="A10"/>
    </sheetView>
  </sheetViews>
  <sheetFormatPr defaultRowHeight="14.4" x14ac:dyDescent="0.3"/>
  <cols>
    <col min="1" max="1" width="12.5546875" bestFit="1" customWidth="1"/>
    <col min="2" max="2" width="15.5546875" bestFit="1" customWidth="1"/>
    <col min="3" max="3" width="9.33203125" bestFit="1" customWidth="1"/>
    <col min="4" max="4" width="10.77734375" bestFit="1" customWidth="1"/>
  </cols>
  <sheetData>
    <row r="3" spans="1:4" x14ac:dyDescent="0.3">
      <c r="A3" s="7" t="s">
        <v>64</v>
      </c>
      <c r="B3" s="7" t="s">
        <v>53</v>
      </c>
    </row>
    <row r="4" spans="1:4" x14ac:dyDescent="0.3">
      <c r="A4" s="7" t="s">
        <v>12</v>
      </c>
      <c r="B4" t="s">
        <v>66</v>
      </c>
      <c r="C4" t="s">
        <v>67</v>
      </c>
      <c r="D4" t="s">
        <v>13</v>
      </c>
    </row>
    <row r="5" spans="1:4" x14ac:dyDescent="0.3">
      <c r="A5" s="8" t="s">
        <v>14</v>
      </c>
      <c r="B5" s="12">
        <v>11</v>
      </c>
      <c r="C5" s="12"/>
      <c r="D5" s="12">
        <v>11</v>
      </c>
    </row>
    <row r="6" spans="1:4" x14ac:dyDescent="0.3">
      <c r="A6" s="8" t="s">
        <v>31</v>
      </c>
      <c r="B6" s="12">
        <v>73</v>
      </c>
      <c r="C6" s="12">
        <v>23</v>
      </c>
      <c r="D6" s="12">
        <v>96</v>
      </c>
    </row>
    <row r="7" spans="1:4" x14ac:dyDescent="0.3">
      <c r="A7" s="8" t="s">
        <v>32</v>
      </c>
      <c r="B7" s="12">
        <v>127</v>
      </c>
      <c r="C7" s="12">
        <v>472</v>
      </c>
      <c r="D7" s="12">
        <v>599</v>
      </c>
    </row>
    <row r="8" spans="1:4" x14ac:dyDescent="0.3">
      <c r="A8" s="8" t="s">
        <v>33</v>
      </c>
      <c r="B8" s="12">
        <v>228</v>
      </c>
      <c r="C8" s="12">
        <v>722</v>
      </c>
      <c r="D8" s="12">
        <v>950</v>
      </c>
    </row>
    <row r="9" spans="1:4" x14ac:dyDescent="0.3">
      <c r="A9" s="8" t="s">
        <v>13</v>
      </c>
      <c r="B9" s="12">
        <v>439</v>
      </c>
      <c r="C9" s="12">
        <v>1217</v>
      </c>
      <c r="D9" s="12">
        <v>1656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R   D a t a _ d e a 6 e 4 5 6 - e 3 4 2 - 4 b b 3 - 9 c 4 3 - 2 e a 1 2 8 0 c 5 5 3 a ] ] > < / C u s t o m C o n t e n t > < / G e m i n i > 
</file>

<file path=customXml/item10.xml>��< ? x m l   v e r s i o n = " 1 . 0 "   e n c o d i n g = " U T F - 1 6 " ? > < G e m i n i   x m l n s = " h t t p : / / g e m i n i / p i v o t c u s t o m i z a t i o n / a c d 6 b a 2 e - e 0 8 8 - 4 0 3 c - 8 e 6 0 - 3 7 6 1 c 8 c e 4 2 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K e y > < / D i a g r a m O b j e c t K e y > < D i a g r a m O b j e c t K e y > < K e y > M e a s u r e s \ N e w   H i r e \ T a g I n f o \ F o r m u l a < / K e y > < / D i a g r a m O b j e c t K e y > < D i a g r a m O b j e c t K e y > < K e y > M e a s u r e s \ N e w   H i r e \ T a g I n f o \ V a l u e < / K e y > < / D i a g r a m O b j e c t K e y > < D i a g r a m O b j e c t K e y > < K e y > M e a s u r e s \ A v g   T e n u r e   M o n t h s < / K e y > < / D i a g r a m O b j e c t K e y > < D i a g r a m O b j e c t K e y > < K e y > M e a s u r e s \ A v g   T e n u r e   M o n t h s \ T a g I n f o \ F o r m u l a < / K e y > < / D i a g r a m O b j e c t K e y > < D i a g r a m O b j e c t K e y > < K e y > M e a s u r e s \ A v g   T e n u r e   M o n t h s \ T a g I n f o \ V a l u e 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 C o l u m n s \ T e r m i n a t i o n   D a t e 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K e y > < / a : K e y > < a : V a l u e   i : t y p e = " M e a s u r e G r i d N o d e V i e w S t a t e " > < L a y e d O u t > t r u e < / L a y e d O u t > < R o w > 2 < / R o w > < / a : V a l u e > < / a : K e y V a l u e O f D i a g r a m O b j e c t K e y a n y T y p e z b w N T n L X > < a : K e y V a l u e O f D i a g r a m O b j e c t K e y a n y T y p e z b w N T n L X > < a : K e y > < K e y > M e a s u r e s \ N e w   H i r e \ T a g I n f o \ F o r m u l a < / K e y > < / a : K e y > < a : V a l u e   i : t y p e = " M e a s u r e G r i d V i e w S t a t e I D i a g r a m T a g A d d i t i o n a l I n f o " / > < / a : K e y V a l u e O f D i a g r a m O b j e c t K e y a n y T y p e z b w N T n L X > < a : K e y V a l u e O f D i a g r a m O b j e c t K e y a n y T y p e z b w N T n L X > < a : K e y > < K e y > M e a s u r e s \ N e w   H i r e \ T a g I n f o \ V a l u e 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 C o l u m n s \ T e r m i n a t i o n   D a t e 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3 6 5 5 6 7 c d - e 2 b c - 4 b f d - 8 1 9 e - f 5 1 a 7 6 3 a d a 8 7 " > < 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M e a s u r e N a m e > < D i s p l a y N a m e > N e w   H i r e < / 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9 1 8 2 1 4 d c - c d 8 5 - 4 8 f d - 8 9 0 2 - b a 4 b c 3 5 5 0 9 2 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 2 0 2 2 - 0 1 - 2 8 T 0 1 : 4 1 : 3 7 . 8 7 7 0 4 9 4 + 0 5 : 3 0 < / L a s t P r o c e s s e d T i m e > < / D a t a M o d e l i n g S a n d b o x . S e r i a l i z e d S a n d b o x E r r o r C a c h e > ] ] > < / C u s t o m C o n t e n t > < / G e m i n i > 
</file>

<file path=customXml/item16.xml>��< ? x m l   v e r s i o n = " 1 . 0 "   e n c o d i n g = " U T F - 1 6 " ? > < G e m i n i   x m l n s = " h t t p : / / g e m i n i / p i v o t c u s t o m i z a t i o n / f 9 0 5 5 3 5 b - a 2 a 9 - 4 f 3 3 - 9 c e 5 - 8 8 a d 9 5 f 4 8 9 c 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7.xml>��< ? x m l   v e r s i o n = " 1 . 0 "   e n c o d i n g = " U T F - 1 6 " ? > < G e m i n i   x m l n s = " h t t p : / / g e m i n i / p i v o t c u s t o m i z a t i o n / C l i e n t W i n d o w X M L " > < C u s t o m C o n t e n t > < ! [ C D A T A [ H R   D a t a _ d e a 6 e 4 5 6 - e 3 4 2 - 4 b b 3 - 9 c 4 3 - 2 e a 1 2 8 0 c 5 5 3 a ] ] > < / 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6 6 1 4 d d 8 0 - a c 4 f - 4 7 b 6 - 9 e a 0 - 1 4 1 a f e 8 9 1 d 5 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9 8 0 7 9 f b b - b 1 1 4 - 4 8 5 2 - 9 a 9 d - 6 8 2 f 4 7 f 3 1 5 f 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5 . 4 0 6 ] ] > < / C u s t o m C o n t e n t > < / G e m i n i > 
</file>

<file path=customXml/item23.xml>��< ? x m l   v e r s i o n = " 1 . 0 "   e n c o d i n g = " u t f - 1 6 " ? > < D a t a M a s h u p   x m l n s = " h t t p : / / s c h e m a s . m i c r o s o f t . c o m / D a t a M a s h u p " > A A A A A D 8 G A A B Q S w M E F A A C A A g A A o E 7 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A K B O 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g T t U f 4 4 q G z g D A A B I C g A A E w A c A E Z v c m 1 1 b G F z L 1 N l Y 3 R p b 2 4 x L m 0 g o h g A K K A U A A A A A A A A A A A A A A A A A A A A A A A A A A A A x V V B b 9 o w F L 5 X 6 n + w 3 A t I E R r V t k O 7 t K J Q W g 5 l L X Q n i i o 3 e S X R E p s 5 D m 2 E + O 9 7 t o E k J F F 3 2 D Q u O M / P 3 / e 9 z 8 9 2 A p 4 K B S d T + 9 8 9 P z 4 6 P k o C J s E n J / R 2 Q g Z M M U p c E o E 6 P i L 4 m 4 p U e o C R o Y h 8 k J 1 h G E H S o o O z p z s A 9 d T j L M p U 6 C V P g X z 2 W R K 8 C C b 9 5 1 e d 9 Z y p p x 1 k 2 7 F w J x Q B F G i + 2 9 D 3 g R M D 2 N W c j + w l g s 4 U I h Q 3 E W 9 J y 3 I 7 B J g X k F l P K R m + p A q S + e X M L p 5 f k m 8 X R M k U c v w R X 4 m f Q P p p o k R M h i m 3 l e Y E P d / v i y i N e a t R j E P o o 2 Q 8 e R U y N j G 6 F X F y G G / N + o I r 4 G r e z i V M g L M Y Q S 1 N s T g 7 s 4 2 3 m s U 6 Z E 3 H m K m V W B c 6 5 n N T J I n F C k m + q w B k D Z X 1 M a e q i N I c R e x q 0 Q W 2 6 / c l 4 z 4 u N + B b k A K b n T f j v b k N C u v M t S A 2 R Y v R g g + d P q F T F i + R 3 H y 2 C 3 7 3 A 8 Y X W l u 2 h F z S f r 2 F 1 Z M a t q E S Z 3 3 o h s I F R M G 7 2 m i n s I v 3 Q R / H J n g d L 0 c D j I 6 4 + v q 5 o x l M + A a Q Q F Y g e g u o 5 l 6 r g I f e j R T p s r J g e F 8 J P Y K M i 1 I Y z 0 w 8 T M b w d h v K q v C r H 2 Q C C + y q y o x O r y 3 r n m X G y j r y C b A k x 9 r R Y 2 n 1 J T w C T z V L l l R L t 3 N 3 e H 6 C Z L e Q p / E L S C u c + V r h w c K a E 7 D t r O I p 0 x N 5 6 5 f 6 w 1 k 3 n a h i W v f D P j p k 1 w 1 U 6 + b h l p m J T e N t 0 X x Z l P V p v g K 0 G Y e c m e v d x D Y N p Z 3 + Q W l l R T u q 8 t 6 b P d 6 0 j 4 9 C X k 9 T f l y K h / c f P j B j t g o X x o U u Y l r w 9 a f N / p r O 5 R Y y i 0 r v m c T i 8 V X Q 6 w 9 k Y 5 y R 2 S j Z 5 z y k I D N X P 0 A O u U L 3 Z T b C Z 0 S F r y F I t 7 z Y M a 6 4 1 K b p p j 6 A m c C v F P v d N 3 D z s n n 5 X f i h j f 1 k 1 R k I L 4 1 R R y s v x p k N I A r j E M c u d Z B + u 7 l u 9 6 t D r r k n / J A v 3 O 7 p l 1 O H P K R C w V R l E b j 5 s D M W H O Z 5 S 9 1 L E e M c P p 3 A c N 8 K f b u d 2 c b 3 r / h s G + 9 F 0 d R j E Z O J r b T U Q R V U 4 8 N s / z Q a p 9 B C r R Y J 6 Z p S e A e 0 h M k h 2 p N G z J x q e k Y b P K M b S u a 1 z j Z b W r C x T d y L P O M / G P / 3 z d e I u w 1 o Q M 9 3 y O K d / w Z Q S w E C L Q A U A A I A C A A C g T t U o / 6 9 N 6 U A A A D 2 A A A A E g A A A A A A A A A A A A A A A A A A A A A A Q 2 9 u Z m l n L 1 B h Y 2 t h Z 2 U u e G 1 s U E s B A i 0 A F A A C A A g A A o E 7 V A / K 6 a u k A A A A 6 Q A A A B M A A A A A A A A A A A A A A A A A 8 Q A A A F t D b 2 5 0 Z W 5 0 X 1 R 5 c G V z X S 5 4 b W x Q S w E C L Q A U A A I A C A A C g T t U f 4 4 q G z g D A A B I C g A A E w A A A A A A A A A A A A A A A A D i 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J Q A A A A A A A M 8 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J S 2 E 1 U F N 0 R n R S S m 8 1 U k V 6 e V d D M G l H M V J 5 W V c 1 e l p t O X l i U 0 J H Y V d 4 b E l H W n l i M j B n U 0 Z J Z 1 J H R j B Z U U F B Q U F B Q U F B Q U F B Q U F 4 Z n V C a D R 1 d D R U c W d K e k d v R U Z h K 2 Z E a 2 h s Y k h C b G N p Q l J k V 1 Z 5 Y V d W e k F B R k l L Y T V Q U 3 R G d F J K b z V S R X p 5 V 0 M w a U 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V G V u d X J l I V R l b n V y Z S 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i 0 w M S 0 y N 1 Q w O T o 0 M T o w N S 4 4 M D g 1 N z k 5 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W l u Y X R p b 2 4 g 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T E u e 0 R h d G U s M H 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i 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x L n t E Y X R l L D B 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I 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S 0 y N 1 Q w O T o 0 M T o w N S 4 4 O D c w O D E 5 W i I g L z 4 8 R W 5 0 c n k g V H l w Z T 0 i R m l s b E V y c m 9 y Q 2 9 k Z S I g V m F s d W U 9 I n N V b m t u b 3 d u I i A v P j x F b n R y e S B U e X B l P S J B Z G R l Z F R v R G F 0 Y U 1 v Z G V s I i B W Y W x 1 Z T 0 i b D A i I C 8 + P E V u d H J 5 I F R 5 c G U 9 I k x v Y W R U b 1 J l c G 9 y d E R p c 2 F i b G V k I i B W Y W x 1 Z T 0 i b D E i I C 8 + P E V u d H J 5 I F R 5 c G U 9 I l F 1 Z X J 5 R 3 J v d X B J R C I g V m F s d W U 9 I n M 2 M W U w N 2 U z M S 1 l Y m U y L T R l N z g t Y T g w O S 1 j Y z Z h M D Q x N W F m O W 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j F l M D d l M z E t Z W J l M i 0 0 Z T c 4 L W E 4 M D k t Y 2 M 2 Y T A 0 M T V h Z j l 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j d U M D k 6 N D E 6 M D U u O T A y N z A z M 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G Z h Z T I 5 N D g t Z D E 0 Y S 0 0 N D Z k L T l h M z k t N D Q 0 Y 2 Y y N T g y Z D I 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y N 1 Q w O T o 0 M T o w N S 4 5 M D I 3 M D M 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M W U w N 2 U z M S 1 l Y m U y L T R l N z g t Y T g w O S 1 j Y z Z h M D Q x N W F m O W Y 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y N 1 Q w O T o 0 M T o w N S 4 5 M T g z M j U 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9 S Z W 5 h b W V k J T I w Q 2 9 s d W 1 u c z w v S X R l b V B h d G g + P C 9 J d G V t T G 9 j Y X R p b 2 4 + P F N 0 Y W J s Z U V u d H J p Z X M g L z 4 8 L 0 l 0 Z W 0 + P E l 0 Z W 0 + P E l 0 Z W 1 M b 2 N h d G l v b j 4 8 S X R l b V R 5 c G U + R m 9 y b X V s Y T w v S X R l b V R 5 c G U + P E l 0 Z W 1 Q Y X R o P l N l Y 3 R p b 2 4 x L 0 h S J T I w R G F 0 Y S 9 D a G F u Z 2 V k J T I w V H l w Z T I 8 L 0 l 0 Z W 1 Q Y X R o P j w v S X R l b U x v Y 2 F 0 a W 9 u P j x T d G F i b G V F b n R y a W V z I C 8 + P C 9 J d G V t P j w v S X R l b X M + P C 9 M b 2 N h b F B h Y 2 t h Z 2 V N Z X R h Z G F 0 Y U Z p b G U + F g A A A F B L B Q Y A A A A A A A A A A A A A A A A A A A A A A A A m A Q A A A Q A A A N C M n d 8 B F d E R j H o A w E / C l + s B A A A A r 1 K P h o 2 6 F 0 + t W h z d M f + Q z A A A A A A C A A A A A A A Q Z g A A A A E A A C A A A A B l J S o C j E M n 4 D e k / R u p R t Q F a N C 4 W y 0 i Y 4 0 K y 9 x C l i N Q o g A A A A A O g A A A A A I A A C A A A A D G 9 K P G z C B i c S / K 3 + R n O Z 0 d g U D g 9 Z T Y H 4 d v M k g Q M y b t + l A A A A A j d t 9 F d c J 5 C y j u F f 2 U d h c J 1 r j N D Y k l 1 / r A J K 6 F 2 t C 5 O r i A D C Q i L b J B w T Y F + 5 H 2 5 j l 0 p + U d L m n v E d s U l n z E 7 h V I k c x p m 8 p U r n x W e v E D / z K J f U A A A A A D 8 T H u e m M P C I I y U y l v R K S C V 6 r Y m h p P 3 9 S Z i g W R 9 2 X Q P B O n t K K n i G p 1 u j W E / w R G V m W / i U 9 j 6 G j 9 H T z W 1 6 w 1 2 2 k l < / D a t a M a s h u p > 
</file>

<file path=customXml/item24.xml>��< ? x m l   v e r s i o n = " 1 . 0 "   e n c o d i n g = " U T F - 1 6 " ? > < G e m i n i   x m l n s = " h t t p : / / g e m i n i / p i v o t c u s t o m i z a t i o n / 1 9 3 5 b d d e - f 2 8 e - 4 9 0 2 - 8 9 9 a - 5 8 a f d 7 6 6 d d 1 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5.xml>��< ? x m l   v e r s i o n = " 1 . 0 "   e n c o d i n g = " U T F - 1 6 " ? > < G e m i n i   x m l n s = " h t t p : / / g e m i n i / p i v o t c u s t o m i z a t i o n / 2 1 a 8 6 b 5 a - 7 d e 2 - 4 a f 5 - b 6 8 b - 2 b b a f 6 7 4 a c b 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 C o l u m n s \ T e r m i n a t i o n   D a t e 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7 f 2 1 0 c 0 a - 0 6 2 2 - 4 b 3 d - a c 8 e - 8 f c 6 d f 9 d e c 1 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M a n u a l C a l c M o d e " > < C u s t o m C o n t e n t > < ! [ C D A T A [ F a l s e ] ] > < / C u s t o m C o n t e n t > < / G e m i n i > 
</file>

<file path=customXml/item3.xml>��< ? x m l   v e r s i o n = " 1 . 0 "   e n c o d i n g = " U T F - 1 6 " ? > < G e m i n i   x m l n s = " h t t p : / / g e m i n i / p i v o t c u s t o m i z a t i o n / b 5 7 b 3 2 4 e - 0 0 d f - 4 1 3 3 - 8 0 1 d - 8 e 6 f d 0 7 d e 4 f 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 T r u e < / V i s i b l e > < / i t e m > < i t e m > < M e a s u r e N a m e > S e p a r a t i o n s < / M e a s u r e N a m e > < D i s p l a y N a m e > S e p a r a t i o n s < / D i s p l a y N a m e > < V i s i b l e > F a l s e < / V i s i b l e > < / i t e m > < / C a l c u l a t e d F i e l d s > < S A H o s t H a s h > 0 < / S A H o s t H a s h > < G e m i n i F i e l d L i s t V i s i b l e > T r u e < / G e m i n i F i e l d L i s t V i s i b l e > < / S e t t i n g s > ] ] > < / C u s t o m C o n t e n t > < / G e m i n i > 
</file>

<file path=customXml/item4.xml>��< ? x m l   v e r s i o n = " 1 . 0 "   e n c o d i n g = " U T F - 1 6 " ? > < G e m i n i   x m l n s = " h t t p : / / g e m i n i / p i v o t c u s t o m i z a t i o n / a d f 3 0 8 0 6 - d 0 0 4 - 4 3 5 a - b b 1 a - 8 a 0 e 4 6 e 8 1 4 6 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H R   D a t a _ d e a 6 e 4 5 6 - e 3 4 2 - 4 b b 3 - 9 c 4 3 - 2 e a 1 2 8 0 c 5 5 3 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 T e r m i n a t i o n   D a t e < / s t r i n g > < / k e y > < v a l u e > < i n t > 1 7 5 < / 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 T e r m i n a t i o n   D a t e 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 D a t a _ d e a 6 e 4 5 6 - e 3 4 2 - 4 b b 3 - 9 c 4 3 - 2 e a 1 2 8 0 c 5 5 3 a 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a 3 a 5 3 8 f 8 - 4 1 5 d - 4 5 7 3 - 9 d a b - f d 0 8 f 6 a 0 7 c b 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M e a s u r e N a m e > < D i s p l a y N a m e > N e w   H i r e < / D i s p l a y N a m e > < V i s i b l e > F a l s e < / V i s i b l e > < / i t e m > < i t e m > < M e a s u r e N a m e > A v g   T e n u r e   M o n t h s < / M e a s u r e N a m e > < D i s p l a y N a m e > A v g   T e n u r e   M o n t h s < / D i s p l a y N a m e > < V i s i b l e > F a l s e < / V i s i b l e > < / i t e m > < i t e m > < M e a s u r e N a m e > S e p a r a t i o n s < / M e a s u r e N a m e > < D i s p l a y N a m e > S e p a r a t i o n s < / 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09958ADD-2D70-4D0C-B513-907182FC4068}">
  <ds:schemaRefs/>
</ds:datastoreItem>
</file>

<file path=customXml/itemProps10.xml><?xml version="1.0" encoding="utf-8"?>
<ds:datastoreItem xmlns:ds="http://schemas.openxmlformats.org/officeDocument/2006/customXml" ds:itemID="{FD480F09-2808-4C5E-A178-E19A5321498C}">
  <ds:schemaRefs/>
</ds:datastoreItem>
</file>

<file path=customXml/itemProps11.xml><?xml version="1.0" encoding="utf-8"?>
<ds:datastoreItem xmlns:ds="http://schemas.openxmlformats.org/officeDocument/2006/customXml" ds:itemID="{FD613D1A-0AA9-4808-AA28-58ECDA567BEB}">
  <ds:schemaRefs/>
</ds:datastoreItem>
</file>

<file path=customXml/itemProps12.xml><?xml version="1.0" encoding="utf-8"?>
<ds:datastoreItem xmlns:ds="http://schemas.openxmlformats.org/officeDocument/2006/customXml" ds:itemID="{9A00C8C0-8E69-436D-BD9F-6771D6514843}">
  <ds:schemaRefs/>
</ds:datastoreItem>
</file>

<file path=customXml/itemProps13.xml><?xml version="1.0" encoding="utf-8"?>
<ds:datastoreItem xmlns:ds="http://schemas.openxmlformats.org/officeDocument/2006/customXml" ds:itemID="{B6A2179F-973F-4147-89A0-74FD32DDB14F}">
  <ds:schemaRefs/>
</ds:datastoreItem>
</file>

<file path=customXml/itemProps14.xml><?xml version="1.0" encoding="utf-8"?>
<ds:datastoreItem xmlns:ds="http://schemas.openxmlformats.org/officeDocument/2006/customXml" ds:itemID="{54AFBD69-1132-411C-925C-E5DA74DDB0CE}">
  <ds:schemaRefs/>
</ds:datastoreItem>
</file>

<file path=customXml/itemProps15.xml><?xml version="1.0" encoding="utf-8"?>
<ds:datastoreItem xmlns:ds="http://schemas.openxmlformats.org/officeDocument/2006/customXml" ds:itemID="{CC9E56DB-C4FC-4546-91A3-476A951273AF}">
  <ds:schemaRefs/>
</ds:datastoreItem>
</file>

<file path=customXml/itemProps16.xml><?xml version="1.0" encoding="utf-8"?>
<ds:datastoreItem xmlns:ds="http://schemas.openxmlformats.org/officeDocument/2006/customXml" ds:itemID="{B0DCD4ED-489F-4291-A073-64D90B11E009}">
  <ds:schemaRefs/>
</ds:datastoreItem>
</file>

<file path=customXml/itemProps17.xml><?xml version="1.0" encoding="utf-8"?>
<ds:datastoreItem xmlns:ds="http://schemas.openxmlformats.org/officeDocument/2006/customXml" ds:itemID="{559B16BB-1254-4628-B847-84A72C90D22A}">
  <ds:schemaRefs/>
</ds:datastoreItem>
</file>

<file path=customXml/itemProps18.xml><?xml version="1.0" encoding="utf-8"?>
<ds:datastoreItem xmlns:ds="http://schemas.openxmlformats.org/officeDocument/2006/customXml" ds:itemID="{1F46E9DF-B66E-4903-9096-08D7EA08A0DC}">
  <ds:schemaRefs/>
</ds:datastoreItem>
</file>

<file path=customXml/itemProps19.xml><?xml version="1.0" encoding="utf-8"?>
<ds:datastoreItem xmlns:ds="http://schemas.openxmlformats.org/officeDocument/2006/customXml" ds:itemID="{3483786F-4BFD-4CB6-B191-4CB3C722361E}">
  <ds:schemaRefs/>
</ds:datastoreItem>
</file>

<file path=customXml/itemProps2.xml><?xml version="1.0" encoding="utf-8"?>
<ds:datastoreItem xmlns:ds="http://schemas.openxmlformats.org/officeDocument/2006/customXml" ds:itemID="{FE058F2A-8565-4601-828D-3F1FEB2F3C66}">
  <ds:schemaRefs/>
</ds:datastoreItem>
</file>

<file path=customXml/itemProps20.xml><?xml version="1.0" encoding="utf-8"?>
<ds:datastoreItem xmlns:ds="http://schemas.openxmlformats.org/officeDocument/2006/customXml" ds:itemID="{C38D6D37-FB3F-4912-B137-99081D73E98F}">
  <ds:schemaRefs/>
</ds:datastoreItem>
</file>

<file path=customXml/itemProps21.xml><?xml version="1.0" encoding="utf-8"?>
<ds:datastoreItem xmlns:ds="http://schemas.openxmlformats.org/officeDocument/2006/customXml" ds:itemID="{21C9BBB5-2626-4690-B6FB-B7909549531A}">
  <ds:schemaRefs/>
</ds:datastoreItem>
</file>

<file path=customXml/itemProps22.xml><?xml version="1.0" encoding="utf-8"?>
<ds:datastoreItem xmlns:ds="http://schemas.openxmlformats.org/officeDocument/2006/customXml" ds:itemID="{46F75338-9BE4-4610-907B-4ACE42CEACD7}">
  <ds:schemaRefs/>
</ds:datastoreItem>
</file>

<file path=customXml/itemProps23.xml><?xml version="1.0" encoding="utf-8"?>
<ds:datastoreItem xmlns:ds="http://schemas.openxmlformats.org/officeDocument/2006/customXml" ds:itemID="{CE54207D-ACAF-4DFC-B34E-2A704A045E1C}">
  <ds:schemaRefs>
    <ds:schemaRef ds:uri="http://schemas.microsoft.com/DataMashup"/>
  </ds:schemaRefs>
</ds:datastoreItem>
</file>

<file path=customXml/itemProps24.xml><?xml version="1.0" encoding="utf-8"?>
<ds:datastoreItem xmlns:ds="http://schemas.openxmlformats.org/officeDocument/2006/customXml" ds:itemID="{0EB3AD47-D465-4002-BEF4-C7E214D09DC6}">
  <ds:schemaRefs/>
</ds:datastoreItem>
</file>

<file path=customXml/itemProps25.xml><?xml version="1.0" encoding="utf-8"?>
<ds:datastoreItem xmlns:ds="http://schemas.openxmlformats.org/officeDocument/2006/customXml" ds:itemID="{B7D37530-1290-491C-9E52-DD1676513F3B}">
  <ds:schemaRefs/>
</ds:datastoreItem>
</file>

<file path=customXml/itemProps26.xml><?xml version="1.0" encoding="utf-8"?>
<ds:datastoreItem xmlns:ds="http://schemas.openxmlformats.org/officeDocument/2006/customXml" ds:itemID="{2067F417-9C0A-40BF-9587-A2820CA0D64F}">
  <ds:schemaRefs/>
</ds:datastoreItem>
</file>

<file path=customXml/itemProps27.xml><?xml version="1.0" encoding="utf-8"?>
<ds:datastoreItem xmlns:ds="http://schemas.openxmlformats.org/officeDocument/2006/customXml" ds:itemID="{F790E201-D630-4BB0-A5EE-513145323148}">
  <ds:schemaRefs/>
</ds:datastoreItem>
</file>

<file path=customXml/itemProps28.xml><?xml version="1.0" encoding="utf-8"?>
<ds:datastoreItem xmlns:ds="http://schemas.openxmlformats.org/officeDocument/2006/customXml" ds:itemID="{C1E42E6D-603A-4C01-A112-14093A093FE0}">
  <ds:schemaRefs/>
</ds:datastoreItem>
</file>

<file path=customXml/itemProps29.xml><?xml version="1.0" encoding="utf-8"?>
<ds:datastoreItem xmlns:ds="http://schemas.openxmlformats.org/officeDocument/2006/customXml" ds:itemID="{DA999D47-8722-45A9-98BF-7CFA0D3006A2}">
  <ds:schemaRefs/>
</ds:datastoreItem>
</file>

<file path=customXml/itemProps3.xml><?xml version="1.0" encoding="utf-8"?>
<ds:datastoreItem xmlns:ds="http://schemas.openxmlformats.org/officeDocument/2006/customXml" ds:itemID="{33C2D36C-1A80-4233-AE29-AC8779ED9A0E}">
  <ds:schemaRefs/>
</ds:datastoreItem>
</file>

<file path=customXml/itemProps4.xml><?xml version="1.0" encoding="utf-8"?>
<ds:datastoreItem xmlns:ds="http://schemas.openxmlformats.org/officeDocument/2006/customXml" ds:itemID="{9AB917FF-7BCA-4566-BA57-356893B1A809}">
  <ds:schemaRefs/>
</ds:datastoreItem>
</file>

<file path=customXml/itemProps5.xml><?xml version="1.0" encoding="utf-8"?>
<ds:datastoreItem xmlns:ds="http://schemas.openxmlformats.org/officeDocument/2006/customXml" ds:itemID="{C783F9EC-D571-488E-BF3E-DAE24527E387}">
  <ds:schemaRefs/>
</ds:datastoreItem>
</file>

<file path=customXml/itemProps6.xml><?xml version="1.0" encoding="utf-8"?>
<ds:datastoreItem xmlns:ds="http://schemas.openxmlformats.org/officeDocument/2006/customXml" ds:itemID="{CFB6F4A1-60A7-4207-9195-21D35EC8208B}">
  <ds:schemaRefs/>
</ds:datastoreItem>
</file>

<file path=customXml/itemProps7.xml><?xml version="1.0" encoding="utf-8"?>
<ds:datastoreItem xmlns:ds="http://schemas.openxmlformats.org/officeDocument/2006/customXml" ds:itemID="{DB192C6F-D454-45E8-8AC3-84676C97E161}">
  <ds:schemaRefs/>
</ds:datastoreItem>
</file>

<file path=customXml/itemProps8.xml><?xml version="1.0" encoding="utf-8"?>
<ds:datastoreItem xmlns:ds="http://schemas.openxmlformats.org/officeDocument/2006/customXml" ds:itemID="{F62BB2A0-8D5A-40CF-AE3B-9B47ABC9C931}">
  <ds:schemaRefs/>
</ds:datastoreItem>
</file>

<file path=customXml/itemProps9.xml><?xml version="1.0" encoding="utf-8"?>
<ds:datastoreItem xmlns:ds="http://schemas.openxmlformats.org/officeDocument/2006/customXml" ds:itemID="{CE3D5E0E-0D88-46CE-9CC1-FC930C8B37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HR Dashboard</vt:lpstr>
      <vt:lpstr>Hourly Sal</vt:lpstr>
      <vt:lpstr>Age Group</vt:lpstr>
      <vt:lpstr>F|P Time</vt:lpstr>
      <vt:lpstr>Headline -G</vt:lpstr>
      <vt:lpstr>Ethnicity</vt:lpstr>
      <vt:lpstr>Separations</vt:lpstr>
      <vt:lpstr>Term Reason</vt:lpstr>
      <vt:lpstr>Region</vt:lpstr>
      <vt:lpstr>Tenure</vt:lpstr>
      <vt:lpstr>Active 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 Parikh</dc:creator>
  <cp:lastModifiedBy>Meet Parikh</cp:lastModifiedBy>
  <dcterms:created xsi:type="dcterms:W3CDTF">2022-01-27T09:20:36Z</dcterms:created>
  <dcterms:modified xsi:type="dcterms:W3CDTF">2022-01-28T12:17:17Z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74a02526-e9a9-4ada-b985-ee5f1184548e</vt:lpwstr>
  </property>
</Properties>
</file>