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810" windowWidth="14790" windowHeight="7455"/>
  </bookViews>
  <sheets>
    <sheet name="Trade Loan Scorecard" sheetId="3" r:id="rId1"/>
  </sheets>
  <definedNames>
    <definedName name="_xlnm.Print_Area" localSheetId="0">'Trade Loan Scorecard'!$A$2:$I$118</definedName>
  </definedNames>
  <calcPr calcId="124519"/>
</workbook>
</file>

<file path=xl/calcChain.xml><?xml version="1.0" encoding="utf-8"?>
<calcChain xmlns="http://schemas.openxmlformats.org/spreadsheetml/2006/main">
  <c r="H57" i="3"/>
  <c r="I50"/>
  <c r="G107"/>
  <c r="G101"/>
  <c r="H101"/>
  <c r="H107"/>
  <c r="I102"/>
  <c r="I97"/>
  <c r="I92"/>
  <c r="I88"/>
  <c r="I84"/>
  <c r="I80"/>
  <c r="I73"/>
  <c r="I68"/>
  <c r="I63"/>
  <c r="I58"/>
  <c r="I42"/>
  <c r="G57" s="1"/>
  <c r="I36"/>
  <c r="I29"/>
  <c r="I24"/>
  <c r="I18"/>
  <c r="I57" s="1"/>
  <c r="I101" l="1"/>
  <c r="F57"/>
  <c r="F108" s="1"/>
  <c r="G108"/>
  <c r="H108"/>
  <c r="I107"/>
  <c r="C6"/>
  <c r="I108" l="1"/>
  <c r="I109" s="1"/>
</calcChain>
</file>

<file path=xl/sharedStrings.xml><?xml version="1.0" encoding="utf-8"?>
<sst xmlns="http://schemas.openxmlformats.org/spreadsheetml/2006/main" count="166" uniqueCount="158">
  <si>
    <t>Sl. No</t>
  </si>
  <si>
    <t>Factor Name</t>
  </si>
  <si>
    <t>Scoring Rule</t>
  </si>
  <si>
    <t>Score</t>
  </si>
  <si>
    <t>Borrower Characteristics</t>
  </si>
  <si>
    <t>Income &amp; Financial Characteristics</t>
  </si>
  <si>
    <t>Transactional &amp; Financial Characteristics</t>
  </si>
  <si>
    <t>No loan account with the Bank</t>
  </si>
  <si>
    <t>NA</t>
  </si>
  <si>
    <t>Delinquency beyond the control of the borrower (Natural catastrophes, fires, medical emergencies, political landscaping etc)</t>
  </si>
  <si>
    <t>This variable considers the following:
1. Late payments and/or defaults in recent pasts
2. High utilization of credit limits
3. Higher percentage of unsecured loans
4. Behaving "Credit Hungry"</t>
  </si>
  <si>
    <t>&gt;800</t>
  </si>
  <si>
    <t>&gt;700 &amp; &lt;=800</t>
  </si>
  <si>
    <t>&gt;600 &amp; &lt;=700</t>
  </si>
  <si>
    <t>&gt;400 &amp; &lt;=600</t>
  </si>
  <si>
    <t>&lt;=400</t>
  </si>
  <si>
    <t>No Credit History or Credit Background</t>
  </si>
  <si>
    <t>Credit History of Less than 6 months</t>
  </si>
  <si>
    <t>&gt;10 and &lt;=20 years</t>
  </si>
  <si>
    <t>TRADE LOAN SCORECARD</t>
  </si>
  <si>
    <t>The more number of years in current business, the more is the stability of the borrower, both in terms of location as well as income</t>
  </si>
  <si>
    <t>Constitution</t>
  </si>
  <si>
    <t>Denotes Constitution of the
Business Concern.</t>
  </si>
  <si>
    <t>Partnership</t>
  </si>
  <si>
    <t xml:space="preserve">If the conduct of the account has been good so far, then less risk of loss </t>
  </si>
  <si>
    <t>The longer is the relationship with the Bank, lesser is the risk of loss</t>
  </si>
  <si>
    <t>&gt;3 and &lt;=5 years</t>
  </si>
  <si>
    <t>&gt;1 and &lt;=3 years</t>
  </si>
  <si>
    <t>&lt;=1 years</t>
  </si>
  <si>
    <t>Total liabilities to total net worth</t>
  </si>
  <si>
    <t>&lt; 2.00</t>
  </si>
  <si>
    <t>&gt;=2.00 and &lt;3.00</t>
  </si>
  <si>
    <t>&gt;=3.00 and &lt;4.00</t>
  </si>
  <si>
    <t xml:space="preserve">&gt;=4.00 and &lt;5.00 </t>
  </si>
  <si>
    <t xml:space="preserve">&gt;= 5.00 </t>
  </si>
  <si>
    <t>Current assets/ current liabilities; The importance of adequate liquidity is in the sense of the ability of a firm to meet current/short term obligations when they become due for payment. It is the pre requisite for the very survival of the firm</t>
  </si>
  <si>
    <t>&gt; 1.33</t>
  </si>
  <si>
    <t>&gt;=1.25 and &lt;1.33</t>
  </si>
  <si>
    <t>&gt;=1.20 and &lt;1.25</t>
  </si>
  <si>
    <t>&gt;=1.10 and &lt;1.20</t>
  </si>
  <si>
    <t>&lt; 1.10</t>
  </si>
  <si>
    <t xml:space="preserve"> &gt; 2</t>
  </si>
  <si>
    <t>&gt;=1.75 and &lt;2.00</t>
  </si>
  <si>
    <t>&gt;=1.50 and &lt;1.75</t>
  </si>
  <si>
    <t>&gt;=1.30 and &lt;1.50</t>
  </si>
  <si>
    <t xml:space="preserve">&gt;=1.10 and &lt;1.30 </t>
  </si>
  <si>
    <t>&lt;1.10</t>
  </si>
  <si>
    <t>A client with low Interest service coverage ratio will have low capacity to pay back the loan</t>
  </si>
  <si>
    <t>&gt; 4.00</t>
  </si>
  <si>
    <t>&gt;3.00 and &lt;=4.00</t>
  </si>
  <si>
    <t>&gt;2.00 and &lt;=3.00</t>
  </si>
  <si>
    <t>&lt;= 2.00</t>
  </si>
  <si>
    <t>Higher the turnover of (inventory &amp; receivable), lesser is the risk of loss</t>
  </si>
  <si>
    <t>&lt;= 30 days</t>
  </si>
  <si>
    <t>&gt; 30 and &lt;= 60 days</t>
  </si>
  <si>
    <t>&gt; 60 and &lt;= 90 days</t>
  </si>
  <si>
    <t>&gt; 90 days</t>
  </si>
  <si>
    <t>Higher the turnover of creditors, lesser is the risk of loss</t>
  </si>
  <si>
    <t>Higher the turnover to loan limit more is the repayment ability of the borrower</t>
  </si>
  <si>
    <t>&lt;2</t>
  </si>
  <si>
    <t>&gt;=2 and &lt;3</t>
  </si>
  <si>
    <t>&gt;=3 and &lt;4</t>
  </si>
  <si>
    <t>&gt;=4 and &lt;5</t>
  </si>
  <si>
    <t>&gt;=5</t>
  </si>
  <si>
    <t>&gt;=0.5 and &lt;0.6</t>
  </si>
  <si>
    <t>&gt;=0.6</t>
  </si>
  <si>
    <t>Experience of the
borrower / family
members in the current
line of activity</t>
  </si>
  <si>
    <t>&gt;=5 and &lt;10</t>
  </si>
  <si>
    <t>Business Considerations - length of relationship with the Bank</t>
  </si>
  <si>
    <t>&gt; 5 and &lt;=10 years</t>
  </si>
  <si>
    <t>&gt;20 years</t>
  </si>
  <si>
    <t>More stability of the income better repayment capability</t>
  </si>
  <si>
    <t>&lt;0.25</t>
  </si>
  <si>
    <t>&gt;=0.25 and &lt;0.5</t>
  </si>
  <si>
    <t>Overall Characteristics</t>
  </si>
  <si>
    <t>Overall weights</t>
  </si>
  <si>
    <t>If the total obligations to income is very high then less part of the income remains towards repayment of the loan</t>
  </si>
  <si>
    <t>More is the collateral security, better are the chances of repayment (for liquadation in case of defualt/problem)</t>
  </si>
  <si>
    <t>Average DSCR (for Term Loan)</t>
  </si>
  <si>
    <t>Interest Service coverage ratio (PBDIT / Interest) (for working Capital)</t>
  </si>
  <si>
    <t>Collateralization percentage (Total collateral / Total Loan) only collateral</t>
  </si>
  <si>
    <t>Total  Obligations[Existing+Proposed EMI] to Net Profit Ratio (TONPR)</t>
  </si>
  <si>
    <t>Turnover /Loan limit-Previous FY</t>
  </si>
  <si>
    <t>Stability of Income (Source: ITR returns for last 3 years)</t>
  </si>
  <si>
    <t>Accounts running regular</t>
  </si>
  <si>
    <t>Conduct on Previous/Existing Loan accounts (if any) for the last 1 Year</t>
  </si>
  <si>
    <t xml:space="preserve">Accounts remained irregular for up to 30 days </t>
  </si>
  <si>
    <t>Accounts remained irregular for 31-45 days</t>
  </si>
  <si>
    <t>Accounts remained irregular for 46-60 days</t>
  </si>
  <si>
    <t>Accounts remained irregular for more than 60 days</t>
  </si>
  <si>
    <t>Description</t>
  </si>
  <si>
    <t>Limited Company (Public &amp; Private)</t>
  </si>
  <si>
    <t>&gt;=1.25%</t>
  </si>
  <si>
    <t>&gt;=0.75 %and &lt;1%</t>
  </si>
  <si>
    <t>&gt;=1% and &lt;1.25%</t>
  </si>
  <si>
    <t>&gt;=0.50% and &lt;0.75%</t>
  </si>
  <si>
    <t>&lt;0.50%</t>
  </si>
  <si>
    <t>9(A)</t>
  </si>
  <si>
    <t>9 (B)</t>
  </si>
  <si>
    <t xml:space="preserve">CIBIL Score -  Individual / Partners/Promoters
</t>
  </si>
  <si>
    <t>More than 10% growth during both the previous 2 years</t>
  </si>
  <si>
    <t>Negative growth in both the years</t>
  </si>
  <si>
    <t>Scorecard</t>
  </si>
  <si>
    <t>Dark Zone</t>
  </si>
  <si>
    <t>Grey Zone</t>
  </si>
  <si>
    <t>White Zone</t>
  </si>
  <si>
    <t>&lt;40</t>
  </si>
  <si>
    <t>40-55</t>
  </si>
  <si>
    <t>&gt;55</t>
  </si>
  <si>
    <t>Trader Loan</t>
  </si>
  <si>
    <t>&gt;=20</t>
  </si>
  <si>
    <t>&gt;=15 and &lt;20</t>
  </si>
  <si>
    <t>&gt;=10 and &lt;15</t>
  </si>
  <si>
    <t>&gt;=1 and &lt;5</t>
  </si>
  <si>
    <t xml:space="preserve">Hindu Undivided Family(HUF) </t>
  </si>
  <si>
    <t>Proprietorship &amp; Individual</t>
  </si>
  <si>
    <t>Society &amp; trust</t>
  </si>
  <si>
    <t>Maximum Score</t>
  </si>
  <si>
    <t>More than 5% to 10% growth during both the previous 2 years</t>
  </si>
  <si>
    <t>Upto 5% growth during both the previos 2 years</t>
  </si>
  <si>
    <t>Positive growth in at least 1 year</t>
  </si>
  <si>
    <t>Overall</t>
  </si>
  <si>
    <t>Score 
Obtained</t>
  </si>
  <si>
    <t>Weighted Score</t>
  </si>
  <si>
    <t>Weighted Score for  Borrower Characteristics</t>
  </si>
  <si>
    <t>Weighted Score for Income &amp; Financial Characteristics</t>
  </si>
  <si>
    <t>Total of Weighted Score</t>
  </si>
  <si>
    <t>Final Score = Weighted Score X 10 Times</t>
  </si>
  <si>
    <t xml:space="preserve">Final Score = </t>
  </si>
  <si>
    <t>Weighted Score for Transactional &amp; Financial Characteristics</t>
  </si>
  <si>
    <t>Net operating income/Total debt; A client with low debt service coverage ratio will have low capacity to pay back the loan</t>
  </si>
  <si>
    <t>Branch Name :</t>
  </si>
  <si>
    <t>Sol ID:</t>
  </si>
  <si>
    <t>Borrower's Name:</t>
  </si>
  <si>
    <t>Weight</t>
  </si>
  <si>
    <t>Weight Assigned</t>
  </si>
  <si>
    <t xml:space="preserve">[OR] - for working capital                      (Please Note: For entities having both Term Loan and Working Capital facilities, only DSCR to be computed)                                       </t>
  </si>
  <si>
    <t>Inventory+ Receivable *360/ Sales Turnover (No. of days) (Latest year)</t>
  </si>
  <si>
    <t>Creditors*360/ Sales Turnover (No. of days)* (Latest year)</t>
  </si>
  <si>
    <t xml:space="preserve">1) When there are Joint borrowers : </t>
  </si>
  <si>
    <t>2) When any particular weightage is Not Applicable (i.e N.A), N.A to be entered in respective score card and it will calculate the score by taking the weightage and score as zero. In excel Sheet zero is to be entered manually in weightage as well as in score.</t>
  </si>
  <si>
    <t>TOL/ TNW Ratio  Without Quasi equity (previous year). In case of New firm (if permitted by scheme)projected figures to be taken</t>
  </si>
  <si>
    <t>Current ratio (actual - Latest year) . In case of New firm ( if permitted by scheme)projected figures to be taken</t>
  </si>
  <si>
    <t>&lt;1</t>
  </si>
  <si>
    <t>Cells to be filled in Blue</t>
  </si>
  <si>
    <t>OR</t>
  </si>
  <si>
    <t>5A</t>
  </si>
  <si>
    <t>5B</t>
  </si>
  <si>
    <t>&gt;783-&lt;=900</t>
  </si>
  <si>
    <t>&gt;745-&lt;=783</t>
  </si>
  <si>
    <t>&gt;689-&lt;=745</t>
  </si>
  <si>
    <t>&gt;631-&lt;=689</t>
  </si>
  <si>
    <t>300-&lt;=631</t>
  </si>
  <si>
    <t>No credit history or credit background</t>
  </si>
  <si>
    <t>Credit history of less than 6 months</t>
  </si>
  <si>
    <t>CRIF HighMark score</t>
  </si>
  <si>
    <t>a) Age, Literacy and experience of borrower with Higher score to be taken.
b) Net worth of all the borrowers to be clubbed for scoring purpose.
c) CIBIL / CRIF High Markscore of the borrower with higher score to be taken.</t>
  </si>
  <si>
    <t>Do</t>
  </si>
</sst>
</file>

<file path=xl/styles.xml><?xml version="1.0" encoding="utf-8"?>
<styleSheet xmlns="http://schemas.openxmlformats.org/spreadsheetml/2006/main">
  <fonts count="2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4"/>
      <name val="Calibri"/>
      <family val="2"/>
      <scheme val="minor"/>
    </font>
    <font>
      <b/>
      <sz val="12"/>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b/>
      <sz val="18"/>
      <color theme="1"/>
      <name val="Calibri"/>
      <family val="2"/>
      <scheme val="minor"/>
    </font>
    <font>
      <sz val="12"/>
      <color theme="1"/>
      <name val="Century Gothic"/>
      <family val="2"/>
    </font>
  </fonts>
  <fills count="7">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2">
    <xf numFmtId="0" fontId="0" fillId="0" borderId="0"/>
    <xf numFmtId="0" fontId="8" fillId="0" borderId="0"/>
  </cellStyleXfs>
  <cellXfs count="148">
    <xf numFmtId="0" fontId="0" fillId="0" borderId="0" xfId="0"/>
    <xf numFmtId="0" fontId="14" fillId="4" borderId="1" xfId="0" applyFont="1" applyFill="1" applyBorder="1" applyAlignment="1" applyProtection="1">
      <alignment horizontal="center" vertical="top" wrapText="1"/>
    </xf>
    <xf numFmtId="0" fontId="12" fillId="2" borderId="1" xfId="0" applyFont="1" applyFill="1" applyBorder="1" applyAlignment="1" applyProtection="1">
      <alignment horizontal="left"/>
    </xf>
    <xf numFmtId="0" fontId="9" fillId="3" borderId="1" xfId="0" applyFont="1" applyFill="1" applyBorder="1" applyAlignment="1" applyProtection="1">
      <alignment horizontal="center" vertical="top" wrapText="1"/>
    </xf>
    <xf numFmtId="0" fontId="9" fillId="3" borderId="2" xfId="0" applyFont="1" applyFill="1" applyBorder="1" applyAlignment="1" applyProtection="1">
      <alignment horizontal="center" vertical="center" wrapText="1"/>
    </xf>
    <xf numFmtId="0" fontId="7" fillId="2" borderId="0" xfId="0" applyFont="1" applyFill="1" applyProtection="1"/>
    <xf numFmtId="0" fontId="9" fillId="3" borderId="1" xfId="0" applyFont="1" applyFill="1" applyBorder="1" applyAlignment="1" applyProtection="1">
      <alignment horizontal="center" vertical="center"/>
    </xf>
    <xf numFmtId="0" fontId="10" fillId="2" borderId="1" xfId="0" applyFont="1" applyFill="1" applyBorder="1" applyAlignment="1" applyProtection="1">
      <alignment vertical="top" wrapText="1"/>
    </xf>
    <xf numFmtId="9" fontId="10" fillId="2" borderId="1" xfId="0" applyNumberFormat="1" applyFont="1" applyFill="1" applyBorder="1" applyAlignment="1" applyProtection="1">
      <alignment horizontal="center" vertical="center"/>
    </xf>
    <xf numFmtId="0" fontId="7" fillId="2" borderId="0" xfId="0" applyFont="1" applyFill="1" applyAlignment="1" applyProtection="1">
      <alignment wrapText="1"/>
    </xf>
    <xf numFmtId="0" fontId="10" fillId="2" borderId="1" xfId="0" applyFont="1" applyFill="1" applyBorder="1" applyAlignment="1" applyProtection="1">
      <alignment horizontal="left"/>
    </xf>
    <xf numFmtId="9" fontId="10" fillId="2" borderId="1" xfId="0" applyNumberFormat="1" applyFont="1" applyFill="1" applyBorder="1" applyAlignment="1" applyProtection="1">
      <alignment horizontal="center"/>
    </xf>
    <xf numFmtId="0" fontId="9" fillId="3" borderId="1" xfId="0" applyFont="1" applyFill="1" applyBorder="1" applyAlignment="1" applyProtection="1">
      <alignment horizontal="center" vertical="center" wrapText="1"/>
    </xf>
    <xf numFmtId="0" fontId="7" fillId="0" borderId="1" xfId="0" applyFont="1" applyFill="1" applyBorder="1" applyAlignment="1" applyProtection="1">
      <alignment horizontal="left" vertical="top" wrapText="1"/>
    </xf>
    <xf numFmtId="0" fontId="7" fillId="0" borderId="1" xfId="0" applyFont="1" applyFill="1" applyBorder="1" applyAlignment="1" applyProtection="1">
      <alignment horizontal="center" vertical="top" wrapText="1"/>
    </xf>
    <xf numFmtId="0" fontId="11" fillId="2" borderId="1" xfId="0" applyFont="1" applyFill="1" applyBorder="1" applyAlignment="1" applyProtection="1">
      <alignment horizontal="left" vertical="top" wrapText="1"/>
    </xf>
    <xf numFmtId="0" fontId="11" fillId="2" borderId="1" xfId="0" applyFont="1" applyFill="1" applyBorder="1" applyAlignment="1" applyProtection="1">
      <alignment horizontal="center" vertical="top" wrapText="1"/>
    </xf>
    <xf numFmtId="0" fontId="11" fillId="2" borderId="1" xfId="0" applyFont="1" applyFill="1" applyBorder="1" applyAlignment="1" applyProtection="1">
      <alignment wrapText="1"/>
    </xf>
    <xf numFmtId="0" fontId="11" fillId="2" borderId="1" xfId="0" applyFont="1" applyFill="1" applyBorder="1" applyAlignment="1" applyProtection="1">
      <alignment horizontal="left" vertical="center" wrapText="1"/>
    </xf>
    <xf numFmtId="0" fontId="11" fillId="2" borderId="1" xfId="0" applyFont="1" applyFill="1" applyBorder="1" applyAlignment="1" applyProtection="1">
      <alignment horizontal="center" vertical="center" wrapText="1"/>
    </xf>
    <xf numFmtId="0" fontId="7" fillId="2" borderId="1" xfId="0" applyFont="1" applyFill="1" applyBorder="1" applyAlignment="1" applyProtection="1">
      <alignment horizontal="center" wrapText="1"/>
    </xf>
    <xf numFmtId="0" fontId="7" fillId="2" borderId="1" xfId="0" applyFont="1" applyFill="1" applyBorder="1" applyAlignment="1" applyProtection="1">
      <alignment wrapText="1"/>
    </xf>
    <xf numFmtId="0" fontId="7" fillId="0" borderId="1" xfId="0" applyFont="1" applyBorder="1" applyAlignment="1" applyProtection="1">
      <alignment horizontal="left" vertical="top" wrapText="1"/>
    </xf>
    <xf numFmtId="0" fontId="7" fillId="2" borderId="1" xfId="0" applyFont="1" applyFill="1" applyBorder="1" applyAlignment="1" applyProtection="1">
      <alignment horizontal="left" vertical="top" wrapText="1"/>
    </xf>
    <xf numFmtId="0" fontId="11" fillId="0" borderId="1" xfId="0" applyFont="1" applyFill="1" applyBorder="1" applyAlignment="1" applyProtection="1">
      <alignment vertical="top" wrapText="1"/>
    </xf>
    <xf numFmtId="0" fontId="7" fillId="2" borderId="1" xfId="0" applyFont="1" applyFill="1" applyBorder="1" applyAlignment="1" applyProtection="1">
      <alignment horizontal="center" vertical="top" wrapText="1"/>
    </xf>
    <xf numFmtId="49" fontId="7" fillId="0" borderId="1" xfId="0" applyNumberFormat="1" applyFont="1" applyFill="1" applyBorder="1" applyAlignment="1" applyProtection="1">
      <alignment horizontal="left" vertical="top" wrapText="1"/>
    </xf>
    <xf numFmtId="49" fontId="11" fillId="0" borderId="1" xfId="0" applyNumberFormat="1" applyFont="1" applyFill="1" applyBorder="1" applyAlignment="1" applyProtection="1">
      <alignment horizontal="left" vertical="top" wrapText="1"/>
    </xf>
    <xf numFmtId="0" fontId="11" fillId="0" borderId="1" xfId="0" applyFont="1" applyFill="1" applyBorder="1" applyAlignment="1" applyProtection="1">
      <alignment horizontal="center" vertical="top" wrapText="1"/>
    </xf>
    <xf numFmtId="0" fontId="7" fillId="2" borderId="1" xfId="0" applyFont="1" applyFill="1" applyBorder="1" applyAlignment="1" applyProtection="1">
      <alignment horizontal="left" vertical="center" wrapText="1"/>
    </xf>
    <xf numFmtId="0" fontId="7" fillId="2" borderId="1" xfId="0" applyFont="1" applyFill="1" applyBorder="1" applyAlignment="1" applyProtection="1">
      <alignment horizontal="center" vertical="center" wrapText="1"/>
    </xf>
    <xf numFmtId="10" fontId="7" fillId="2" borderId="0" xfId="0" applyNumberFormat="1" applyFont="1" applyFill="1" applyProtection="1"/>
    <xf numFmtId="0" fontId="10" fillId="2" borderId="0" xfId="0" applyFont="1" applyFill="1" applyBorder="1" applyAlignment="1" applyProtection="1">
      <alignment horizontal="left"/>
    </xf>
    <xf numFmtId="9" fontId="10" fillId="2" borderId="0" xfId="0" applyNumberFormat="1" applyFont="1" applyFill="1" applyBorder="1" applyAlignment="1" applyProtection="1">
      <alignment horizontal="center"/>
    </xf>
    <xf numFmtId="0" fontId="3" fillId="0" borderId="1" xfId="0" applyFont="1" applyFill="1" applyBorder="1" applyAlignment="1" applyProtection="1">
      <alignment horizontal="left" vertical="top" wrapText="1"/>
    </xf>
    <xf numFmtId="9" fontId="13" fillId="5" borderId="3" xfId="0" applyNumberFormat="1" applyFont="1" applyFill="1" applyBorder="1" applyAlignment="1" applyProtection="1">
      <alignment horizontal="center" vertical="top" wrapText="1"/>
    </xf>
    <xf numFmtId="0" fontId="13" fillId="5" borderId="1" xfId="0" applyFont="1" applyFill="1" applyBorder="1" applyAlignment="1" applyProtection="1">
      <alignment vertical="top" wrapText="1"/>
    </xf>
    <xf numFmtId="0" fontId="12" fillId="5" borderId="2" xfId="0" applyFont="1" applyFill="1" applyBorder="1" applyAlignment="1" applyProtection="1">
      <alignment wrapText="1"/>
    </xf>
    <xf numFmtId="0" fontId="7" fillId="5" borderId="3" xfId="0" applyNumberFormat="1" applyFont="1" applyFill="1" applyBorder="1" applyAlignment="1" applyProtection="1">
      <alignment horizontal="left" wrapText="1"/>
    </xf>
    <xf numFmtId="2" fontId="7" fillId="5" borderId="4" xfId="0" applyNumberFormat="1" applyFont="1" applyFill="1" applyBorder="1" applyProtection="1"/>
    <xf numFmtId="9" fontId="15" fillId="5" borderId="1" xfId="0" applyNumberFormat="1" applyFont="1" applyFill="1" applyBorder="1" applyAlignment="1" applyProtection="1">
      <alignment horizontal="center" vertical="center" wrapText="1"/>
    </xf>
    <xf numFmtId="2" fontId="15" fillId="5" borderId="1" xfId="0" applyNumberFormat="1" applyFont="1" applyFill="1" applyBorder="1" applyAlignment="1" applyProtection="1">
      <alignment horizontal="center" vertical="center" wrapText="1"/>
    </xf>
    <xf numFmtId="9" fontId="13" fillId="5" borderId="1" xfId="0" applyNumberFormat="1" applyFont="1" applyFill="1" applyBorder="1" applyAlignment="1" applyProtection="1">
      <alignment horizontal="center" vertical="top" wrapText="1"/>
    </xf>
    <xf numFmtId="0" fontId="15" fillId="5" borderId="1" xfId="0" applyFont="1" applyFill="1" applyBorder="1" applyAlignment="1" applyProtection="1">
      <alignment vertical="center" wrapText="1"/>
    </xf>
    <xf numFmtId="9" fontId="15" fillId="5" borderId="4" xfId="0" applyNumberFormat="1" applyFont="1" applyFill="1" applyBorder="1" applyAlignment="1" applyProtection="1">
      <alignment horizontal="center" vertical="center" wrapText="1"/>
    </xf>
    <xf numFmtId="2" fontId="15" fillId="5" borderId="1" xfId="0" applyNumberFormat="1" applyFont="1" applyFill="1" applyBorder="1" applyAlignment="1" applyProtection="1">
      <alignment horizontal="center" vertical="center"/>
    </xf>
    <xf numFmtId="0" fontId="16" fillId="0" borderId="1" xfId="0" applyFont="1" applyFill="1" applyBorder="1" applyAlignment="1" applyProtection="1">
      <alignment horizontal="center" vertical="center" wrapText="1"/>
    </xf>
    <xf numFmtId="0" fontId="17" fillId="0" borderId="1" xfId="0" applyFont="1" applyFill="1" applyBorder="1" applyAlignment="1" applyProtection="1">
      <alignment horizontal="center" vertical="center" wrapText="1"/>
    </xf>
    <xf numFmtId="2" fontId="16" fillId="0" borderId="1" xfId="0" applyNumberFormat="1" applyFont="1" applyFill="1" applyBorder="1" applyAlignment="1" applyProtection="1">
      <alignment horizontal="center"/>
    </xf>
    <xf numFmtId="0" fontId="17" fillId="2" borderId="0" xfId="0" applyFont="1" applyFill="1" applyProtection="1"/>
    <xf numFmtId="0" fontId="18" fillId="3" borderId="1" xfId="0" applyFont="1" applyFill="1" applyBorder="1" applyAlignment="1" applyProtection="1">
      <alignment horizontal="center" vertical="center" wrapText="1"/>
    </xf>
    <xf numFmtId="0" fontId="7" fillId="4" borderId="0" xfId="0" applyFont="1" applyFill="1" applyProtection="1"/>
    <xf numFmtId="0" fontId="15" fillId="2" borderId="0" xfId="0" applyFont="1" applyFill="1" applyProtection="1"/>
    <xf numFmtId="0" fontId="7" fillId="0" borderId="1" xfId="0" applyFont="1" applyFill="1" applyBorder="1" applyAlignment="1" applyProtection="1">
      <alignment horizontal="center" vertical="top" wrapText="1"/>
    </xf>
    <xf numFmtId="0" fontId="20" fillId="0" borderId="8" xfId="0" applyFont="1" applyBorder="1" applyAlignment="1">
      <alignment horizontal="justify" vertical="top" wrapText="1"/>
    </xf>
    <xf numFmtId="0" fontId="20" fillId="0" borderId="9" xfId="0" applyFont="1" applyBorder="1" applyAlignment="1">
      <alignment horizontal="justify" vertical="top" wrapText="1"/>
    </xf>
    <xf numFmtId="2" fontId="13" fillId="5" borderId="1" xfId="0" applyNumberFormat="1" applyFont="1" applyFill="1" applyBorder="1" applyAlignment="1" applyProtection="1">
      <alignment horizontal="center" vertical="top" wrapText="1"/>
    </xf>
    <xf numFmtId="0" fontId="16" fillId="6" borderId="1" xfId="0" applyFont="1" applyFill="1" applyBorder="1" applyAlignment="1" applyProtection="1">
      <alignment horizontal="center" vertical="center" wrapText="1"/>
    </xf>
    <xf numFmtId="0" fontId="16" fillId="0" borderId="1" xfId="0" applyFont="1" applyFill="1" applyBorder="1" applyAlignment="1" applyProtection="1">
      <alignment horizontal="center" vertical="center" wrapText="1"/>
    </xf>
    <xf numFmtId="0" fontId="17" fillId="0" borderId="1" xfId="0" applyFont="1" applyFill="1" applyBorder="1" applyAlignment="1" applyProtection="1">
      <alignment horizontal="center" vertical="center" wrapText="1"/>
    </xf>
    <xf numFmtId="2" fontId="7" fillId="2" borderId="1" xfId="0" applyNumberFormat="1" applyFont="1" applyFill="1" applyBorder="1" applyAlignment="1" applyProtection="1">
      <alignment horizontal="center" vertical="center"/>
    </xf>
    <xf numFmtId="0" fontId="7" fillId="0" borderId="1" xfId="0" applyFont="1" applyFill="1" applyBorder="1" applyAlignment="1" applyProtection="1">
      <alignment horizontal="center" vertical="top" wrapText="1"/>
    </xf>
    <xf numFmtId="0" fontId="15" fillId="5" borderId="1" xfId="0" applyFont="1" applyFill="1" applyBorder="1" applyAlignment="1" applyProtection="1">
      <alignment horizontal="right" vertical="top" wrapText="1"/>
    </xf>
    <xf numFmtId="0" fontId="16" fillId="0" borderId="2" xfId="0" applyFont="1" applyFill="1" applyBorder="1" applyAlignment="1" applyProtection="1">
      <alignment horizontal="center"/>
    </xf>
    <xf numFmtId="0" fontId="16" fillId="0" borderId="3" xfId="0" applyFont="1" applyFill="1" applyBorder="1" applyAlignment="1" applyProtection="1">
      <alignment horizontal="center"/>
    </xf>
    <xf numFmtId="0" fontId="16" fillId="0" borderId="4" xfId="0" applyFont="1" applyFill="1" applyBorder="1" applyAlignment="1" applyProtection="1">
      <alignment horizontal="center"/>
    </xf>
    <xf numFmtId="9" fontId="7" fillId="2" borderId="5" xfId="0" applyNumberFormat="1" applyFont="1" applyFill="1" applyBorder="1" applyAlignment="1" applyProtection="1">
      <alignment horizontal="center" vertical="center" wrapText="1"/>
    </xf>
    <xf numFmtId="9" fontId="7" fillId="2" borderId="6" xfId="0" applyNumberFormat="1" applyFont="1" applyFill="1" applyBorder="1" applyAlignment="1" applyProtection="1">
      <alignment horizontal="center" vertical="center" wrapText="1"/>
    </xf>
    <xf numFmtId="9" fontId="7" fillId="2" borderId="7" xfId="0" applyNumberFormat="1" applyFont="1" applyFill="1" applyBorder="1" applyAlignment="1" applyProtection="1">
      <alignment horizontal="center" vertical="center" wrapText="1"/>
    </xf>
    <xf numFmtId="0" fontId="7" fillId="2" borderId="1" xfId="0" applyFont="1" applyFill="1" applyBorder="1" applyAlignment="1" applyProtection="1">
      <alignment horizontal="center" vertical="top" wrapText="1"/>
    </xf>
    <xf numFmtId="0" fontId="5" fillId="0" borderId="1" xfId="0" applyFont="1" applyBorder="1" applyAlignment="1" applyProtection="1">
      <alignment horizontal="left" vertical="top" wrapText="1"/>
    </xf>
    <xf numFmtId="0" fontId="7" fillId="0" borderId="1" xfId="0" applyFont="1" applyBorder="1" applyAlignment="1" applyProtection="1">
      <alignment horizontal="left" vertical="top" wrapText="1"/>
    </xf>
    <xf numFmtId="0" fontId="16" fillId="0" borderId="2" xfId="0" applyFont="1" applyFill="1" applyBorder="1" applyAlignment="1" applyProtection="1">
      <alignment horizontal="left" vertical="center" wrapText="1"/>
    </xf>
    <xf numFmtId="0" fontId="16" fillId="0" borderId="3" xfId="0" applyFont="1" applyFill="1" applyBorder="1" applyAlignment="1" applyProtection="1">
      <alignment horizontal="left" vertical="center" wrapText="1"/>
    </xf>
    <xf numFmtId="0" fontId="16" fillId="0" borderId="4" xfId="0" applyFont="1" applyFill="1" applyBorder="1" applyAlignment="1" applyProtection="1">
      <alignment horizontal="left" vertical="center" wrapText="1"/>
    </xf>
    <xf numFmtId="9" fontId="7" fillId="4" borderId="1" xfId="0" applyNumberFormat="1"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9" fontId="7" fillId="4" borderId="1" xfId="0" applyNumberFormat="1"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13" fillId="5" borderId="1" xfId="0" applyFont="1" applyFill="1" applyBorder="1" applyAlignment="1" applyProtection="1">
      <alignment horizontal="right" vertical="top" wrapText="1"/>
    </xf>
    <xf numFmtId="0" fontId="7" fillId="4" borderId="1" xfId="0" applyNumberFormat="1" applyFont="1" applyFill="1" applyBorder="1" applyAlignment="1" applyProtection="1">
      <alignment horizontal="center" vertical="center"/>
      <protection locked="0"/>
    </xf>
    <xf numFmtId="0" fontId="11" fillId="0" borderId="5" xfId="0" applyFont="1" applyFill="1" applyBorder="1" applyAlignment="1" applyProtection="1">
      <alignment horizontal="left" vertical="top" wrapText="1"/>
    </xf>
    <xf numFmtId="0" fontId="11" fillId="0" borderId="6" xfId="0" applyFont="1" applyFill="1" applyBorder="1" applyAlignment="1" applyProtection="1">
      <alignment horizontal="left" vertical="top" wrapText="1"/>
    </xf>
    <xf numFmtId="0" fontId="11" fillId="0" borderId="7" xfId="0" applyFont="1" applyFill="1" applyBorder="1" applyAlignment="1" applyProtection="1">
      <alignment horizontal="left" vertical="top" wrapText="1"/>
    </xf>
    <xf numFmtId="0" fontId="7" fillId="2" borderId="5" xfId="0" applyFont="1" applyFill="1" applyBorder="1" applyAlignment="1" applyProtection="1">
      <alignment horizontal="left" vertical="top" wrapText="1"/>
    </xf>
    <xf numFmtId="0" fontId="7" fillId="2" borderId="6" xfId="0" applyFont="1" applyFill="1" applyBorder="1" applyAlignment="1" applyProtection="1">
      <alignment horizontal="left" vertical="top" wrapText="1"/>
    </xf>
    <xf numFmtId="0" fontId="7" fillId="2" borderId="7" xfId="0" applyFont="1" applyFill="1" applyBorder="1" applyAlignment="1" applyProtection="1">
      <alignment horizontal="left" vertical="top" wrapText="1"/>
    </xf>
    <xf numFmtId="0" fontId="11" fillId="0" borderId="1" xfId="0" applyFont="1" applyFill="1" applyBorder="1" applyAlignment="1" applyProtection="1">
      <alignment horizontal="left" vertical="top" wrapText="1"/>
    </xf>
    <xf numFmtId="9" fontId="7" fillId="0" borderId="1" xfId="0" applyNumberFormat="1" applyFont="1" applyFill="1" applyBorder="1" applyAlignment="1" applyProtection="1">
      <alignment horizontal="center" vertical="center" wrapText="1"/>
    </xf>
    <xf numFmtId="0" fontId="7" fillId="0" borderId="1" xfId="0" applyFont="1" applyFill="1" applyBorder="1" applyAlignment="1" applyProtection="1">
      <alignment horizontal="center" vertical="center" wrapText="1"/>
    </xf>
    <xf numFmtId="0" fontId="7" fillId="2" borderId="5" xfId="0" applyFont="1" applyFill="1" applyBorder="1" applyAlignment="1" applyProtection="1">
      <alignment horizontal="center" vertical="top"/>
    </xf>
    <xf numFmtId="0" fontId="7" fillId="2" borderId="6" xfId="0" applyFont="1" applyFill="1" applyBorder="1" applyAlignment="1" applyProtection="1">
      <alignment horizontal="center" vertical="top"/>
    </xf>
    <xf numFmtId="0" fontId="7" fillId="2" borderId="7" xfId="0" applyFont="1" applyFill="1" applyBorder="1" applyAlignment="1" applyProtection="1">
      <alignment horizontal="center" vertical="top"/>
    </xf>
    <xf numFmtId="0" fontId="7" fillId="2" borderId="1" xfId="0" applyFont="1" applyFill="1" applyBorder="1" applyAlignment="1" applyProtection="1">
      <alignment horizontal="left" vertical="top" wrapText="1"/>
    </xf>
    <xf numFmtId="2" fontId="7" fillId="0" borderId="1" xfId="0" applyNumberFormat="1" applyFont="1" applyFill="1" applyBorder="1" applyAlignment="1" applyProtection="1">
      <alignment horizontal="center" vertical="center" wrapText="1"/>
    </xf>
    <xf numFmtId="2" fontId="7" fillId="0" borderId="1" xfId="0" applyNumberFormat="1" applyFont="1" applyFill="1" applyBorder="1" applyAlignment="1" applyProtection="1">
      <alignment horizontal="center" vertical="center"/>
    </xf>
    <xf numFmtId="2" fontId="7" fillId="2" borderId="1" xfId="0" applyNumberFormat="1" applyFont="1" applyFill="1" applyBorder="1" applyAlignment="1" applyProtection="1">
      <alignment horizontal="center" vertical="center" wrapText="1"/>
    </xf>
    <xf numFmtId="2" fontId="7" fillId="2" borderId="5" xfId="0" applyNumberFormat="1" applyFont="1" applyFill="1" applyBorder="1" applyAlignment="1" applyProtection="1">
      <alignment horizontal="center" vertical="center" wrapText="1"/>
    </xf>
    <xf numFmtId="0" fontId="7" fillId="4" borderId="1" xfId="0" applyNumberFormat="1" applyFont="1" applyFill="1" applyBorder="1" applyAlignment="1" applyProtection="1">
      <alignment horizontal="center" vertical="center" wrapText="1"/>
      <protection locked="0"/>
    </xf>
    <xf numFmtId="9" fontId="7" fillId="4" borderId="5" xfId="0" applyNumberFormat="1"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top" wrapText="1"/>
    </xf>
    <xf numFmtId="0" fontId="7" fillId="2" borderId="3" xfId="0" applyFont="1" applyFill="1" applyBorder="1" applyAlignment="1" applyProtection="1">
      <alignment horizontal="center" vertical="top" wrapText="1"/>
    </xf>
    <xf numFmtId="0" fontId="7" fillId="2" borderId="4" xfId="0" applyFont="1" applyFill="1" applyBorder="1" applyAlignment="1" applyProtection="1">
      <alignment horizontal="center" vertical="top" wrapText="1"/>
    </xf>
    <xf numFmtId="0" fontId="2" fillId="2" borderId="5" xfId="0" applyFont="1" applyFill="1" applyBorder="1" applyAlignment="1" applyProtection="1">
      <alignment horizontal="center" vertical="top" wrapText="1"/>
    </xf>
    <xf numFmtId="0" fontId="7" fillId="2" borderId="6" xfId="0" applyFont="1" applyFill="1" applyBorder="1" applyAlignment="1" applyProtection="1">
      <alignment horizontal="center" vertical="top" wrapText="1"/>
    </xf>
    <xf numFmtId="0" fontId="7" fillId="2" borderId="7" xfId="0" applyFont="1" applyFill="1" applyBorder="1" applyAlignment="1" applyProtection="1">
      <alignment horizontal="center" vertical="top" wrapText="1"/>
    </xf>
    <xf numFmtId="0" fontId="1" fillId="0" borderId="10" xfId="0" applyFont="1" applyBorder="1" applyAlignment="1" applyProtection="1">
      <alignment horizontal="center" vertical="top" wrapText="1"/>
    </xf>
    <xf numFmtId="0" fontId="7" fillId="0" borderId="11" xfId="0" applyFont="1" applyBorder="1" applyAlignment="1" applyProtection="1">
      <alignment horizontal="center" vertical="top" wrapText="1"/>
    </xf>
    <xf numFmtId="0" fontId="7" fillId="0" borderId="12" xfId="0" applyFont="1" applyBorder="1" applyAlignment="1" applyProtection="1">
      <alignment horizontal="center" vertical="top" wrapText="1"/>
    </xf>
    <xf numFmtId="0" fontId="7" fillId="2" borderId="6" xfId="0" applyFont="1" applyFill="1" applyBorder="1" applyAlignment="1" applyProtection="1">
      <alignment horizontal="center" vertical="center" wrapText="1"/>
    </xf>
    <xf numFmtId="0" fontId="7" fillId="2" borderId="7" xfId="0" applyFont="1" applyFill="1" applyBorder="1" applyAlignment="1" applyProtection="1">
      <alignment horizontal="center" vertical="center" wrapText="1"/>
    </xf>
    <xf numFmtId="0" fontId="7" fillId="4" borderId="5" xfId="0" applyNumberFormat="1" applyFont="1" applyFill="1" applyBorder="1" applyAlignment="1" applyProtection="1">
      <alignment horizontal="center" vertical="center" wrapText="1"/>
      <protection locked="0"/>
    </xf>
    <xf numFmtId="0" fontId="7" fillId="4" borderId="6" xfId="0" applyNumberFormat="1" applyFont="1" applyFill="1" applyBorder="1" applyAlignment="1" applyProtection="1">
      <alignment horizontal="center" vertical="center" wrapText="1"/>
      <protection locked="0"/>
    </xf>
    <xf numFmtId="0" fontId="7" fillId="4" borderId="7" xfId="0" applyNumberFormat="1"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wrapText="1"/>
      <protection locked="0"/>
    </xf>
    <xf numFmtId="0" fontId="7" fillId="4" borderId="7" xfId="0" applyFont="1" applyFill="1" applyBorder="1" applyAlignment="1" applyProtection="1">
      <alignment horizontal="center" vertical="center" wrapText="1"/>
      <protection locked="0"/>
    </xf>
    <xf numFmtId="2" fontId="7" fillId="2" borderId="6" xfId="0" applyNumberFormat="1" applyFont="1" applyFill="1" applyBorder="1" applyAlignment="1" applyProtection="1">
      <alignment horizontal="center" vertical="center" wrapText="1"/>
    </xf>
    <xf numFmtId="2" fontId="7" fillId="2" borderId="7" xfId="0" applyNumberFormat="1" applyFont="1" applyFill="1" applyBorder="1" applyAlignment="1" applyProtection="1">
      <alignment horizontal="center" vertical="center" wrapText="1"/>
    </xf>
    <xf numFmtId="0" fontId="7" fillId="0" borderId="5" xfId="0" applyFont="1" applyBorder="1" applyAlignment="1" applyProtection="1">
      <alignment horizontal="left" vertical="top" wrapText="1"/>
    </xf>
    <xf numFmtId="0" fontId="7" fillId="0" borderId="6" xfId="0" applyFont="1" applyBorder="1" applyAlignment="1" applyProtection="1">
      <alignment horizontal="left" vertical="top" wrapText="1"/>
    </xf>
    <xf numFmtId="0" fontId="7" fillId="0" borderId="7" xfId="0" applyFont="1" applyBorder="1" applyAlignment="1" applyProtection="1">
      <alignment horizontal="left" vertical="top" wrapText="1"/>
    </xf>
    <xf numFmtId="0" fontId="7" fillId="0" borderId="1" xfId="0" applyFont="1" applyFill="1" applyBorder="1" applyAlignment="1" applyProtection="1">
      <alignment horizontal="left" vertical="top" wrapText="1"/>
    </xf>
    <xf numFmtId="0" fontId="7" fillId="2" borderId="1" xfId="0" applyFont="1" applyFill="1" applyBorder="1" applyAlignment="1" applyProtection="1">
      <alignment horizontal="center" wrapText="1"/>
    </xf>
    <xf numFmtId="9" fontId="7" fillId="2" borderId="1" xfId="0" applyNumberFormat="1"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xf>
    <xf numFmtId="9" fontId="7" fillId="2" borderId="1" xfId="0" applyNumberFormat="1" applyFont="1" applyFill="1" applyBorder="1" applyAlignment="1" applyProtection="1">
      <alignment horizontal="center" vertical="center"/>
    </xf>
    <xf numFmtId="0" fontId="7" fillId="2" borderId="1" xfId="0" applyFont="1" applyFill="1" applyBorder="1" applyAlignment="1" applyProtection="1">
      <alignment horizontal="center" vertical="center"/>
    </xf>
    <xf numFmtId="0" fontId="2" fillId="2" borderId="1" xfId="0" applyFont="1" applyFill="1" applyBorder="1" applyAlignment="1" applyProtection="1">
      <alignment horizontal="center" vertical="top" wrapText="1"/>
    </xf>
    <xf numFmtId="0" fontId="4" fillId="0" borderId="1" xfId="0" applyFont="1" applyFill="1" applyBorder="1" applyAlignment="1" applyProtection="1">
      <alignment horizontal="left" vertical="top" wrapText="1"/>
    </xf>
    <xf numFmtId="0" fontId="7" fillId="0" borderId="5" xfId="0" applyFont="1" applyFill="1" applyBorder="1" applyAlignment="1" applyProtection="1">
      <alignment horizontal="center" vertical="top" wrapText="1"/>
    </xf>
    <xf numFmtId="0" fontId="7" fillId="0" borderId="6" xfId="0" applyFont="1" applyFill="1" applyBorder="1" applyAlignment="1" applyProtection="1">
      <alignment horizontal="center" vertical="top" wrapText="1"/>
    </xf>
    <xf numFmtId="0" fontId="7" fillId="0" borderId="7" xfId="0" applyFont="1" applyFill="1" applyBorder="1" applyAlignment="1" applyProtection="1">
      <alignment horizontal="center" vertical="top" wrapText="1"/>
    </xf>
    <xf numFmtId="18" fontId="7" fillId="0" borderId="1" xfId="0" applyNumberFormat="1" applyFont="1" applyFill="1" applyBorder="1" applyAlignment="1" applyProtection="1">
      <alignment horizontal="center" vertical="top" wrapText="1"/>
    </xf>
    <xf numFmtId="0" fontId="7" fillId="2" borderId="5" xfId="0" applyFont="1" applyFill="1" applyBorder="1" applyAlignment="1" applyProtection="1">
      <alignment horizontal="center" vertical="top" wrapText="1"/>
    </xf>
    <xf numFmtId="9" fontId="7" fillId="4" borderId="7" xfId="0" applyNumberFormat="1" applyFont="1" applyFill="1" applyBorder="1" applyAlignment="1" applyProtection="1">
      <alignment horizontal="center" vertical="center" wrapText="1"/>
      <protection locked="0"/>
    </xf>
    <xf numFmtId="9" fontId="7" fillId="4" borderId="6" xfId="0" applyNumberFormat="1" applyFont="1" applyFill="1" applyBorder="1" applyAlignment="1" applyProtection="1">
      <alignment horizontal="center" vertical="center" wrapText="1"/>
      <protection locked="0"/>
    </xf>
    <xf numFmtId="0" fontId="12" fillId="2" borderId="1" xfId="0" applyFont="1" applyFill="1" applyBorder="1" applyAlignment="1" applyProtection="1">
      <alignment horizontal="center"/>
      <protection locked="0"/>
    </xf>
    <xf numFmtId="0" fontId="19" fillId="2" borderId="1" xfId="0" applyFont="1" applyFill="1" applyBorder="1" applyAlignment="1" applyProtection="1">
      <alignment horizontal="center" vertical="center" wrapText="1"/>
    </xf>
    <xf numFmtId="0" fontId="7" fillId="0" borderId="5" xfId="0" applyFont="1" applyFill="1" applyBorder="1" applyAlignment="1" applyProtection="1">
      <alignment horizontal="left" vertical="top" wrapText="1"/>
    </xf>
    <xf numFmtId="0" fontId="7" fillId="0" borderId="6" xfId="0" applyFont="1" applyFill="1" applyBorder="1" applyAlignment="1" applyProtection="1">
      <alignment horizontal="left" vertical="top" wrapText="1"/>
    </xf>
    <xf numFmtId="0" fontId="7" fillId="0" borderId="7" xfId="0" applyFont="1" applyFill="1" applyBorder="1" applyAlignment="1" applyProtection="1">
      <alignment horizontal="left" vertical="top" wrapText="1"/>
    </xf>
    <xf numFmtId="0" fontId="7" fillId="0" borderId="1" xfId="0" applyFont="1" applyFill="1" applyBorder="1" applyAlignment="1" applyProtection="1">
      <alignment vertical="top" wrapText="1"/>
    </xf>
    <xf numFmtId="0" fontId="15" fillId="0" borderId="1" xfId="0" applyFont="1" applyFill="1" applyBorder="1" applyAlignment="1" applyProtection="1">
      <alignment horizontal="left"/>
    </xf>
    <xf numFmtId="0" fontId="15" fillId="0" borderId="1" xfId="0" applyFont="1" applyFill="1" applyBorder="1" applyAlignment="1" applyProtection="1">
      <alignment horizontal="left" vertical="top" wrapText="1"/>
    </xf>
    <xf numFmtId="0" fontId="7" fillId="0" borderId="1" xfId="0" applyFont="1" applyFill="1" applyBorder="1" applyAlignment="1" applyProtection="1">
      <alignment horizontal="center" vertical="center"/>
    </xf>
    <xf numFmtId="0" fontId="6" fillId="0" borderId="5" xfId="0" applyFont="1" applyFill="1" applyBorder="1" applyAlignment="1" applyProtection="1">
      <alignment horizontal="left" vertical="top" wrapText="1"/>
    </xf>
    <xf numFmtId="0" fontId="12" fillId="5" borderId="2" xfId="0" applyFont="1" applyFill="1" applyBorder="1" applyAlignment="1" applyProtection="1">
      <alignment horizontal="center" wrapText="1"/>
    </xf>
    <xf numFmtId="0" fontId="12" fillId="5" borderId="3" xfId="0" applyFont="1" applyFill="1" applyBorder="1" applyAlignment="1" applyProtection="1">
      <alignment horizontal="center" wrapText="1"/>
    </xf>
  </cellXfs>
  <cellStyles count="2">
    <cellStyle name="Normal" xfId="0" builtinId="0"/>
    <cellStyle name="Normal 2" xfId="1"/>
  </cellStyles>
  <dxfs count="3">
    <dxf>
      <font>
        <color theme="0"/>
      </font>
      <fill>
        <patternFill>
          <bgColor theme="1" tint="0.24994659260841701"/>
        </patternFill>
      </fill>
    </dxf>
    <dxf>
      <fill>
        <patternFill>
          <bgColor theme="0" tint="-0.24994659260841701"/>
        </patternFill>
      </fill>
    </dxf>
    <dxf>
      <fill>
        <patternFill>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J116"/>
  <sheetViews>
    <sheetView tabSelected="1" topLeftCell="A37" zoomScale="80" zoomScaleNormal="80" workbookViewId="0">
      <selection activeCell="G58" sqref="G58:G62"/>
    </sheetView>
  </sheetViews>
  <sheetFormatPr defaultRowHeight="15"/>
  <cols>
    <col min="1" max="1" width="6.28515625" style="5" customWidth="1"/>
    <col min="2" max="2" width="40.7109375" style="5" customWidth="1"/>
    <col min="3" max="3" width="46" style="5" customWidth="1"/>
    <col min="4" max="4" width="53.85546875" style="9" customWidth="1"/>
    <col min="5" max="5" width="12" style="5" customWidth="1"/>
    <col min="6" max="9" width="12.28515625" style="5" customWidth="1"/>
    <col min="10" max="10" width="11.42578125" style="5" bestFit="1" customWidth="1"/>
    <col min="11" max="11" width="12.7109375" style="5" bestFit="1" customWidth="1"/>
    <col min="12" max="16384" width="9.140625" style="5"/>
  </cols>
  <sheetData>
    <row r="2" spans="1:9" ht="21.75" customHeight="1">
      <c r="B2" s="6" t="s">
        <v>74</v>
      </c>
      <c r="C2" s="6" t="s">
        <v>75</v>
      </c>
      <c r="D2" s="2" t="s">
        <v>131</v>
      </c>
      <c r="E2" s="136"/>
      <c r="F2" s="136"/>
      <c r="G2" s="136"/>
      <c r="H2" s="136"/>
      <c r="I2" s="136"/>
    </row>
    <row r="3" spans="1:9" ht="15.75">
      <c r="B3" s="7" t="s">
        <v>4</v>
      </c>
      <c r="C3" s="8">
        <v>0.34</v>
      </c>
      <c r="D3" s="2" t="s">
        <v>132</v>
      </c>
      <c r="E3" s="136"/>
      <c r="F3" s="136"/>
      <c r="G3" s="136"/>
      <c r="H3" s="136"/>
      <c r="I3" s="136"/>
    </row>
    <row r="4" spans="1:9" ht="15.75">
      <c r="B4" s="7" t="s">
        <v>5</v>
      </c>
      <c r="C4" s="8">
        <v>0.52</v>
      </c>
      <c r="D4" s="2" t="s">
        <v>133</v>
      </c>
      <c r="E4" s="136"/>
      <c r="F4" s="136"/>
      <c r="G4" s="136"/>
      <c r="H4" s="136"/>
      <c r="I4" s="136"/>
    </row>
    <row r="5" spans="1:9">
      <c r="B5" s="7" t="s">
        <v>6</v>
      </c>
      <c r="C5" s="8">
        <v>0.14000000000000001</v>
      </c>
    </row>
    <row r="6" spans="1:9">
      <c r="B6" s="10" t="s">
        <v>121</v>
      </c>
      <c r="C6" s="11">
        <f>SUM(C3:C5)</f>
        <v>1</v>
      </c>
    </row>
    <row r="7" spans="1:9">
      <c r="B7" s="32"/>
      <c r="C7" s="33"/>
    </row>
    <row r="8" spans="1:9">
      <c r="B8" s="32"/>
      <c r="C8" s="33"/>
    </row>
    <row r="9" spans="1:9" ht="18.75">
      <c r="B9" s="142" t="s">
        <v>139</v>
      </c>
      <c r="C9" s="142"/>
      <c r="D9" s="142"/>
      <c r="E9" s="142"/>
      <c r="G9" s="51"/>
      <c r="H9" s="52" t="s">
        <v>144</v>
      </c>
    </row>
    <row r="10" spans="1:9" ht="61.5" customHeight="1">
      <c r="B10" s="143" t="s">
        <v>156</v>
      </c>
      <c r="C10" s="143"/>
      <c r="D10" s="143"/>
      <c r="E10" s="143"/>
    </row>
    <row r="11" spans="1:9" ht="18.75">
      <c r="B11" s="142"/>
      <c r="C11" s="142"/>
      <c r="D11" s="142"/>
      <c r="E11" s="142"/>
    </row>
    <row r="12" spans="1:9" ht="45.75" customHeight="1">
      <c r="B12" s="143" t="s">
        <v>140</v>
      </c>
      <c r="C12" s="143"/>
      <c r="D12" s="143"/>
      <c r="E12" s="143"/>
    </row>
    <row r="13" spans="1:9">
      <c r="B13" s="32"/>
      <c r="C13" s="33"/>
    </row>
    <row r="15" spans="1:9" ht="27" customHeight="1">
      <c r="A15" s="137" t="s">
        <v>19</v>
      </c>
      <c r="B15" s="137"/>
      <c r="C15" s="137"/>
      <c r="D15" s="137"/>
      <c r="E15" s="137"/>
      <c r="F15" s="137"/>
      <c r="G15" s="122"/>
      <c r="H15" s="122"/>
      <c r="I15" s="122"/>
    </row>
    <row r="16" spans="1:9" ht="4.5" customHeight="1">
      <c r="A16" s="137"/>
      <c r="B16" s="137"/>
      <c r="C16" s="137"/>
      <c r="D16" s="137"/>
      <c r="E16" s="137"/>
      <c r="F16" s="137"/>
      <c r="G16" s="122"/>
      <c r="H16" s="122"/>
      <c r="I16" s="122"/>
    </row>
    <row r="17" spans="1:9" ht="31.5">
      <c r="A17" s="12" t="s">
        <v>0</v>
      </c>
      <c r="B17" s="12" t="s">
        <v>1</v>
      </c>
      <c r="C17" s="12" t="s">
        <v>90</v>
      </c>
      <c r="D17" s="12" t="s">
        <v>2</v>
      </c>
      <c r="E17" s="12" t="s">
        <v>3</v>
      </c>
      <c r="F17" s="4" t="s">
        <v>134</v>
      </c>
      <c r="G17" s="1" t="s">
        <v>122</v>
      </c>
      <c r="H17" s="1" t="s">
        <v>135</v>
      </c>
      <c r="I17" s="3" t="s">
        <v>123</v>
      </c>
    </row>
    <row r="18" spans="1:9">
      <c r="A18" s="61">
        <v>1</v>
      </c>
      <c r="B18" s="121" t="s">
        <v>66</v>
      </c>
      <c r="C18" s="138" t="s">
        <v>20</v>
      </c>
      <c r="D18" s="13" t="s">
        <v>110</v>
      </c>
      <c r="E18" s="14">
        <v>10</v>
      </c>
      <c r="F18" s="88">
        <v>0.05</v>
      </c>
      <c r="G18" s="98"/>
      <c r="H18" s="75">
        <v>0.05</v>
      </c>
      <c r="I18" s="94">
        <f>G18*H18</f>
        <v>0</v>
      </c>
    </row>
    <row r="19" spans="1:9">
      <c r="A19" s="61"/>
      <c r="B19" s="121"/>
      <c r="C19" s="139"/>
      <c r="D19" s="13" t="s">
        <v>111</v>
      </c>
      <c r="E19" s="14">
        <v>8</v>
      </c>
      <c r="F19" s="89"/>
      <c r="G19" s="98"/>
      <c r="H19" s="76"/>
      <c r="I19" s="94"/>
    </row>
    <row r="20" spans="1:9">
      <c r="A20" s="61"/>
      <c r="B20" s="121"/>
      <c r="C20" s="139"/>
      <c r="D20" s="13" t="s">
        <v>112</v>
      </c>
      <c r="E20" s="14">
        <v>6</v>
      </c>
      <c r="F20" s="89"/>
      <c r="G20" s="98"/>
      <c r="H20" s="76"/>
      <c r="I20" s="94"/>
    </row>
    <row r="21" spans="1:9">
      <c r="A21" s="61"/>
      <c r="B21" s="121"/>
      <c r="C21" s="139"/>
      <c r="D21" s="13" t="s">
        <v>67</v>
      </c>
      <c r="E21" s="14">
        <v>4</v>
      </c>
      <c r="F21" s="89"/>
      <c r="G21" s="98"/>
      <c r="H21" s="76"/>
      <c r="I21" s="94"/>
    </row>
    <row r="22" spans="1:9">
      <c r="A22" s="61"/>
      <c r="B22" s="121"/>
      <c r="C22" s="139"/>
      <c r="D22" s="13" t="s">
        <v>113</v>
      </c>
      <c r="E22" s="14">
        <v>2</v>
      </c>
      <c r="F22" s="89"/>
      <c r="G22" s="98"/>
      <c r="H22" s="76"/>
      <c r="I22" s="94"/>
    </row>
    <row r="23" spans="1:9">
      <c r="A23" s="61"/>
      <c r="B23" s="121"/>
      <c r="C23" s="140"/>
      <c r="D23" s="34" t="s">
        <v>143</v>
      </c>
      <c r="E23" s="14">
        <v>0</v>
      </c>
      <c r="F23" s="89"/>
      <c r="G23" s="98"/>
      <c r="H23" s="76"/>
      <c r="I23" s="94"/>
    </row>
    <row r="24" spans="1:9">
      <c r="A24" s="69">
        <v>2</v>
      </c>
      <c r="B24" s="93" t="s">
        <v>21</v>
      </c>
      <c r="C24" s="84" t="s">
        <v>22</v>
      </c>
      <c r="D24" s="15" t="s">
        <v>91</v>
      </c>
      <c r="E24" s="16">
        <v>10</v>
      </c>
      <c r="F24" s="123">
        <v>0.03</v>
      </c>
      <c r="G24" s="98"/>
      <c r="H24" s="75">
        <v>0.03</v>
      </c>
      <c r="I24" s="96">
        <f>G24*H24</f>
        <v>0</v>
      </c>
    </row>
    <row r="25" spans="1:9">
      <c r="A25" s="69"/>
      <c r="B25" s="71"/>
      <c r="C25" s="85"/>
      <c r="D25" s="17" t="s">
        <v>23</v>
      </c>
      <c r="E25" s="16">
        <v>8</v>
      </c>
      <c r="F25" s="124"/>
      <c r="G25" s="98"/>
      <c r="H25" s="76"/>
      <c r="I25" s="96"/>
    </row>
    <row r="26" spans="1:9">
      <c r="A26" s="69"/>
      <c r="B26" s="71"/>
      <c r="C26" s="85"/>
      <c r="D26" s="15" t="s">
        <v>115</v>
      </c>
      <c r="E26" s="16">
        <v>6</v>
      </c>
      <c r="F26" s="124"/>
      <c r="G26" s="98"/>
      <c r="H26" s="76"/>
      <c r="I26" s="96"/>
    </row>
    <row r="27" spans="1:9">
      <c r="A27" s="69"/>
      <c r="B27" s="71"/>
      <c r="C27" s="85"/>
      <c r="D27" s="15" t="s">
        <v>114</v>
      </c>
      <c r="E27" s="16">
        <v>4</v>
      </c>
      <c r="F27" s="124"/>
      <c r="G27" s="98"/>
      <c r="H27" s="76"/>
      <c r="I27" s="96"/>
    </row>
    <row r="28" spans="1:9">
      <c r="A28" s="69"/>
      <c r="B28" s="71"/>
      <c r="C28" s="86"/>
      <c r="D28" s="17" t="s">
        <v>116</v>
      </c>
      <c r="E28" s="16">
        <v>2</v>
      </c>
      <c r="F28" s="124"/>
      <c r="G28" s="98"/>
      <c r="H28" s="76"/>
      <c r="I28" s="96"/>
    </row>
    <row r="29" spans="1:9">
      <c r="A29" s="69">
        <v>3</v>
      </c>
      <c r="B29" s="71" t="s">
        <v>85</v>
      </c>
      <c r="C29" s="118" t="s">
        <v>24</v>
      </c>
      <c r="D29" s="15" t="s">
        <v>84</v>
      </c>
      <c r="E29" s="16">
        <v>10</v>
      </c>
      <c r="F29" s="123">
        <v>0.09</v>
      </c>
      <c r="G29" s="98"/>
      <c r="H29" s="75">
        <v>0.09</v>
      </c>
      <c r="I29" s="96">
        <f>G29*H29</f>
        <v>0</v>
      </c>
    </row>
    <row r="30" spans="1:9">
      <c r="A30" s="69"/>
      <c r="B30" s="71"/>
      <c r="C30" s="119"/>
      <c r="D30" s="15" t="s">
        <v>86</v>
      </c>
      <c r="E30" s="16">
        <v>6</v>
      </c>
      <c r="F30" s="124"/>
      <c r="G30" s="98"/>
      <c r="H30" s="76"/>
      <c r="I30" s="96"/>
    </row>
    <row r="31" spans="1:9" ht="45.75" customHeight="1">
      <c r="A31" s="69"/>
      <c r="B31" s="71"/>
      <c r="C31" s="119"/>
      <c r="D31" s="18" t="s">
        <v>9</v>
      </c>
      <c r="E31" s="19">
        <v>4</v>
      </c>
      <c r="F31" s="124"/>
      <c r="G31" s="98"/>
      <c r="H31" s="76"/>
      <c r="I31" s="96"/>
    </row>
    <row r="32" spans="1:9">
      <c r="A32" s="69"/>
      <c r="B32" s="71"/>
      <c r="C32" s="119"/>
      <c r="D32" s="15" t="s">
        <v>87</v>
      </c>
      <c r="E32" s="16">
        <v>2</v>
      </c>
      <c r="F32" s="124"/>
      <c r="G32" s="98"/>
      <c r="H32" s="76"/>
      <c r="I32" s="96"/>
    </row>
    <row r="33" spans="1:9" ht="21" customHeight="1">
      <c r="A33" s="69"/>
      <c r="B33" s="71"/>
      <c r="C33" s="119"/>
      <c r="D33" s="15" t="s">
        <v>88</v>
      </c>
      <c r="E33" s="20">
        <v>0</v>
      </c>
      <c r="F33" s="124"/>
      <c r="G33" s="98"/>
      <c r="H33" s="76"/>
      <c r="I33" s="96"/>
    </row>
    <row r="34" spans="1:9" ht="18" customHeight="1">
      <c r="A34" s="69"/>
      <c r="B34" s="71"/>
      <c r="C34" s="119"/>
      <c r="D34" s="18" t="s">
        <v>89</v>
      </c>
      <c r="E34" s="16">
        <v>-2</v>
      </c>
      <c r="F34" s="124"/>
      <c r="G34" s="98"/>
      <c r="H34" s="76"/>
      <c r="I34" s="96"/>
    </row>
    <row r="35" spans="1:9" ht="18" customHeight="1">
      <c r="A35" s="69"/>
      <c r="B35" s="71"/>
      <c r="C35" s="120"/>
      <c r="D35" s="18" t="s">
        <v>7</v>
      </c>
      <c r="E35" s="16" t="s">
        <v>8</v>
      </c>
      <c r="F35" s="124"/>
      <c r="G35" s="98"/>
      <c r="H35" s="76"/>
      <c r="I35" s="96"/>
    </row>
    <row r="36" spans="1:9">
      <c r="A36" s="69">
        <v>4</v>
      </c>
      <c r="B36" s="71" t="s">
        <v>68</v>
      </c>
      <c r="C36" s="118" t="s">
        <v>25</v>
      </c>
      <c r="D36" s="21" t="s">
        <v>70</v>
      </c>
      <c r="E36" s="14">
        <v>10</v>
      </c>
      <c r="F36" s="123">
        <v>0.05</v>
      </c>
      <c r="G36" s="98"/>
      <c r="H36" s="75">
        <v>0.05</v>
      </c>
      <c r="I36" s="96">
        <f>G36*H36</f>
        <v>0</v>
      </c>
    </row>
    <row r="37" spans="1:9">
      <c r="A37" s="69"/>
      <c r="B37" s="71"/>
      <c r="C37" s="119"/>
      <c r="D37" s="21" t="s">
        <v>18</v>
      </c>
      <c r="E37" s="14">
        <v>8.5</v>
      </c>
      <c r="F37" s="123"/>
      <c r="G37" s="98"/>
      <c r="H37" s="75"/>
      <c r="I37" s="96"/>
    </row>
    <row r="38" spans="1:9">
      <c r="A38" s="69"/>
      <c r="B38" s="71"/>
      <c r="C38" s="119"/>
      <c r="D38" s="22" t="s">
        <v>69</v>
      </c>
      <c r="E38" s="14">
        <v>7</v>
      </c>
      <c r="F38" s="124"/>
      <c r="G38" s="98"/>
      <c r="H38" s="76"/>
      <c r="I38" s="96"/>
    </row>
    <row r="39" spans="1:9">
      <c r="A39" s="69"/>
      <c r="B39" s="71"/>
      <c r="C39" s="119"/>
      <c r="D39" s="22" t="s">
        <v>26</v>
      </c>
      <c r="E39" s="14">
        <v>6</v>
      </c>
      <c r="F39" s="124"/>
      <c r="G39" s="98"/>
      <c r="H39" s="76"/>
      <c r="I39" s="96"/>
    </row>
    <row r="40" spans="1:9">
      <c r="A40" s="69"/>
      <c r="B40" s="71"/>
      <c r="C40" s="119"/>
      <c r="D40" s="22" t="s">
        <v>27</v>
      </c>
      <c r="E40" s="14">
        <v>4</v>
      </c>
      <c r="F40" s="124"/>
      <c r="G40" s="98"/>
      <c r="H40" s="76"/>
      <c r="I40" s="96"/>
    </row>
    <row r="41" spans="1:9">
      <c r="A41" s="69"/>
      <c r="B41" s="71"/>
      <c r="C41" s="119"/>
      <c r="D41" s="22" t="s">
        <v>28</v>
      </c>
      <c r="E41" s="14">
        <v>1</v>
      </c>
      <c r="F41" s="124"/>
      <c r="G41" s="98"/>
      <c r="H41" s="76"/>
      <c r="I41" s="96"/>
    </row>
    <row r="42" spans="1:9">
      <c r="A42" s="127" t="s">
        <v>146</v>
      </c>
      <c r="B42" s="71" t="s">
        <v>99</v>
      </c>
      <c r="C42" s="118" t="s">
        <v>10</v>
      </c>
      <c r="D42" s="22" t="s">
        <v>11</v>
      </c>
      <c r="E42" s="14">
        <v>10</v>
      </c>
      <c r="F42" s="123">
        <v>0.12</v>
      </c>
      <c r="G42" s="98"/>
      <c r="H42" s="75">
        <v>0.12</v>
      </c>
      <c r="I42" s="96">
        <f>G42*H42</f>
        <v>0</v>
      </c>
    </row>
    <row r="43" spans="1:9">
      <c r="A43" s="69"/>
      <c r="B43" s="71"/>
      <c r="C43" s="119"/>
      <c r="D43" s="22" t="s">
        <v>12</v>
      </c>
      <c r="E43" s="14">
        <v>7.5</v>
      </c>
      <c r="F43" s="124"/>
      <c r="G43" s="98"/>
      <c r="H43" s="76"/>
      <c r="I43" s="96"/>
    </row>
    <row r="44" spans="1:9">
      <c r="A44" s="69"/>
      <c r="B44" s="71"/>
      <c r="C44" s="119"/>
      <c r="D44" s="23" t="s">
        <v>13</v>
      </c>
      <c r="E44" s="14">
        <v>5</v>
      </c>
      <c r="F44" s="124"/>
      <c r="G44" s="98"/>
      <c r="H44" s="76"/>
      <c r="I44" s="96"/>
    </row>
    <row r="45" spans="1:9">
      <c r="A45" s="69"/>
      <c r="B45" s="71"/>
      <c r="C45" s="119"/>
      <c r="D45" s="23" t="s">
        <v>14</v>
      </c>
      <c r="E45" s="14">
        <v>2.5</v>
      </c>
      <c r="F45" s="124"/>
      <c r="G45" s="98"/>
      <c r="H45" s="76"/>
      <c r="I45" s="96"/>
    </row>
    <row r="46" spans="1:9">
      <c r="A46" s="69"/>
      <c r="B46" s="71"/>
      <c r="C46" s="119"/>
      <c r="D46" s="23" t="s">
        <v>15</v>
      </c>
      <c r="E46" s="14">
        <v>0</v>
      </c>
      <c r="F46" s="124"/>
      <c r="G46" s="98"/>
      <c r="H46" s="76"/>
      <c r="I46" s="96"/>
    </row>
    <row r="47" spans="1:9">
      <c r="A47" s="69"/>
      <c r="B47" s="71"/>
      <c r="C47" s="119"/>
      <c r="D47" s="23" t="s">
        <v>16</v>
      </c>
      <c r="E47" s="14" t="s">
        <v>8</v>
      </c>
      <c r="F47" s="124"/>
      <c r="G47" s="98"/>
      <c r="H47" s="76"/>
      <c r="I47" s="96"/>
    </row>
    <row r="48" spans="1:9">
      <c r="A48" s="69"/>
      <c r="B48" s="71"/>
      <c r="C48" s="120"/>
      <c r="D48" s="23" t="s">
        <v>17</v>
      </c>
      <c r="E48" s="14" t="s">
        <v>8</v>
      </c>
      <c r="F48" s="124"/>
      <c r="G48" s="98"/>
      <c r="H48" s="76"/>
      <c r="I48" s="96"/>
    </row>
    <row r="49" spans="1:9" ht="15.75" thickBot="1">
      <c r="A49" s="100" t="s">
        <v>145</v>
      </c>
      <c r="B49" s="101"/>
      <c r="C49" s="101"/>
      <c r="D49" s="101"/>
      <c r="E49" s="101"/>
      <c r="F49" s="101"/>
      <c r="G49" s="101"/>
      <c r="H49" s="101"/>
      <c r="I49" s="102"/>
    </row>
    <row r="50" spans="1:9" ht="18" thickBot="1">
      <c r="A50" s="103" t="s">
        <v>147</v>
      </c>
      <c r="B50" s="118" t="s">
        <v>155</v>
      </c>
      <c r="C50" s="106" t="s">
        <v>157</v>
      </c>
      <c r="D50" s="54" t="s">
        <v>148</v>
      </c>
      <c r="E50" s="53">
        <v>10</v>
      </c>
      <c r="F50" s="66">
        <v>0.12</v>
      </c>
      <c r="G50" s="111"/>
      <c r="H50" s="99">
        <v>0.12</v>
      </c>
      <c r="I50" s="97">
        <f>G50*H50</f>
        <v>0</v>
      </c>
    </row>
    <row r="51" spans="1:9" ht="18" thickBot="1">
      <c r="A51" s="104"/>
      <c r="B51" s="119"/>
      <c r="C51" s="107"/>
      <c r="D51" s="55" t="s">
        <v>149</v>
      </c>
      <c r="E51" s="53">
        <v>7.5</v>
      </c>
      <c r="F51" s="109"/>
      <c r="G51" s="112"/>
      <c r="H51" s="114"/>
      <c r="I51" s="116"/>
    </row>
    <row r="52" spans="1:9" ht="18" thickBot="1">
      <c r="A52" s="104"/>
      <c r="B52" s="119"/>
      <c r="C52" s="107"/>
      <c r="D52" s="55" t="s">
        <v>150</v>
      </c>
      <c r="E52" s="53">
        <v>5</v>
      </c>
      <c r="F52" s="109"/>
      <c r="G52" s="112"/>
      <c r="H52" s="114"/>
      <c r="I52" s="116"/>
    </row>
    <row r="53" spans="1:9" ht="18" thickBot="1">
      <c r="A53" s="104"/>
      <c r="B53" s="119"/>
      <c r="C53" s="107"/>
      <c r="D53" s="55" t="s">
        <v>151</v>
      </c>
      <c r="E53" s="53">
        <v>2.5</v>
      </c>
      <c r="F53" s="109"/>
      <c r="G53" s="112"/>
      <c r="H53" s="114"/>
      <c r="I53" s="116"/>
    </row>
    <row r="54" spans="1:9" ht="18" thickBot="1">
      <c r="A54" s="104"/>
      <c r="B54" s="119"/>
      <c r="C54" s="107"/>
      <c r="D54" s="55" t="s">
        <v>152</v>
      </c>
      <c r="E54" s="53">
        <v>0</v>
      </c>
      <c r="F54" s="109"/>
      <c r="G54" s="112"/>
      <c r="H54" s="114"/>
      <c r="I54" s="116"/>
    </row>
    <row r="55" spans="1:9" ht="18" thickBot="1">
      <c r="A55" s="104"/>
      <c r="B55" s="119"/>
      <c r="C55" s="107"/>
      <c r="D55" s="55" t="s">
        <v>153</v>
      </c>
      <c r="E55" s="53" t="s">
        <v>8</v>
      </c>
      <c r="F55" s="109"/>
      <c r="G55" s="112"/>
      <c r="H55" s="114"/>
      <c r="I55" s="116"/>
    </row>
    <row r="56" spans="1:9" ht="18" thickBot="1">
      <c r="A56" s="105"/>
      <c r="B56" s="120"/>
      <c r="C56" s="108"/>
      <c r="D56" s="55" t="s">
        <v>154</v>
      </c>
      <c r="E56" s="53" t="s">
        <v>8</v>
      </c>
      <c r="F56" s="110"/>
      <c r="G56" s="113"/>
      <c r="H56" s="115"/>
      <c r="I56" s="117"/>
    </row>
    <row r="57" spans="1:9" ht="18.75" customHeight="1">
      <c r="A57" s="79" t="s">
        <v>124</v>
      </c>
      <c r="B57" s="79"/>
      <c r="C57" s="79"/>
      <c r="D57" s="79"/>
      <c r="E57" s="79"/>
      <c r="F57" s="42">
        <f>SUM(F18:F41)+IF(I42&gt;0,F42,F50)</f>
        <v>0.33999999999999997</v>
      </c>
      <c r="G57" s="56">
        <f>SUM(G18:G41)+IF(I42&gt;0,G42,G50)</f>
        <v>0</v>
      </c>
      <c r="H57" s="42">
        <f t="shared" ref="H57:I57" si="0">SUM(H18:H41)+IF(K42&gt;0,H42,H50)</f>
        <v>0.33999999999999997</v>
      </c>
      <c r="I57" s="56">
        <f t="shared" si="0"/>
        <v>0</v>
      </c>
    </row>
    <row r="58" spans="1:9" ht="33.75" customHeight="1">
      <c r="A58" s="129">
        <v>6</v>
      </c>
      <c r="B58" s="141" t="s">
        <v>83</v>
      </c>
      <c r="C58" s="138" t="s">
        <v>71</v>
      </c>
      <c r="D58" s="24" t="s">
        <v>100</v>
      </c>
      <c r="E58" s="14">
        <v>10</v>
      </c>
      <c r="F58" s="88">
        <v>0.06</v>
      </c>
      <c r="G58" s="98"/>
      <c r="H58" s="75">
        <v>0.06</v>
      </c>
      <c r="I58" s="94">
        <f>G58*H58</f>
        <v>0</v>
      </c>
    </row>
    <row r="59" spans="1:9" ht="30">
      <c r="A59" s="130"/>
      <c r="B59" s="141"/>
      <c r="C59" s="139"/>
      <c r="D59" s="24" t="s">
        <v>118</v>
      </c>
      <c r="E59" s="14">
        <v>8</v>
      </c>
      <c r="F59" s="144"/>
      <c r="G59" s="80"/>
      <c r="H59" s="78"/>
      <c r="I59" s="95"/>
    </row>
    <row r="60" spans="1:9" ht="21" customHeight="1">
      <c r="A60" s="130"/>
      <c r="B60" s="141"/>
      <c r="C60" s="139"/>
      <c r="D60" s="24" t="s">
        <v>119</v>
      </c>
      <c r="E60" s="14">
        <v>4</v>
      </c>
      <c r="F60" s="144"/>
      <c r="G60" s="80"/>
      <c r="H60" s="78"/>
      <c r="I60" s="95"/>
    </row>
    <row r="61" spans="1:9">
      <c r="A61" s="130"/>
      <c r="B61" s="141"/>
      <c r="C61" s="139"/>
      <c r="D61" s="24" t="s">
        <v>120</v>
      </c>
      <c r="E61" s="14">
        <v>0</v>
      </c>
      <c r="F61" s="144"/>
      <c r="G61" s="80"/>
      <c r="H61" s="78"/>
      <c r="I61" s="95"/>
    </row>
    <row r="62" spans="1:9">
      <c r="A62" s="131"/>
      <c r="B62" s="141"/>
      <c r="C62" s="140"/>
      <c r="D62" s="24" t="s">
        <v>101</v>
      </c>
      <c r="E62" s="14">
        <v>-2</v>
      </c>
      <c r="F62" s="144"/>
      <c r="G62" s="80"/>
      <c r="H62" s="78"/>
      <c r="I62" s="95"/>
    </row>
    <row r="63" spans="1:9">
      <c r="A63" s="61">
        <v>7</v>
      </c>
      <c r="B63" s="128" t="s">
        <v>141</v>
      </c>
      <c r="C63" s="138" t="s">
        <v>29</v>
      </c>
      <c r="D63" s="13" t="s">
        <v>30</v>
      </c>
      <c r="E63" s="14">
        <v>10</v>
      </c>
      <c r="F63" s="123">
        <v>0.11</v>
      </c>
      <c r="G63" s="98"/>
      <c r="H63" s="75">
        <v>0.11</v>
      </c>
      <c r="I63" s="96">
        <f>G63*H63</f>
        <v>0</v>
      </c>
    </row>
    <row r="64" spans="1:9">
      <c r="A64" s="61"/>
      <c r="B64" s="121"/>
      <c r="C64" s="139"/>
      <c r="D64" s="13" t="s">
        <v>31</v>
      </c>
      <c r="E64" s="14">
        <v>8</v>
      </c>
      <c r="F64" s="124"/>
      <c r="G64" s="98"/>
      <c r="H64" s="76"/>
      <c r="I64" s="96"/>
    </row>
    <row r="65" spans="1:9">
      <c r="A65" s="61"/>
      <c r="B65" s="121"/>
      <c r="C65" s="139"/>
      <c r="D65" s="13" t="s">
        <v>32</v>
      </c>
      <c r="E65" s="14">
        <v>4</v>
      </c>
      <c r="F65" s="124"/>
      <c r="G65" s="98"/>
      <c r="H65" s="76"/>
      <c r="I65" s="96"/>
    </row>
    <row r="66" spans="1:9">
      <c r="A66" s="61"/>
      <c r="B66" s="121"/>
      <c r="C66" s="139"/>
      <c r="D66" s="13" t="s">
        <v>33</v>
      </c>
      <c r="E66" s="14">
        <v>2</v>
      </c>
      <c r="F66" s="124"/>
      <c r="G66" s="98"/>
      <c r="H66" s="76"/>
      <c r="I66" s="96"/>
    </row>
    <row r="67" spans="1:9">
      <c r="A67" s="61"/>
      <c r="B67" s="121"/>
      <c r="C67" s="140"/>
      <c r="D67" s="13" t="s">
        <v>34</v>
      </c>
      <c r="E67" s="14">
        <v>0</v>
      </c>
      <c r="F67" s="124"/>
      <c r="G67" s="98"/>
      <c r="H67" s="76"/>
      <c r="I67" s="96"/>
    </row>
    <row r="68" spans="1:9">
      <c r="A68" s="61">
        <v>8</v>
      </c>
      <c r="B68" s="128" t="s">
        <v>142</v>
      </c>
      <c r="C68" s="138" t="s">
        <v>35</v>
      </c>
      <c r="D68" s="13" t="s">
        <v>36</v>
      </c>
      <c r="E68" s="14">
        <v>10</v>
      </c>
      <c r="F68" s="123">
        <v>7.0000000000000007E-2</v>
      </c>
      <c r="G68" s="98"/>
      <c r="H68" s="75">
        <v>7.0000000000000007E-2</v>
      </c>
      <c r="I68" s="96">
        <f>G68*H68</f>
        <v>0</v>
      </c>
    </row>
    <row r="69" spans="1:9">
      <c r="A69" s="61"/>
      <c r="B69" s="121"/>
      <c r="C69" s="139"/>
      <c r="D69" s="13" t="s">
        <v>37</v>
      </c>
      <c r="E69" s="14">
        <v>8</v>
      </c>
      <c r="F69" s="124"/>
      <c r="G69" s="98"/>
      <c r="H69" s="76"/>
      <c r="I69" s="96"/>
    </row>
    <row r="70" spans="1:9">
      <c r="A70" s="61"/>
      <c r="B70" s="121"/>
      <c r="C70" s="139"/>
      <c r="D70" s="13" t="s">
        <v>38</v>
      </c>
      <c r="E70" s="14">
        <v>4</v>
      </c>
      <c r="F70" s="124"/>
      <c r="G70" s="98"/>
      <c r="H70" s="76"/>
      <c r="I70" s="96"/>
    </row>
    <row r="71" spans="1:9">
      <c r="A71" s="61"/>
      <c r="B71" s="121"/>
      <c r="C71" s="139"/>
      <c r="D71" s="13" t="s">
        <v>39</v>
      </c>
      <c r="E71" s="14">
        <v>2</v>
      </c>
      <c r="F71" s="124"/>
      <c r="G71" s="98"/>
      <c r="H71" s="76"/>
      <c r="I71" s="96"/>
    </row>
    <row r="72" spans="1:9">
      <c r="A72" s="61"/>
      <c r="B72" s="121"/>
      <c r="C72" s="140"/>
      <c r="D72" s="13" t="s">
        <v>40</v>
      </c>
      <c r="E72" s="14">
        <v>0</v>
      </c>
      <c r="F72" s="124"/>
      <c r="G72" s="98"/>
      <c r="H72" s="76"/>
      <c r="I72" s="96"/>
    </row>
    <row r="73" spans="1:9">
      <c r="A73" s="132" t="s">
        <v>97</v>
      </c>
      <c r="B73" s="121" t="s">
        <v>78</v>
      </c>
      <c r="C73" s="145" t="s">
        <v>130</v>
      </c>
      <c r="D73" s="13" t="s">
        <v>41</v>
      </c>
      <c r="E73" s="14">
        <v>10</v>
      </c>
      <c r="F73" s="123">
        <v>0.06</v>
      </c>
      <c r="G73" s="98"/>
      <c r="H73" s="75">
        <v>0.06</v>
      </c>
      <c r="I73" s="96">
        <f>G73*H73</f>
        <v>0</v>
      </c>
    </row>
    <row r="74" spans="1:9">
      <c r="A74" s="61"/>
      <c r="B74" s="121"/>
      <c r="C74" s="139"/>
      <c r="D74" s="13" t="s">
        <v>42</v>
      </c>
      <c r="E74" s="14">
        <v>8</v>
      </c>
      <c r="F74" s="123"/>
      <c r="G74" s="98"/>
      <c r="H74" s="75"/>
      <c r="I74" s="96"/>
    </row>
    <row r="75" spans="1:9">
      <c r="A75" s="61"/>
      <c r="B75" s="121"/>
      <c r="C75" s="139"/>
      <c r="D75" s="13" t="s">
        <v>43</v>
      </c>
      <c r="E75" s="14">
        <v>6</v>
      </c>
      <c r="F75" s="123"/>
      <c r="G75" s="98"/>
      <c r="H75" s="75"/>
      <c r="I75" s="96"/>
    </row>
    <row r="76" spans="1:9">
      <c r="A76" s="61"/>
      <c r="B76" s="121"/>
      <c r="C76" s="139"/>
      <c r="D76" s="13" t="s">
        <v>44</v>
      </c>
      <c r="E76" s="14">
        <v>4</v>
      </c>
      <c r="F76" s="123"/>
      <c r="G76" s="98"/>
      <c r="H76" s="75"/>
      <c r="I76" s="96"/>
    </row>
    <row r="77" spans="1:9">
      <c r="A77" s="61"/>
      <c r="B77" s="121"/>
      <c r="C77" s="139"/>
      <c r="D77" s="13" t="s">
        <v>45</v>
      </c>
      <c r="E77" s="14">
        <v>2</v>
      </c>
      <c r="F77" s="123"/>
      <c r="G77" s="98"/>
      <c r="H77" s="75"/>
      <c r="I77" s="96"/>
    </row>
    <row r="78" spans="1:9">
      <c r="A78" s="61"/>
      <c r="B78" s="121"/>
      <c r="C78" s="140"/>
      <c r="D78" s="13" t="s">
        <v>46</v>
      </c>
      <c r="E78" s="14">
        <v>0</v>
      </c>
      <c r="F78" s="66"/>
      <c r="G78" s="111"/>
      <c r="H78" s="99"/>
      <c r="I78" s="97"/>
    </row>
    <row r="79" spans="1:9" ht="15.75" customHeight="1">
      <c r="A79" s="146" t="s">
        <v>136</v>
      </c>
      <c r="B79" s="147"/>
      <c r="C79" s="147"/>
      <c r="D79" s="147"/>
      <c r="E79" s="147"/>
      <c r="F79" s="37"/>
      <c r="G79" s="38"/>
      <c r="H79" s="38"/>
      <c r="I79" s="39"/>
    </row>
    <row r="80" spans="1:9">
      <c r="A80" s="133" t="s">
        <v>98</v>
      </c>
      <c r="B80" s="118" t="s">
        <v>79</v>
      </c>
      <c r="C80" s="118" t="s">
        <v>47</v>
      </c>
      <c r="D80" s="13" t="s">
        <v>48</v>
      </c>
      <c r="E80" s="25">
        <v>10</v>
      </c>
      <c r="F80" s="68">
        <v>0.06</v>
      </c>
      <c r="G80" s="113"/>
      <c r="H80" s="134">
        <v>0</v>
      </c>
      <c r="I80" s="117">
        <f>G80*H80</f>
        <v>0</v>
      </c>
    </row>
    <row r="81" spans="1:9">
      <c r="A81" s="104"/>
      <c r="B81" s="119"/>
      <c r="C81" s="119"/>
      <c r="D81" s="13" t="s">
        <v>49</v>
      </c>
      <c r="E81" s="25">
        <v>8</v>
      </c>
      <c r="F81" s="124"/>
      <c r="G81" s="98"/>
      <c r="H81" s="76"/>
      <c r="I81" s="96"/>
    </row>
    <row r="82" spans="1:9">
      <c r="A82" s="104"/>
      <c r="B82" s="119"/>
      <c r="C82" s="119"/>
      <c r="D82" s="13" t="s">
        <v>50</v>
      </c>
      <c r="E82" s="25">
        <v>6</v>
      </c>
      <c r="F82" s="124"/>
      <c r="G82" s="98"/>
      <c r="H82" s="76"/>
      <c r="I82" s="96"/>
    </row>
    <row r="83" spans="1:9">
      <c r="A83" s="105"/>
      <c r="B83" s="120"/>
      <c r="C83" s="120"/>
      <c r="D83" s="13" t="s">
        <v>51</v>
      </c>
      <c r="E83" s="25">
        <v>0</v>
      </c>
      <c r="F83" s="124"/>
      <c r="G83" s="98"/>
      <c r="H83" s="76"/>
      <c r="I83" s="96"/>
    </row>
    <row r="84" spans="1:9">
      <c r="A84" s="69">
        <v>10</v>
      </c>
      <c r="B84" s="70" t="s">
        <v>137</v>
      </c>
      <c r="C84" s="118" t="s">
        <v>52</v>
      </c>
      <c r="D84" s="22" t="s">
        <v>53</v>
      </c>
      <c r="E84" s="25">
        <v>10</v>
      </c>
      <c r="F84" s="66">
        <v>0.05</v>
      </c>
      <c r="G84" s="111"/>
      <c r="H84" s="99">
        <v>0.05</v>
      </c>
      <c r="I84" s="97">
        <f>G84*H84</f>
        <v>0</v>
      </c>
    </row>
    <row r="85" spans="1:9">
      <c r="A85" s="69"/>
      <c r="B85" s="71"/>
      <c r="C85" s="119"/>
      <c r="D85" s="22" t="s">
        <v>54</v>
      </c>
      <c r="E85" s="25">
        <v>6</v>
      </c>
      <c r="F85" s="67"/>
      <c r="G85" s="112"/>
      <c r="H85" s="135"/>
      <c r="I85" s="116"/>
    </row>
    <row r="86" spans="1:9">
      <c r="A86" s="69"/>
      <c r="B86" s="71"/>
      <c r="C86" s="119"/>
      <c r="D86" s="22" t="s">
        <v>55</v>
      </c>
      <c r="E86" s="25">
        <v>4</v>
      </c>
      <c r="F86" s="67"/>
      <c r="G86" s="112"/>
      <c r="H86" s="135"/>
      <c r="I86" s="116"/>
    </row>
    <row r="87" spans="1:9">
      <c r="A87" s="69"/>
      <c r="B87" s="71"/>
      <c r="C87" s="120"/>
      <c r="D87" s="22" t="s">
        <v>56</v>
      </c>
      <c r="E87" s="25">
        <v>0</v>
      </c>
      <c r="F87" s="68"/>
      <c r="G87" s="113"/>
      <c r="H87" s="134"/>
      <c r="I87" s="117"/>
    </row>
    <row r="88" spans="1:9">
      <c r="A88" s="69">
        <v>11</v>
      </c>
      <c r="B88" s="70" t="s">
        <v>138</v>
      </c>
      <c r="C88" s="118" t="s">
        <v>57</v>
      </c>
      <c r="D88" s="22" t="s">
        <v>53</v>
      </c>
      <c r="E88" s="25">
        <v>10</v>
      </c>
      <c r="F88" s="123">
        <v>0.05</v>
      </c>
      <c r="G88" s="98"/>
      <c r="H88" s="75">
        <v>0.05</v>
      </c>
      <c r="I88" s="96">
        <f>G88*H88</f>
        <v>0</v>
      </c>
    </row>
    <row r="89" spans="1:9">
      <c r="A89" s="69"/>
      <c r="B89" s="71"/>
      <c r="C89" s="119"/>
      <c r="D89" s="22" t="s">
        <v>54</v>
      </c>
      <c r="E89" s="25">
        <v>6</v>
      </c>
      <c r="F89" s="124"/>
      <c r="G89" s="98"/>
      <c r="H89" s="76"/>
      <c r="I89" s="96"/>
    </row>
    <row r="90" spans="1:9">
      <c r="A90" s="69"/>
      <c r="B90" s="71"/>
      <c r="C90" s="119"/>
      <c r="D90" s="22" t="s">
        <v>55</v>
      </c>
      <c r="E90" s="25">
        <v>4</v>
      </c>
      <c r="F90" s="124"/>
      <c r="G90" s="98"/>
      <c r="H90" s="76"/>
      <c r="I90" s="96"/>
    </row>
    <row r="91" spans="1:9">
      <c r="A91" s="69"/>
      <c r="B91" s="71"/>
      <c r="C91" s="120"/>
      <c r="D91" s="22" t="s">
        <v>56</v>
      </c>
      <c r="E91" s="25">
        <v>0</v>
      </c>
      <c r="F91" s="124"/>
      <c r="G91" s="98"/>
      <c r="H91" s="76"/>
      <c r="I91" s="96"/>
    </row>
    <row r="92" spans="1:9">
      <c r="A92" s="61">
        <v>12</v>
      </c>
      <c r="B92" s="121" t="s">
        <v>82</v>
      </c>
      <c r="C92" s="138" t="s">
        <v>58</v>
      </c>
      <c r="D92" s="26" t="s">
        <v>63</v>
      </c>
      <c r="E92" s="14">
        <v>10</v>
      </c>
      <c r="F92" s="88">
        <v>7.0000000000000007E-2</v>
      </c>
      <c r="G92" s="98"/>
      <c r="H92" s="75">
        <v>7.0000000000000007E-2</v>
      </c>
      <c r="I92" s="94">
        <f>G92*H92</f>
        <v>0</v>
      </c>
    </row>
    <row r="93" spans="1:9">
      <c r="A93" s="61"/>
      <c r="B93" s="121"/>
      <c r="C93" s="139"/>
      <c r="D93" s="26" t="s">
        <v>62</v>
      </c>
      <c r="E93" s="14">
        <v>8</v>
      </c>
      <c r="F93" s="89"/>
      <c r="G93" s="98"/>
      <c r="H93" s="76"/>
      <c r="I93" s="94"/>
    </row>
    <row r="94" spans="1:9">
      <c r="A94" s="61"/>
      <c r="B94" s="121"/>
      <c r="C94" s="139"/>
      <c r="D94" s="26" t="s">
        <v>61</v>
      </c>
      <c r="E94" s="14">
        <v>6</v>
      </c>
      <c r="F94" s="89"/>
      <c r="G94" s="98"/>
      <c r="H94" s="76"/>
      <c r="I94" s="94"/>
    </row>
    <row r="95" spans="1:9">
      <c r="A95" s="61"/>
      <c r="B95" s="121"/>
      <c r="C95" s="139"/>
      <c r="D95" s="26" t="s">
        <v>60</v>
      </c>
      <c r="E95" s="14">
        <v>4</v>
      </c>
      <c r="F95" s="89"/>
      <c r="G95" s="98"/>
      <c r="H95" s="76"/>
      <c r="I95" s="94"/>
    </row>
    <row r="96" spans="1:9">
      <c r="A96" s="61"/>
      <c r="B96" s="121"/>
      <c r="C96" s="140"/>
      <c r="D96" s="13" t="s">
        <v>59</v>
      </c>
      <c r="E96" s="14">
        <v>0</v>
      </c>
      <c r="F96" s="89"/>
      <c r="G96" s="98"/>
      <c r="H96" s="76"/>
      <c r="I96" s="94"/>
    </row>
    <row r="97" spans="1:10">
      <c r="A97" s="61">
        <v>13</v>
      </c>
      <c r="B97" s="87" t="s">
        <v>81</v>
      </c>
      <c r="C97" s="81" t="s">
        <v>76</v>
      </c>
      <c r="D97" s="27" t="s">
        <v>72</v>
      </c>
      <c r="E97" s="28">
        <v>10</v>
      </c>
      <c r="F97" s="88">
        <v>0.05</v>
      </c>
      <c r="G97" s="98"/>
      <c r="H97" s="75">
        <v>0.05</v>
      </c>
      <c r="I97" s="94">
        <f>G97*H97</f>
        <v>0</v>
      </c>
    </row>
    <row r="98" spans="1:10">
      <c r="A98" s="61"/>
      <c r="B98" s="87"/>
      <c r="C98" s="82"/>
      <c r="D98" s="27" t="s">
        <v>73</v>
      </c>
      <c r="E98" s="28">
        <v>8</v>
      </c>
      <c r="F98" s="89"/>
      <c r="G98" s="98"/>
      <c r="H98" s="76"/>
      <c r="I98" s="94"/>
    </row>
    <row r="99" spans="1:10">
      <c r="A99" s="61"/>
      <c r="B99" s="87"/>
      <c r="C99" s="82"/>
      <c r="D99" s="27" t="s">
        <v>64</v>
      </c>
      <c r="E99" s="28">
        <v>5</v>
      </c>
      <c r="F99" s="89"/>
      <c r="G99" s="98"/>
      <c r="H99" s="76"/>
      <c r="I99" s="94"/>
    </row>
    <row r="100" spans="1:10">
      <c r="A100" s="61"/>
      <c r="B100" s="87"/>
      <c r="C100" s="83"/>
      <c r="D100" s="27" t="s">
        <v>65</v>
      </c>
      <c r="E100" s="28">
        <v>2</v>
      </c>
      <c r="F100" s="89"/>
      <c r="G100" s="98"/>
      <c r="H100" s="76"/>
      <c r="I100" s="94"/>
    </row>
    <row r="101" spans="1:10" ht="18.75" customHeight="1">
      <c r="A101" s="79" t="s">
        <v>125</v>
      </c>
      <c r="B101" s="79"/>
      <c r="C101" s="79"/>
      <c r="D101" s="79"/>
      <c r="E101" s="79"/>
      <c r="F101" s="35">
        <v>0.52</v>
      </c>
      <c r="G101" s="36">
        <f>+SUM(G80:G100)</f>
        <v>0</v>
      </c>
      <c r="H101" s="40">
        <f>SUM(H58:H100)</f>
        <v>0.52</v>
      </c>
      <c r="I101" s="41">
        <f>SUM(I58:I100)</f>
        <v>0</v>
      </c>
    </row>
    <row r="102" spans="1:10">
      <c r="A102" s="90">
        <v>14</v>
      </c>
      <c r="B102" s="93" t="s">
        <v>80</v>
      </c>
      <c r="C102" s="84" t="s">
        <v>77</v>
      </c>
      <c r="D102" s="29" t="s">
        <v>92</v>
      </c>
      <c r="E102" s="30">
        <v>10</v>
      </c>
      <c r="F102" s="125">
        <v>0.14000000000000001</v>
      </c>
      <c r="G102" s="80"/>
      <c r="H102" s="77">
        <v>0.14000000000000001</v>
      </c>
      <c r="I102" s="60">
        <f>G102*H102</f>
        <v>0</v>
      </c>
      <c r="J102" s="31"/>
    </row>
    <row r="103" spans="1:10">
      <c r="A103" s="91"/>
      <c r="B103" s="93"/>
      <c r="C103" s="85"/>
      <c r="D103" s="29" t="s">
        <v>94</v>
      </c>
      <c r="E103" s="30">
        <v>6</v>
      </c>
      <c r="F103" s="126"/>
      <c r="G103" s="80"/>
      <c r="H103" s="78"/>
      <c r="I103" s="60"/>
    </row>
    <row r="104" spans="1:10">
      <c r="A104" s="91"/>
      <c r="B104" s="93"/>
      <c r="C104" s="85"/>
      <c r="D104" s="29" t="s">
        <v>93</v>
      </c>
      <c r="E104" s="30">
        <v>4</v>
      </c>
      <c r="F104" s="126"/>
      <c r="G104" s="80"/>
      <c r="H104" s="78"/>
      <c r="I104" s="60"/>
    </row>
    <row r="105" spans="1:10">
      <c r="A105" s="91"/>
      <c r="B105" s="93"/>
      <c r="C105" s="85"/>
      <c r="D105" s="29" t="s">
        <v>95</v>
      </c>
      <c r="E105" s="30">
        <v>2</v>
      </c>
      <c r="F105" s="126"/>
      <c r="G105" s="80"/>
      <c r="H105" s="78"/>
      <c r="I105" s="60"/>
    </row>
    <row r="106" spans="1:10">
      <c r="A106" s="92"/>
      <c r="B106" s="93"/>
      <c r="C106" s="86"/>
      <c r="D106" s="29" t="s">
        <v>96</v>
      </c>
      <c r="E106" s="30">
        <v>0</v>
      </c>
      <c r="F106" s="126"/>
      <c r="G106" s="80"/>
      <c r="H106" s="78"/>
      <c r="I106" s="60"/>
    </row>
    <row r="107" spans="1:10" ht="18.75" customHeight="1">
      <c r="A107" s="79" t="s">
        <v>129</v>
      </c>
      <c r="B107" s="79"/>
      <c r="C107" s="79"/>
      <c r="D107" s="79"/>
      <c r="E107" s="79"/>
      <c r="F107" s="42">
        <v>0.14000000000000001</v>
      </c>
      <c r="G107" s="36">
        <f>+SUM(G102)</f>
        <v>0</v>
      </c>
      <c r="H107" s="40">
        <f>H102</f>
        <v>0.14000000000000001</v>
      </c>
      <c r="I107" s="41">
        <f>I102</f>
        <v>0</v>
      </c>
    </row>
    <row r="108" spans="1:10" ht="18.75">
      <c r="A108" s="62" t="s">
        <v>126</v>
      </c>
      <c r="B108" s="62"/>
      <c r="C108" s="62"/>
      <c r="D108" s="62"/>
      <c r="E108" s="62"/>
      <c r="F108" s="40">
        <f>F57+F101+F107</f>
        <v>1</v>
      </c>
      <c r="G108" s="43">
        <f>G57+G101+G107</f>
        <v>0</v>
      </c>
      <c r="H108" s="44">
        <f>H57+H101+H107</f>
        <v>1</v>
      </c>
      <c r="I108" s="45">
        <f>I57+I101+I107</f>
        <v>0</v>
      </c>
    </row>
    <row r="109" spans="1:10" s="49" customFormat="1" ht="18.75" customHeight="1">
      <c r="A109" s="63" t="s">
        <v>127</v>
      </c>
      <c r="B109" s="64"/>
      <c r="C109" s="64"/>
      <c r="D109" s="64"/>
      <c r="E109" s="65"/>
      <c r="F109" s="72" t="s">
        <v>128</v>
      </c>
      <c r="G109" s="73"/>
      <c r="H109" s="74"/>
      <c r="I109" s="48">
        <f>I108/H108*10</f>
        <v>0</v>
      </c>
    </row>
    <row r="115" spans="2:8" ht="42" customHeight="1">
      <c r="B115" s="46" t="s">
        <v>102</v>
      </c>
      <c r="C115" s="46" t="s">
        <v>117</v>
      </c>
      <c r="D115" s="50" t="s">
        <v>103</v>
      </c>
      <c r="E115" s="57" t="s">
        <v>104</v>
      </c>
      <c r="F115" s="57"/>
      <c r="G115" s="58" t="s">
        <v>105</v>
      </c>
      <c r="H115" s="58"/>
    </row>
    <row r="116" spans="2:8" ht="21">
      <c r="B116" s="47" t="s">
        <v>109</v>
      </c>
      <c r="C116" s="47">
        <v>100</v>
      </c>
      <c r="D116" s="47" t="s">
        <v>106</v>
      </c>
      <c r="E116" s="59" t="s">
        <v>107</v>
      </c>
      <c r="F116" s="59"/>
      <c r="G116" s="59" t="s">
        <v>108</v>
      </c>
      <c r="H116" s="59"/>
    </row>
  </sheetData>
  <sheetProtection password="CA20" sheet="1" objects="1" scenarios="1" selectLockedCells="1"/>
  <mergeCells count="133">
    <mergeCell ref="I84:I87"/>
    <mergeCell ref="G88:G91"/>
    <mergeCell ref="I88:I91"/>
    <mergeCell ref="G92:G96"/>
    <mergeCell ref="I92:I96"/>
    <mergeCell ref="C73:C78"/>
    <mergeCell ref="C80:C83"/>
    <mergeCell ref="C84:C87"/>
    <mergeCell ref="C88:C91"/>
    <mergeCell ref="C92:C96"/>
    <mergeCell ref="G73:G78"/>
    <mergeCell ref="G80:G83"/>
    <mergeCell ref="A79:E79"/>
    <mergeCell ref="B92:B96"/>
    <mergeCell ref="F92:F96"/>
    <mergeCell ref="A88:A91"/>
    <mergeCell ref="B88:B91"/>
    <mergeCell ref="F88:F91"/>
    <mergeCell ref="I80:I83"/>
    <mergeCell ref="G84:G87"/>
    <mergeCell ref="I97:I100"/>
    <mergeCell ref="H80:H83"/>
    <mergeCell ref="H84:H87"/>
    <mergeCell ref="H88:H91"/>
    <mergeCell ref="H92:H96"/>
    <mergeCell ref="E2:I2"/>
    <mergeCell ref="E3:I3"/>
    <mergeCell ref="E4:I4"/>
    <mergeCell ref="A15:F16"/>
    <mergeCell ref="C36:C41"/>
    <mergeCell ref="C42:C48"/>
    <mergeCell ref="C58:C62"/>
    <mergeCell ref="C63:C67"/>
    <mergeCell ref="B58:B62"/>
    <mergeCell ref="B9:E9"/>
    <mergeCell ref="B10:E10"/>
    <mergeCell ref="B11:E11"/>
    <mergeCell ref="B12:E12"/>
    <mergeCell ref="F58:F62"/>
    <mergeCell ref="C18:C23"/>
    <mergeCell ref="C24:C28"/>
    <mergeCell ref="A57:E57"/>
    <mergeCell ref="A63:A67"/>
    <mergeCell ref="C68:C72"/>
    <mergeCell ref="F102:F106"/>
    <mergeCell ref="A42:A48"/>
    <mergeCell ref="B42:B48"/>
    <mergeCell ref="G97:G100"/>
    <mergeCell ref="G68:G72"/>
    <mergeCell ref="B63:B67"/>
    <mergeCell ref="F63:F67"/>
    <mergeCell ref="A58:A62"/>
    <mergeCell ref="G58:G62"/>
    <mergeCell ref="G63:G67"/>
    <mergeCell ref="A68:A72"/>
    <mergeCell ref="B68:B72"/>
    <mergeCell ref="F68:F72"/>
    <mergeCell ref="A73:A78"/>
    <mergeCell ref="B73:B78"/>
    <mergeCell ref="F73:F78"/>
    <mergeCell ref="A80:A83"/>
    <mergeCell ref="B80:B83"/>
    <mergeCell ref="F80:F83"/>
    <mergeCell ref="F18:F23"/>
    <mergeCell ref="A29:A35"/>
    <mergeCell ref="B29:B35"/>
    <mergeCell ref="A24:A28"/>
    <mergeCell ref="G15:I16"/>
    <mergeCell ref="G36:G41"/>
    <mergeCell ref="G42:G48"/>
    <mergeCell ref="I36:I41"/>
    <mergeCell ref="I42:I48"/>
    <mergeCell ref="F42:F48"/>
    <mergeCell ref="H18:H23"/>
    <mergeCell ref="H24:H28"/>
    <mergeCell ref="H29:H35"/>
    <mergeCell ref="H36:H41"/>
    <mergeCell ref="H42:H48"/>
    <mergeCell ref="F29:F35"/>
    <mergeCell ref="B24:B28"/>
    <mergeCell ref="F24:F28"/>
    <mergeCell ref="C29:C35"/>
    <mergeCell ref="A36:A41"/>
    <mergeCell ref="B36:B41"/>
    <mergeCell ref="F36:F41"/>
    <mergeCell ref="I58:I62"/>
    <mergeCell ref="I63:I67"/>
    <mergeCell ref="I68:I72"/>
    <mergeCell ref="I73:I78"/>
    <mergeCell ref="G18:G23"/>
    <mergeCell ref="I18:I23"/>
    <mergeCell ref="G24:G28"/>
    <mergeCell ref="I24:I28"/>
    <mergeCell ref="G29:G35"/>
    <mergeCell ref="I29:I35"/>
    <mergeCell ref="H63:H67"/>
    <mergeCell ref="H68:H72"/>
    <mergeCell ref="H73:H78"/>
    <mergeCell ref="H58:H62"/>
    <mergeCell ref="A49:I49"/>
    <mergeCell ref="A50:A56"/>
    <mergeCell ref="C50:C56"/>
    <mergeCell ref="F50:F56"/>
    <mergeCell ref="G50:G56"/>
    <mergeCell ref="H50:H56"/>
    <mergeCell ref="I50:I56"/>
    <mergeCell ref="B50:B56"/>
    <mergeCell ref="A18:A23"/>
    <mergeCell ref="B18:B23"/>
    <mergeCell ref="E115:F115"/>
    <mergeCell ref="G115:H115"/>
    <mergeCell ref="E116:F116"/>
    <mergeCell ref="G116:H116"/>
    <mergeCell ref="I102:I106"/>
    <mergeCell ref="A92:A96"/>
    <mergeCell ref="A108:E108"/>
    <mergeCell ref="A109:E109"/>
    <mergeCell ref="F84:F87"/>
    <mergeCell ref="A84:A87"/>
    <mergeCell ref="B84:B87"/>
    <mergeCell ref="F109:H109"/>
    <mergeCell ref="H97:H100"/>
    <mergeCell ref="H102:H106"/>
    <mergeCell ref="A101:E101"/>
    <mergeCell ref="A107:E107"/>
    <mergeCell ref="G102:G106"/>
    <mergeCell ref="C97:C100"/>
    <mergeCell ref="C102:C106"/>
    <mergeCell ref="A97:A100"/>
    <mergeCell ref="B97:B100"/>
    <mergeCell ref="F97:F100"/>
    <mergeCell ref="A102:A106"/>
    <mergeCell ref="B102:B106"/>
  </mergeCells>
  <conditionalFormatting sqref="I109">
    <cfRule type="cellIs" dxfId="2" priority="1" operator="greaterThan">
      <formula>55</formula>
    </cfRule>
    <cfRule type="cellIs" dxfId="1" priority="2" operator="between">
      <formula>40</formula>
      <formula>55</formula>
    </cfRule>
    <cfRule type="cellIs" dxfId="0" priority="3" operator="lessThan">
      <formula>40</formula>
    </cfRule>
  </conditionalFormatting>
  <pageMargins left="0.3" right="0.26" top="0.14000000000000001" bottom="0.35" header="0.13" footer="0.15"/>
  <pageSetup paperSize="9"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Trade Loan Scorecard</vt:lpstr>
      <vt:lpstr>'Trade Loan Scorecard'!Print_Area</vt:lpstr>
    </vt:vector>
  </TitlesOfParts>
  <Company>Ernst &amp; Young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Ernst &amp; Young</dc:creator>
  <cp:lastModifiedBy>acer</cp:lastModifiedBy>
  <cp:lastPrinted>2015-04-01T11:27:26Z</cp:lastPrinted>
  <dcterms:created xsi:type="dcterms:W3CDTF">2013-04-16T06:43:21Z</dcterms:created>
  <dcterms:modified xsi:type="dcterms:W3CDTF">2016-09-20T11:07:23Z</dcterms:modified>
</cp:coreProperties>
</file>