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\AppData\Local\Microsoft\Windows\Temporary Internet Files\Content.Outlook\0G4VP70N\"/>
    </mc:Choice>
  </mc:AlternateContent>
  <bookViews>
    <workbookView xWindow="0" yWindow="0" windowWidth="20490" windowHeight="7755" firstSheet="1" activeTab="5"/>
  </bookViews>
  <sheets>
    <sheet name="Online Pivot" sheetId="5" state="hidden" r:id="rId1"/>
    <sheet name="Total Pending" sheetId="4" r:id="rId2"/>
    <sheet name="Sheet7" sheetId="9" state="hidden" r:id="rId3"/>
    <sheet name="Sheet6" sheetId="8" state="hidden" r:id="rId4"/>
    <sheet name="Day wise Pending" sheetId="3" r:id="rId5"/>
    <sheet name="Online" sheetId="1" r:id="rId6"/>
    <sheet name="Sheet5" sheetId="7" state="hidden" r:id="rId7"/>
    <sheet name="Sheet4" sheetId="6" state="hidden" r:id="rId8"/>
    <sheet name="Offline" sheetId="2" r:id="rId9"/>
  </sheets>
  <definedNames>
    <definedName name="_xlnm._FilterDatabase" localSheetId="8" hidden="1">Offline!$A$1:$Y$45</definedName>
    <definedName name="_xlnm._FilterDatabase" localSheetId="5" hidden="1">Online!$A$1:$AA$26</definedName>
    <definedName name="_xlcn.WorksheetConnection_OnlineAAA1" hidden="1">Online!$A:$AA</definedName>
  </definedNames>
  <calcPr calcId="152511"/>
  <pivotCaches>
    <pivotCache cacheId="2" r:id="rId10"/>
    <pivotCache cacheId="3" r:id="rId11"/>
    <pivotCache cacheId="4" r:id="rId12"/>
  </pivotCaches>
  <extLst>
    <ext xmlns:x15="http://schemas.microsoft.com/office/spreadsheetml/2010/11/main" uri="{FCE2AD5D-F65C-4FA6-A056-5C36A1767C68}">
      <x15:dataModel>
        <x15:modelTables>
          <x15:modelTable id="Range-f3d663e8-f141-40d9-930b-372f456713be" name="Range" connection="WorksheetConnection_Online!$A:$AA"/>
        </x15:modelTables>
      </x15:dataModel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2" i="2"/>
  <c r="K2" i="2" s="1"/>
  <c r="J17" i="1"/>
  <c r="J21" i="1"/>
  <c r="J25" i="1"/>
  <c r="J5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" i="1"/>
  <c r="J2" i="1" s="1"/>
  <c r="C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C21" i="4" l="1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1" i="3"/>
  <c r="C21" i="3"/>
  <c r="B21" i="3"/>
  <c r="L20" i="3"/>
  <c r="K20" i="3"/>
  <c r="J20" i="3"/>
  <c r="M20" i="3"/>
  <c r="L19" i="3"/>
  <c r="K19" i="3"/>
  <c r="J19" i="3"/>
  <c r="M19" i="3"/>
  <c r="L18" i="3"/>
  <c r="K18" i="3"/>
  <c r="J18" i="3"/>
  <c r="M18" i="3"/>
  <c r="L17" i="3"/>
  <c r="K17" i="3"/>
  <c r="J17" i="3"/>
  <c r="M17" i="3"/>
  <c r="L16" i="3"/>
  <c r="K16" i="3"/>
  <c r="J16" i="3"/>
  <c r="M16" i="3"/>
  <c r="L15" i="3"/>
  <c r="K15" i="3"/>
  <c r="J15" i="3"/>
  <c r="M15" i="3"/>
  <c r="L14" i="3"/>
  <c r="K14" i="3"/>
  <c r="J14" i="3"/>
  <c r="M14" i="3"/>
  <c r="L13" i="3"/>
  <c r="K13" i="3"/>
  <c r="J13" i="3"/>
  <c r="M13" i="3"/>
  <c r="L12" i="3"/>
  <c r="K12" i="3"/>
  <c r="J12" i="3"/>
  <c r="M12" i="3"/>
  <c r="L11" i="3"/>
  <c r="K11" i="3"/>
  <c r="J11" i="3"/>
  <c r="M11" i="3"/>
  <c r="L10" i="3"/>
  <c r="K10" i="3"/>
  <c r="J10" i="3"/>
  <c r="M10" i="3"/>
  <c r="L9" i="3"/>
  <c r="K9" i="3"/>
  <c r="J9" i="3"/>
  <c r="M9" i="3"/>
  <c r="L8" i="3"/>
  <c r="K8" i="3"/>
  <c r="J8" i="3"/>
  <c r="M8" i="3"/>
  <c r="L7" i="3"/>
  <c r="K7" i="3"/>
  <c r="J7" i="3"/>
  <c r="M7" i="3"/>
  <c r="L6" i="3"/>
  <c r="K6" i="3"/>
  <c r="J6" i="3"/>
  <c r="M6" i="3"/>
  <c r="L5" i="3"/>
  <c r="K5" i="3"/>
  <c r="J5" i="3"/>
  <c r="M5" i="3"/>
  <c r="L4" i="3"/>
  <c r="K4" i="3"/>
  <c r="J4" i="3"/>
  <c r="M4" i="3"/>
  <c r="I21" i="3"/>
  <c r="H21" i="3"/>
  <c r="G21" i="3"/>
  <c r="F21" i="3"/>
  <c r="E21" i="3"/>
  <c r="D21" i="4" l="1"/>
  <c r="J3" i="3"/>
  <c r="J21" i="3" s="1"/>
  <c r="K3" i="3"/>
  <c r="K21" i="3" s="1"/>
  <c r="L3" i="3"/>
  <c r="L21" i="3" s="1"/>
  <c r="M3" i="3"/>
  <c r="M21" i="3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nline!$A:$AA" type="102" refreshedVersion="5" minRefreshableVersion="5">
    <extLst>
      <ext xmlns:x15="http://schemas.microsoft.com/office/spreadsheetml/2010/11/main" uri="{DE250136-89BD-433C-8126-D09CA5730AF9}">
        <x15:connection id="Range-f3d663e8-f141-40d9-930b-372f456713be" autoDelete="1">
          <x15:rangePr sourceName="_xlcn.WorksheetConnection_OnlineAAA1"/>
        </x15:connection>
      </ext>
    </extLst>
  </connection>
</connections>
</file>

<file path=xl/sharedStrings.xml><?xml version="1.0" encoding="utf-8"?>
<sst xmlns="http://schemas.openxmlformats.org/spreadsheetml/2006/main" count="1437" uniqueCount="645">
  <si>
    <t>SrNo</t>
  </si>
  <si>
    <t>ApplicationCode</t>
  </si>
  <si>
    <t>NameOfCustomer</t>
  </si>
  <si>
    <t>EmailOfCustomer</t>
  </si>
  <si>
    <t>MobileNoOfCustomer</t>
  </si>
  <si>
    <t>PAN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</si>
  <si>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</si>
  <si>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</si>
  <si>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</si>
  <si>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</si>
  <si>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</si>
  <si>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</si>
  <si>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</si>
  <si>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</si>
  <si>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</si>
  <si>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</si>
  <si>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</si>
  <si>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</si>
  <si>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City</t>
  </si>
  <si>
    <t>State</t>
  </si>
  <si>
    <t>source</t>
  </si>
  <si>
    <t>BankSpecificInprincipleReNEWEnhancement</t>
  </si>
  <si>
    <t>ZOBranchName</t>
  </si>
  <si>
    <t>ROBranchName</t>
  </si>
  <si>
    <t>CW-ACL-10137-658403</t>
  </si>
  <si>
    <t>Anand singh khati</t>
  </si>
  <si>
    <t>vivek4cipla@gmail.com</t>
  </si>
  <si>
    <t>8979700295</t>
  </si>
  <si>
    <t>ADDPK3381N</t>
  </si>
  <si>
    <t>Baroda Auto Loan - Four Wheeler</t>
  </si>
  <si>
    <t>Active</t>
  </si>
  <si>
    <t>Accept</t>
  </si>
  <si>
    <t>BOB</t>
  </si>
  <si>
    <t>DEVPRA</t>
  </si>
  <si>
    <t>DEVPRAYAG</t>
  </si>
  <si>
    <t>Devaprayag</t>
  </si>
  <si>
    <t>Uttarakhand</t>
  </si>
  <si>
    <t>Bank Specific URL</t>
  </si>
  <si>
    <t>null</t>
  </si>
  <si>
    <t>CW-ACL-10236-680778</t>
  </si>
  <si>
    <t>CHANDRA BHUSAN</t>
  </si>
  <si>
    <t>aakashrack@gmail.com</t>
  </si>
  <si>
    <t>7905528509</t>
  </si>
  <si>
    <t>AHXPC3111G</t>
  </si>
  <si>
    <t>SHEKHA</t>
  </si>
  <si>
    <t>LALGANJ,RAIL COACH FACTORY</t>
  </si>
  <si>
    <t>Rae Bareilly</t>
  </si>
  <si>
    <t>Uttar Pradesh</t>
  </si>
  <si>
    <t>CW-ACL-10112-654444</t>
  </si>
  <si>
    <t>VARISALI SUNASRA</t>
  </si>
  <si>
    <t>VSMOMINASSOCIATES@GMAIL.COM</t>
  </si>
  <si>
    <t>9909706110</t>
  </si>
  <si>
    <t>GQFPS4304Q</t>
  </si>
  <si>
    <t>NARAND</t>
  </si>
  <si>
    <t>NAR</t>
  </si>
  <si>
    <t>Anand</t>
  </si>
  <si>
    <t>Gujarat</t>
  </si>
  <si>
    <t>Market Place</t>
  </si>
  <si>
    <t>CW-ACL-10124-657284</t>
  </si>
  <si>
    <t>Ravindra Kumar</t>
  </si>
  <si>
    <t>atulsolanki1907@gmail.com</t>
  </si>
  <si>
    <t>9897027889</t>
  </si>
  <si>
    <t>APEPK7017C</t>
  </si>
  <si>
    <t>DBBALB</t>
  </si>
  <si>
    <t>BALBIR ROAD DEHRADUN</t>
  </si>
  <si>
    <t>Dehradun</t>
  </si>
  <si>
    <t>CW-ACL-10125-658000</t>
  </si>
  <si>
    <t>Sahdev Kumar</t>
  </si>
  <si>
    <t>infoairmechsolutions@gmail.com</t>
  </si>
  <si>
    <t>8860091092</t>
  </si>
  <si>
    <t>CYXPK4730L</t>
  </si>
  <si>
    <t>DBSDRA</t>
  </si>
  <si>
    <t>SHAHDARA</t>
  </si>
  <si>
    <t>New Delhi</t>
  </si>
  <si>
    <t>Delhi</t>
  </si>
  <si>
    <t>CW-ACL-10128-657591</t>
  </si>
  <si>
    <t>ARIF KHAN</t>
  </si>
  <si>
    <t>saintlnoida@gmail.com</t>
  </si>
  <si>
    <t>9837047743</t>
  </si>
  <si>
    <t>AFCPK8713R</t>
  </si>
  <si>
    <t>KHANCO</t>
  </si>
  <si>
    <t>BAREILLY,OLD CITY</t>
  </si>
  <si>
    <t>Bareilly</t>
  </si>
  <si>
    <t>CW-ACL-10133-658818</t>
  </si>
  <si>
    <t>PRABHU RAM</t>
  </si>
  <si>
    <t>krniteshddn@gmail.com</t>
  </si>
  <si>
    <t>8954640971</t>
  </si>
  <si>
    <t>BCBPP5175K</t>
  </si>
  <si>
    <t>INDDEH</t>
  </si>
  <si>
    <t>DEHRADUN,INDIRA NAGAR</t>
  </si>
  <si>
    <t>CW-ACL-10136-657673</t>
  </si>
  <si>
    <t>DHRUV AGIWAL</t>
  </si>
  <si>
    <t>vinayakirrigation18@gmail.com</t>
  </si>
  <si>
    <t>7004425745</t>
  </si>
  <si>
    <t>ACXPA0762A</t>
  </si>
  <si>
    <t>BURMAM</t>
  </si>
  <si>
    <t>JAMSHEDPUR,BURMAMINES</t>
  </si>
  <si>
    <t>Jamshedpur</t>
  </si>
  <si>
    <t>Jharkhand</t>
  </si>
  <si>
    <t>CW-ACL-10151-660981</t>
  </si>
  <si>
    <t>kishor pradhan</t>
  </si>
  <si>
    <t>kishorpradhan5299@GMAIL.COM</t>
  </si>
  <si>
    <t>9955626317</t>
  </si>
  <si>
    <t>AEKPP6270M</t>
  </si>
  <si>
    <t>SAMAST</t>
  </si>
  <si>
    <t>SAMASTIPUR</t>
  </si>
  <si>
    <t>Samastipur</t>
  </si>
  <si>
    <t>Bihar</t>
  </si>
  <si>
    <t>CW-ACL-10154-661088</t>
  </si>
  <si>
    <t>Akash kumar Sahoo</t>
  </si>
  <si>
    <t>sahooakash66@gmail.com</t>
  </si>
  <si>
    <t>9778510852</t>
  </si>
  <si>
    <t>CWYPS4768P</t>
  </si>
  <si>
    <t>MAHATA</t>
  </si>
  <si>
    <t>CUTTACK,MAHATAB ROAD</t>
  </si>
  <si>
    <t>Cuttack</t>
  </si>
  <si>
    <t>Odisha</t>
  </si>
  <si>
    <t>CW-ACL-10155-661736</t>
  </si>
  <si>
    <t>SUNIL KUMAR</t>
  </si>
  <si>
    <t>SUNILROY229@GMAIL.COM</t>
  </si>
  <si>
    <t>9709574107</t>
  </si>
  <si>
    <t>CPPPK0079D</t>
  </si>
  <si>
    <t>Faizabad</t>
  </si>
  <si>
    <t>CW-ACL-10171-666895</t>
  </si>
  <si>
    <t>Intzar Ali</t>
  </si>
  <si>
    <t>Rr.love_1984@rediffmail.com</t>
  </si>
  <si>
    <t>9412462937</t>
  </si>
  <si>
    <t>BIFPA2184P</t>
  </si>
  <si>
    <t>RAMROO</t>
  </si>
  <si>
    <t>ROORKEE,RAMNAGAR</t>
  </si>
  <si>
    <t>Roorkee</t>
  </si>
  <si>
    <t>CW-ACL-10175-668376</t>
  </si>
  <si>
    <t>SACHIN</t>
  </si>
  <si>
    <t>falam019194@gmail.com</t>
  </si>
  <si>
    <t>9721141046</t>
  </si>
  <si>
    <t>EKPPS4874B</t>
  </si>
  <si>
    <t>VINOBA</t>
  </si>
  <si>
    <t>KANPUR,VINOBA NAGAR</t>
  </si>
  <si>
    <t>Kanpur</t>
  </si>
  <si>
    <t>CW-ACL-10177-668816</t>
  </si>
  <si>
    <t>Dr Julan Sinha</t>
  </si>
  <si>
    <t>drjulansinha@gmail.com</t>
  </si>
  <si>
    <t>6394468707</t>
  </si>
  <si>
    <t>DJZPS8825J</t>
  </si>
  <si>
    <t>NAKFAI</t>
  </si>
  <si>
    <t>FAIZABAD,NAKA MUZAFFARA</t>
  </si>
  <si>
    <t>CW-ACL-10179-668921</t>
  </si>
  <si>
    <t>AMRESH KUMAR</t>
  </si>
  <si>
    <t>amrsom@rediffmail.com</t>
  </si>
  <si>
    <t>9320203708</t>
  </si>
  <si>
    <t>ANIPK8988N</t>
  </si>
  <si>
    <t>JOPLIN</t>
  </si>
  <si>
    <t>LUCKNOW,JOPLING ROAD</t>
  </si>
  <si>
    <t>Lucknow</t>
  </si>
  <si>
    <t>CW-ACL-10184-669685</t>
  </si>
  <si>
    <t>PRIYANK SAHU</t>
  </si>
  <si>
    <t>PRIYANKSAHU548@GMAIL.COM</t>
  </si>
  <si>
    <t>9695401711</t>
  </si>
  <si>
    <t>CXRPS1777A</t>
  </si>
  <si>
    <t>TANFAI</t>
  </si>
  <si>
    <t>TANDA-FAIZABAD</t>
  </si>
  <si>
    <t>Tanda</t>
  </si>
  <si>
    <t>Ranchi</t>
  </si>
  <si>
    <t>CW-ACL-10194-672382</t>
  </si>
  <si>
    <t>krishan pal</t>
  </si>
  <si>
    <t>krishan9988@gmail.com</t>
  </si>
  <si>
    <t>9368619988</t>
  </si>
  <si>
    <t>DMGPP2894Q</t>
  </si>
  <si>
    <t>MERDEL</t>
  </si>
  <si>
    <t>MEERUT,DELHI ROAD</t>
  </si>
  <si>
    <t>Meerut</t>
  </si>
  <si>
    <t>CW-ACL-10205-674606</t>
  </si>
  <si>
    <t>Deepak kumar</t>
  </si>
  <si>
    <t>jspjaggu@gmail.com</t>
  </si>
  <si>
    <t>9105917688</t>
  </si>
  <si>
    <t>AHEPD9182D</t>
  </si>
  <si>
    <t>TRADEH</t>
  </si>
  <si>
    <t>DEHRADUN,TRANSPORT NAGAR</t>
  </si>
  <si>
    <t>CW-ACL-10204-674552</t>
  </si>
  <si>
    <t>RENU AGARWAL</t>
  </si>
  <si>
    <t>anubhi.agarwal16@gmail.com</t>
  </si>
  <si>
    <t>8218350161</t>
  </si>
  <si>
    <t>ACMPA9591J</t>
  </si>
  <si>
    <t>BLYSTA</t>
  </si>
  <si>
    <t>BAREILLY,STATION ROAD</t>
  </si>
  <si>
    <t>Barabanki</t>
  </si>
  <si>
    <t>CW-ACL-10216-665721</t>
  </si>
  <si>
    <t>VARSHA</t>
  </si>
  <si>
    <t>varshamalik05021995@gmail.com</t>
  </si>
  <si>
    <t>9634805407</t>
  </si>
  <si>
    <t>AZKPV3364R</t>
  </si>
  <si>
    <t>STASAH</t>
  </si>
  <si>
    <t>SAHARANPUR,STAR PAPER MILLS</t>
  </si>
  <si>
    <t>Saharanpur</t>
  </si>
  <si>
    <t>CW-ACL-10221-677827</t>
  </si>
  <si>
    <t>Abhishek Singhal</t>
  </si>
  <si>
    <t>abhisheksinghal7662@gmail.com</t>
  </si>
  <si>
    <t>8909205068</t>
  </si>
  <si>
    <t>CEEPS9108F</t>
  </si>
  <si>
    <t>HARDEH</t>
  </si>
  <si>
    <t>DEHRADUN,HARIDWAR ROAD</t>
  </si>
  <si>
    <t>CW-ACL-10246-674314</t>
  </si>
  <si>
    <t>Chaman Lal</t>
  </si>
  <si>
    <t>raideh@bankofbaroda.co.in</t>
  </si>
  <si>
    <t>8650379959</t>
  </si>
  <si>
    <t>ABYPL7876J</t>
  </si>
  <si>
    <t>RAIDEH</t>
  </si>
  <si>
    <t>RAIPUR</t>
  </si>
  <si>
    <t>CW-ACL-10250-682965</t>
  </si>
  <si>
    <t>VINAY SHUKLA</t>
  </si>
  <si>
    <t>vinaykr.shukla1982@gmail.com</t>
  </si>
  <si>
    <t>9453530000</t>
  </si>
  <si>
    <t>BWIPS2355F</t>
  </si>
  <si>
    <t>PRATAP</t>
  </si>
  <si>
    <t>PRATAPGARH U.P.</t>
  </si>
  <si>
    <t>Pratapgarh</t>
  </si>
  <si>
    <t>Junagadh</t>
  </si>
  <si>
    <t>CW-ACL-10269-683071</t>
  </si>
  <si>
    <t>MANISH KUMAR THAKKAR</t>
  </si>
  <si>
    <t>cltmanish9@gmail.com</t>
  </si>
  <si>
    <t>8338818454</t>
  </si>
  <si>
    <t>BACPT7884A</t>
  </si>
  <si>
    <t>SUNDAR</t>
  </si>
  <si>
    <t>SUNDERGARH</t>
  </si>
  <si>
    <t>Sundargarh</t>
  </si>
  <si>
    <t>CW-ACL-10270-685819</t>
  </si>
  <si>
    <t>ANISHKUMAR</t>
  </si>
  <si>
    <t>ANISHRAJ80@GMAIL.COM</t>
  </si>
  <si>
    <t>7050333160</t>
  </si>
  <si>
    <t>AAPPT5225M</t>
  </si>
  <si>
    <t>BHUJ</t>
  </si>
  <si>
    <t>Bhuj</t>
  </si>
  <si>
    <t>ApplicantName</t>
  </si>
  <si>
    <t>Status</t>
  </si>
  <si>
    <t>OfflineDate</t>
  </si>
  <si>
    <t>ModifiedDate</t>
  </si>
  <si>
    <t>BranchCity</t>
  </si>
  <si>
    <t>BranchState</t>
  </si>
  <si>
    <t>BranchCode</t>
  </si>
  <si>
    <t>ContactPersonAtBranch</t>
  </si>
  <si>
    <t>LetterSentToEmail</t>
  </si>
  <si>
    <t>ContactPersonNumber</t>
  </si>
  <si>
    <t>BranchContact</t>
  </si>
  <si>
    <t>BranchAddress</t>
  </si>
  <si>
    <t>rahul gohil</t>
  </si>
  <si>
    <t>kush2014@gmail.com</t>
  </si>
  <si>
    <t>9925316174</t>
  </si>
  <si>
    <t>AMAPG2304H</t>
  </si>
  <si>
    <t>Pending</t>
  </si>
  <si>
    <t>GANDHIDHAM</t>
  </si>
  <si>
    <t>Gandhidham</t>
  </si>
  <si>
    <t>GANKUT</t>
  </si>
  <si>
    <t>02836-234637</t>
  </si>
  <si>
    <t xml:space="preserve">PLOT NO- 322 WARD 12B,PB NO- 29 </t>
  </si>
  <si>
    <t>Bank Specific</t>
  </si>
  <si>
    <t>sanjay kumar sharma</t>
  </si>
  <si>
    <t>sanjay892379@gmail.com</t>
  </si>
  <si>
    <t>9919892379</t>
  </si>
  <si>
    <t>CVQPS4295G</t>
  </si>
  <si>
    <t>TENDUVAIKALAN</t>
  </si>
  <si>
    <t>AMBEDKARNAGAR</t>
  </si>
  <si>
    <t>TENDUV</t>
  </si>
  <si>
    <t xml:space="preserve">TENDUVAIKALAN                                                                                                                                                                       ,                   </t>
  </si>
  <si>
    <t>pramod soneta</t>
  </si>
  <si>
    <t>psoneta@gmail.com</t>
  </si>
  <si>
    <t>9825226825</t>
  </si>
  <si>
    <t>AAHPS5815Q</t>
  </si>
  <si>
    <t>BANDITA MOHANTY</t>
  </si>
  <si>
    <t>bandita.mo12@gmail.com</t>
  </si>
  <si>
    <t>7978345584</t>
  </si>
  <si>
    <t>CJTPM1487M</t>
  </si>
  <si>
    <t>Kunal Subhash Verma</t>
  </si>
  <si>
    <t>vermakunal93@gmail.com</t>
  </si>
  <si>
    <t>9601379337</t>
  </si>
  <si>
    <t>AQDPV3279P</t>
  </si>
  <si>
    <t>Vasantben jilubhai vala</t>
  </si>
  <si>
    <t>Vasantben Jilubhai Vala</t>
  </si>
  <si>
    <t>srikrishna1@gmail.com</t>
  </si>
  <si>
    <t>9727660538</t>
  </si>
  <si>
    <t>BMFPV4955H</t>
  </si>
  <si>
    <t>BILKHA</t>
  </si>
  <si>
    <t>Bilkha</t>
  </si>
  <si>
    <t>JALNATH COMPLEX OPP ST,BUS STAND, BILKHA</t>
  </si>
  <si>
    <t>FLORENCIA KERKETTA</t>
  </si>
  <si>
    <t>florencia59@gmail.com</t>
  </si>
  <si>
    <t>9835599712</t>
  </si>
  <si>
    <t>ABCPK6068D</t>
  </si>
  <si>
    <t>RANCHI,KADRU</t>
  </si>
  <si>
    <t>KADRU</t>
  </si>
  <si>
    <t>7542029471</t>
  </si>
  <si>
    <t xml:space="preserve">A G COLONY ROAD, PO HI,NOO, RANCHI DT, JD </t>
  </si>
  <si>
    <t>Kalpesh R Khetariya</t>
  </si>
  <si>
    <t>Vijaybhai Ramjibhai Khetariya</t>
  </si>
  <si>
    <t>mukeshbagda86@gmail.com</t>
  </si>
  <si>
    <t>9998888186</t>
  </si>
  <si>
    <t>BASPK7966A</t>
  </si>
  <si>
    <t>LATHIDAD</t>
  </si>
  <si>
    <t>Botad</t>
  </si>
  <si>
    <t>DBLATH</t>
  </si>
  <si>
    <t>Branch Head</t>
  </si>
  <si>
    <t>lathid@denabank.co.in</t>
  </si>
  <si>
    <t>02849-283653 9152940383</t>
  </si>
  <si>
    <t>UMACOMPLEX,BOTAD BHAVNAGAR ROAD,LATHIDAD,TA. BOTAD, DISTRICT BOTAD, BOTAD, BHAVNAGAR, GUJARAT, 364710</t>
  </si>
  <si>
    <t>Chirag pravinbhia mavani</t>
  </si>
  <si>
    <t>Chirag Pravinbhai Mavani</t>
  </si>
  <si>
    <t>sunildayashankar@gmail.com</t>
  </si>
  <si>
    <t>9426463980</t>
  </si>
  <si>
    <t>ALKPM9976G</t>
  </si>
  <si>
    <t>AMRELI</t>
  </si>
  <si>
    <t>Amreli</t>
  </si>
  <si>
    <t>02792-222126</t>
  </si>
  <si>
    <t>STATION ROAD ,</t>
  </si>
  <si>
    <t>Dipak sureshbhai joshi</t>
  </si>
  <si>
    <t>Dipak Sureshbhai Joshi</t>
  </si>
  <si>
    <t>dipakjoshi241088@gmail.com</t>
  </si>
  <si>
    <t>9033363856</t>
  </si>
  <si>
    <t>AZNPJ0344A</t>
  </si>
  <si>
    <t>JUNAGADH,COLLEGE ROAD</t>
  </si>
  <si>
    <t>COLJUN</t>
  </si>
  <si>
    <t>0285-2671340</t>
  </si>
  <si>
    <t>NR. BHUTNATH TEMPLE,</t>
  </si>
  <si>
    <t>SAURABH TRADERS</t>
  </si>
  <si>
    <t>Ysoni4670@gmail.com</t>
  </si>
  <si>
    <t>7355760530</t>
  </si>
  <si>
    <t>AOEPY3376D</t>
  </si>
  <si>
    <t>BHITARIA</t>
  </si>
  <si>
    <t>BARBHI</t>
  </si>
  <si>
    <t xml:space="preserve">05241- </t>
  </si>
  <si>
    <t>NEAR PETROL PUMP,,BHITARIA, DIST BARABAN</t>
  </si>
  <si>
    <t>pinank vanmalibhai motaka</t>
  </si>
  <si>
    <t>Pinank Vanmalibhai Motaka</t>
  </si>
  <si>
    <t>motakapinank03@gmail.com</t>
  </si>
  <si>
    <t>7359967244</t>
  </si>
  <si>
    <t>CANPM0170J</t>
  </si>
  <si>
    <t>amitbhai velshibhai bhuva</t>
  </si>
  <si>
    <t>Amitbhai Velshibhai Bhuva</t>
  </si>
  <si>
    <t>amitbhuva1992@gmail.com</t>
  </si>
  <si>
    <t>9737540044</t>
  </si>
  <si>
    <t>BUKPB7614N</t>
  </si>
  <si>
    <t>Vivek Kumar patel</t>
  </si>
  <si>
    <t>RAMJI  SINGH</t>
  </si>
  <si>
    <t>vmsbhabhua@gmail.com</t>
  </si>
  <si>
    <t>7970870333</t>
  </si>
  <si>
    <t>BZVPS2646R</t>
  </si>
  <si>
    <t>BHABHUA</t>
  </si>
  <si>
    <t>Bhabua</t>
  </si>
  <si>
    <t>BHABHU</t>
  </si>
  <si>
    <t>PATEL CHOWK, CHAINPUR,ROAD, BHABHUA</t>
  </si>
  <si>
    <t>AKASH TRADERS</t>
  </si>
  <si>
    <t>anshujaiswal0229@gmail.com</t>
  </si>
  <si>
    <t>7376491565</t>
  </si>
  <si>
    <t>BMKPJ1542B</t>
  </si>
  <si>
    <t>FAIZABAD,FATEHGANJ ROAD</t>
  </si>
  <si>
    <t>FATFAI</t>
  </si>
  <si>
    <t>05278-223480</t>
  </si>
  <si>
    <t>FATEHGANJ ROAD ,ANNEXE HOTEL, KRISHNA</t>
  </si>
  <si>
    <t>DIPAKBHAI RAMNIKBHAI PANDYA</t>
  </si>
  <si>
    <t>DIPAK RAMNIKLAL PANDYA</t>
  </si>
  <si>
    <t>pandyabhargav07@gmail.com</t>
  </si>
  <si>
    <t>9825267100</t>
  </si>
  <si>
    <t>ABJPP7790A</t>
  </si>
  <si>
    <t>2019-11-11 13:56:22.000000</t>
  </si>
  <si>
    <t>TAKHTESHWAR,BHAVNAGAR</t>
  </si>
  <si>
    <t>Bhavnagar</t>
  </si>
  <si>
    <t>DBTAKH</t>
  </si>
  <si>
    <t>takhte@denabank.co.in</t>
  </si>
  <si>
    <t>0278-2561094 9152940726</t>
  </si>
  <si>
    <t>GIJUBHAI BADHEKA MARG,OPP TAKHTESHWAR POST OFFICE, BHAVNAGAR, BHAVNAGAR, GUJARAT, 364002</t>
  </si>
  <si>
    <t>CHANDRA BHANU SHARMA</t>
  </si>
  <si>
    <t>suyashdbo@gmail.com</t>
  </si>
  <si>
    <t>9935046801</t>
  </si>
  <si>
    <t>BGJPS7723L</t>
  </si>
  <si>
    <t>BARABANKI</t>
  </si>
  <si>
    <t>DBBBAN</t>
  </si>
  <si>
    <t>barluc@denabank.co.in</t>
  </si>
  <si>
    <t>05248-222811 9152941275</t>
  </si>
  <si>
    <t>CIVIL LINES,LUCKNOW-FAIZABAD ROAD, BARA BANKI, BARA BANKI, UTTAR PRADESH, 225001</t>
  </si>
  <si>
    <t>HITESHBHAI MAGANBHAI MORI</t>
  </si>
  <si>
    <t>hitesh.mori711@gmail.com</t>
  </si>
  <si>
    <t>9998483789</t>
  </si>
  <si>
    <t>DNOPM0807H</t>
  </si>
  <si>
    <t>BHAVNAGAR,BHAVNAGAR MAIN</t>
  </si>
  <si>
    <t>BHAVNA</t>
  </si>
  <si>
    <t>0278-2516615,2424078</t>
  </si>
  <si>
    <t>BUNDER ROAD,LOKHAND BAZAR</t>
  </si>
  <si>
    <t>Akhaya Kumar Mohanty</t>
  </si>
  <si>
    <t>AKHAYA KUMAR MOHANTY</t>
  </si>
  <si>
    <t>mohantyakhaya14@gmail.com</t>
  </si>
  <si>
    <t>9692033945</t>
  </si>
  <si>
    <t>ALRPM8560D</t>
  </si>
  <si>
    <t>BHUBANESHWAR,SAMANTAPUR</t>
  </si>
  <si>
    <t>Bhubaneswar</t>
  </si>
  <si>
    <t>SABHUB</t>
  </si>
  <si>
    <t xml:space="preserve">LEWIS ROAD, SAMANTRAPU                                                                                                                                                              ,BHUBANESHWAR       </t>
  </si>
  <si>
    <t>TARUN KUMAR</t>
  </si>
  <si>
    <t>TARUN  KUMAR</t>
  </si>
  <si>
    <t>tarunkumar28031989@gmail.com</t>
  </si>
  <si>
    <t>9456802407</t>
  </si>
  <si>
    <t>DXJPK8903D</t>
  </si>
  <si>
    <t>0132-2714156</t>
  </si>
  <si>
    <t xml:space="preserve">STAR PAPER MILL,DEOBAND ROAD </t>
  </si>
  <si>
    <t>Asha Pant</t>
  </si>
  <si>
    <t>ASHA  PANT</t>
  </si>
  <si>
    <t>saifoodshrd@gmail.com</t>
  </si>
  <si>
    <t>8394864587</t>
  </si>
  <si>
    <t>DQIPP7311C</t>
  </si>
  <si>
    <t>135</t>
  </si>
  <si>
    <t>BOB UPPER GHARWALI ,COLO RAIPUR</t>
  </si>
  <si>
    <t>Deepak gupta</t>
  </si>
  <si>
    <t>DEEPAK  GUPTA</t>
  </si>
  <si>
    <t>deepak1968@gmail.com</t>
  </si>
  <si>
    <t>9897525788</t>
  </si>
  <si>
    <t>AATPG6259L</t>
  </si>
  <si>
    <t>DEHRADUN,KRISHNA NAGAR</t>
  </si>
  <si>
    <t>KRIDEH</t>
  </si>
  <si>
    <t>0135-2756543</t>
  </si>
  <si>
    <t>KRISHAN NAGAR,DEHRADUN</t>
  </si>
  <si>
    <t>kamal kumar chitkara</t>
  </si>
  <si>
    <t>KAMAL KUMAR CHITKARA</t>
  </si>
  <si>
    <t>kamalchitkara1440@gmail.com</t>
  </si>
  <si>
    <t>8279728681</t>
  </si>
  <si>
    <t>AHCPC5727F</t>
  </si>
  <si>
    <t>RISHIKESH</t>
  </si>
  <si>
    <t>Rishikesh</t>
  </si>
  <si>
    <t>RISHIK</t>
  </si>
  <si>
    <t>0135-2430653</t>
  </si>
  <si>
    <t xml:space="preserve">SUHAVI BUILDING,DEHRADUN ROAD, </t>
  </si>
  <si>
    <t>Nidhi Mehra</t>
  </si>
  <si>
    <t>NIDHI  MEHRA</t>
  </si>
  <si>
    <t>kohli01731@gmail.com</t>
  </si>
  <si>
    <t>8979557108</t>
  </si>
  <si>
    <t>BKPPM1567E</t>
  </si>
  <si>
    <t>VIKAS NAGAR DEHRADUN</t>
  </si>
  <si>
    <t>DBVIKA</t>
  </si>
  <si>
    <t>vikas@denabank.co.in</t>
  </si>
  <si>
    <t>9721459279 9152941462</t>
  </si>
  <si>
    <t>WARD NO 5PLOT NO 281, MANDI CHOWK VIKAS NAGAR,DEHRADUN, VIKAS NAGAR, DEHRADUN, UTTARAKHAND, 248198</t>
  </si>
  <si>
    <t>Arvind Singh</t>
  </si>
  <si>
    <t>ARVIND  SINGH</t>
  </si>
  <si>
    <t>aasj585@gmail.com</t>
  </si>
  <si>
    <t>7668186519</t>
  </si>
  <si>
    <t>DQEPS0308J</t>
  </si>
  <si>
    <t xml:space="preserve">KOTDWAR </t>
  </si>
  <si>
    <t>Kotdwara</t>
  </si>
  <si>
    <t>VJKOTD</t>
  </si>
  <si>
    <t>RENU GARG</t>
  </si>
  <si>
    <t>vb6533@VIJAYABANK.CO.IN</t>
  </si>
  <si>
    <t>0138-2223225</t>
  </si>
  <si>
    <t>OPP. WARDMAN DHARAM KANTANAZIBABAD ROAD,KOTDWAR</t>
  </si>
  <si>
    <t>SHRAVAN KUMAR</t>
  </si>
  <si>
    <t>shravan.kashyap82@gmail.com</t>
  </si>
  <si>
    <t>9621764248</t>
  </si>
  <si>
    <t>CJHPK8802J</t>
  </si>
  <si>
    <t>Ravita</t>
  </si>
  <si>
    <t>RAVITA  Ravita</t>
  </si>
  <si>
    <t>yadavajay.sign@gmail.com</t>
  </si>
  <si>
    <t>9720582568</t>
  </si>
  <si>
    <t>DFOPR7281J</t>
  </si>
  <si>
    <t>HARIDWAR,JWALAPUR</t>
  </si>
  <si>
    <t>Haridwar</t>
  </si>
  <si>
    <t>JWAHAR</t>
  </si>
  <si>
    <t xml:space="preserve">01334- </t>
  </si>
  <si>
    <t>BANK OF BARODA, NEAR J,KOTWALI MAIN ROAD, JAW</t>
  </si>
  <si>
    <t>Mohd Irfan Ahmed</t>
  </si>
  <si>
    <t>mirfan10@rediffmail.com</t>
  </si>
  <si>
    <t>8630341175</t>
  </si>
  <si>
    <t>BQGPA1056F</t>
  </si>
  <si>
    <t>MANGLAUR</t>
  </si>
  <si>
    <t>Manglaur</t>
  </si>
  <si>
    <t>MANGLA</t>
  </si>
  <si>
    <t>AT-GT ROAD,MANGLAUR,DIST-HARIDWAR</t>
  </si>
  <si>
    <t>mukesh singh</t>
  </si>
  <si>
    <t>MUKESH  SINGH</t>
  </si>
  <si>
    <t>mukeshmv8@gmail.com</t>
  </si>
  <si>
    <t>9742774653</t>
  </si>
  <si>
    <t>AWYPS8207P</t>
  </si>
  <si>
    <t>DEHRADUN,SUDDHOWALA</t>
  </si>
  <si>
    <t>SUDDHO</t>
  </si>
  <si>
    <t xml:space="preserve">0135 -2774813 </t>
  </si>
  <si>
    <t>UTTARAKHAND TECHNICAL,UNIVERSITY,GOVT GIRLS</t>
  </si>
  <si>
    <t>Raja Sahu</t>
  </si>
  <si>
    <t>rammanorath411@gmail.com</t>
  </si>
  <si>
    <t>9598997273</t>
  </si>
  <si>
    <t>BTHPS0567S</t>
  </si>
  <si>
    <t>HYDERGANJ</t>
  </si>
  <si>
    <t>HYDERG</t>
  </si>
  <si>
    <t>05270-282702</t>
  </si>
  <si>
    <t>V&amp;P. HYDERGANJ,,DIST. FAIZABAD,</t>
  </si>
  <si>
    <t>CHANDAN CHOUDHARY</t>
  </si>
  <si>
    <t>chandanka184@gmail.com</t>
  </si>
  <si>
    <t>8789653919</t>
  </si>
  <si>
    <t>AEGPC4206E</t>
  </si>
  <si>
    <t>RANCHI</t>
  </si>
  <si>
    <t>VJRANC</t>
  </si>
  <si>
    <t>MANOJ KUAMR</t>
  </si>
  <si>
    <t>vb8404@VIJAYABANK.CO.IN</t>
  </si>
  <si>
    <t>0651-2206050</t>
  </si>
  <si>
    <t>NO 55BARALAL STREETUPPER BAZAR,RANCHI</t>
  </si>
  <si>
    <t>RAJESH KUMAR GUPTA</t>
  </si>
  <si>
    <t>RKG301020196@HOTMAIL.COM</t>
  </si>
  <si>
    <t>8601804402</t>
  </si>
  <si>
    <t>BBOPG6138D</t>
  </si>
  <si>
    <t>RGIPT,JAIS CAMPUS</t>
  </si>
  <si>
    <t>JAICAM</t>
  </si>
  <si>
    <t xml:space="preserve">RGIPT JAIS CAMPUS,VIL MUBARAKPUR </t>
  </si>
  <si>
    <t>VIPUL KUMAR PANDEY</t>
  </si>
  <si>
    <t>vipul kumar pandey</t>
  </si>
  <si>
    <t>VIPULKUMARPANDEY@HOTMAIL.COM</t>
  </si>
  <si>
    <t>8726448000</t>
  </si>
  <si>
    <t>AYMPP3448B</t>
  </si>
  <si>
    <t>DEDAUR</t>
  </si>
  <si>
    <t>0535-2535535</t>
  </si>
  <si>
    <t>VILL+PO-DEDAUR ,</t>
  </si>
  <si>
    <t>jainendra kumar singh</t>
  </si>
  <si>
    <t>jainendrasingh94@gmail.com</t>
  </si>
  <si>
    <t>8948048000</t>
  </si>
  <si>
    <t>FDTPS7676M</t>
  </si>
  <si>
    <t>Faheem</t>
  </si>
  <si>
    <t>Faheem  FAHEEM</t>
  </si>
  <si>
    <t>alasadtrading556@gmail.com</t>
  </si>
  <si>
    <t>7500889653</t>
  </si>
  <si>
    <t>ACAPF3145R</t>
  </si>
  <si>
    <t>Narendar Singh</t>
  </si>
  <si>
    <t>NARENDAR  SINGH</t>
  </si>
  <si>
    <t>narendragautam@gmail.com</t>
  </si>
  <si>
    <t>7906860858</t>
  </si>
  <si>
    <t>AGBPS5380C</t>
  </si>
  <si>
    <t>0135-</t>
  </si>
  <si>
    <t>307,NEAR RISPANA,BRIDG,HARIDWAR RD,DEHRADUN,U</t>
  </si>
  <si>
    <t>Kuldeep Singh</t>
  </si>
  <si>
    <t>kuldeep.mahar7390@gmail.com</t>
  </si>
  <si>
    <t>7060457430</t>
  </si>
  <si>
    <t>DXMPK1279P</t>
  </si>
  <si>
    <t>Saurav Gulati</t>
  </si>
  <si>
    <t>SAURAV  GULATI</t>
  </si>
  <si>
    <t>saurav_gulati1991@rediffmail.com</t>
  </si>
  <si>
    <t>9997365397</t>
  </si>
  <si>
    <t>BABPG6928H</t>
  </si>
  <si>
    <t>DEHRADUN,SAHARANPUR ROAD</t>
  </si>
  <si>
    <t>SAHDEH</t>
  </si>
  <si>
    <t>0135-2620195/254</t>
  </si>
  <si>
    <t>176 PATEL NAGAR,,SAHARNPUR ROAD,</t>
  </si>
  <si>
    <t>Ankit Singh</t>
  </si>
  <si>
    <t>ANKIT  SINGH</t>
  </si>
  <si>
    <t>ankit0900singh@gmail.com</t>
  </si>
  <si>
    <t>8860479748</t>
  </si>
  <si>
    <t>FUGPS3440K</t>
  </si>
  <si>
    <t>DEHRADUN,GARHWAL JAL SANSTHAN</t>
  </si>
  <si>
    <t>XTDEHR</t>
  </si>
  <si>
    <t>0135-2740739</t>
  </si>
  <si>
    <t xml:space="preserve">GARHWAL JAL SANSTHAN,,DILARAM CHOWK, </t>
  </si>
  <si>
    <t>Munindra Mansukhlal</t>
  </si>
  <si>
    <t>rajyagurumunindra@ymail.com</t>
  </si>
  <si>
    <t>9824089222</t>
  </si>
  <si>
    <t>ABMPR5183Q</t>
  </si>
  <si>
    <t>SARITA KUMARI</t>
  </si>
  <si>
    <t>SARITA  KUMARI</t>
  </si>
  <si>
    <t>saritakumari@gmail.com</t>
  </si>
  <si>
    <t>6200540611</t>
  </si>
  <si>
    <t>ELGPK5274P</t>
  </si>
  <si>
    <t>shanmuga priya</t>
  </si>
  <si>
    <t>shanmuga priya bhuvaneshwari</t>
  </si>
  <si>
    <t>saiharish1214@gmail.com</t>
  </si>
  <si>
    <t>9150369944</t>
  </si>
  <si>
    <t>CVQPS5805L</t>
  </si>
  <si>
    <t>TIRUNELVELI,TIRUNELVELI MAIN</t>
  </si>
  <si>
    <t>Tirunelveli</t>
  </si>
  <si>
    <t>Tamil Nadu</t>
  </si>
  <si>
    <t>TIRUNE</t>
  </si>
  <si>
    <t>0462-2352598</t>
  </si>
  <si>
    <t>NO-13,B &amp; C,AMBAI RD ,MELAPALAYAM</t>
  </si>
  <si>
    <t>Bhikhu khimabhai bandhiya</t>
  </si>
  <si>
    <t>bbandhiya@yahoo.com</t>
  </si>
  <si>
    <t>9724949791</t>
  </si>
  <si>
    <t>PYKPB5195P</t>
  </si>
  <si>
    <t>Harendra Singh</t>
  </si>
  <si>
    <t>HARENDRA  SINGH</t>
  </si>
  <si>
    <t>harendra.singh174@gmail.com</t>
  </si>
  <si>
    <t>8755087929</t>
  </si>
  <si>
    <t>BQOPS0099A</t>
  </si>
  <si>
    <t xml:space="preserve">0135 -2645522 </t>
  </si>
  <si>
    <t>BANK OF BARODA,,TRANSPORT NAGAR</t>
  </si>
  <si>
    <t>Particular</t>
  </si>
  <si>
    <t>Psboffline : Auto Loan</t>
  </si>
  <si>
    <t>Psbonline : Auto Loan</t>
  </si>
  <si>
    <t>Grand Total : Auto Loan</t>
  </si>
  <si>
    <t>00 day to 05 day</t>
  </si>
  <si>
    <t>06 day to 10 day</t>
  </si>
  <si>
    <t>11 day to 15 day</t>
  </si>
  <si>
    <t>15 day and above</t>
  </si>
  <si>
    <t>00 day
 to 05 day</t>
  </si>
  <si>
    <t xml:space="preserve">15day 
and above </t>
  </si>
  <si>
    <t>AHMEDABAD ZONE</t>
  </si>
  <si>
    <t>BARODA ZONE</t>
  </si>
  <si>
    <t>BENGALURU ZONE</t>
  </si>
  <si>
    <t>BHOPAL ZONE</t>
  </si>
  <si>
    <t>CHANDIGARH ZONE</t>
  </si>
  <si>
    <t>CHENNAI ZONE</t>
  </si>
  <si>
    <t>ERNAKULAM ZONE</t>
  </si>
  <si>
    <t>HYDERABAD ZONE</t>
  </si>
  <si>
    <t>JAIPUR ZONE</t>
  </si>
  <si>
    <t>KOLKATA ZONE</t>
  </si>
  <si>
    <t>LUCKNOW ZONE</t>
  </si>
  <si>
    <t>MANGALURU ZONE</t>
  </si>
  <si>
    <t>MEERUT ZONE</t>
  </si>
  <si>
    <t>MUMBAI ZONE</t>
  </si>
  <si>
    <t>NEW DELHI ZONE</t>
  </si>
  <si>
    <t>PATNA ZONE</t>
  </si>
  <si>
    <t>PUNE ZONE</t>
  </si>
  <si>
    <t>RAJKOT ZONE</t>
  </si>
  <si>
    <t>Grand Total</t>
  </si>
  <si>
    <t>Zone</t>
  </si>
  <si>
    <t xml:space="preserve">Online </t>
  </si>
  <si>
    <t>Offline</t>
  </si>
  <si>
    <t xml:space="preserve">Total Pending </t>
  </si>
  <si>
    <t>BHUJ REGION</t>
  </si>
  <si>
    <t>SULTANPUR REGION</t>
  </si>
  <si>
    <t>JUNAGADH REGION</t>
  </si>
  <si>
    <t>JAMSHEDPUR REGION</t>
  </si>
  <si>
    <t>BHAVNAGAR REGION</t>
  </si>
  <si>
    <t>FAIZABAD REGION</t>
  </si>
  <si>
    <t>GAYA REGION</t>
  </si>
  <si>
    <t>BHUBANESWAR REGION</t>
  </si>
  <si>
    <t>MEERUT REGION</t>
  </si>
  <si>
    <t>DEHRADUN REGION</t>
  </si>
  <si>
    <t>RAE BARELI REGION</t>
  </si>
  <si>
    <t>MADURAI REGION</t>
  </si>
  <si>
    <t>ANAND REGION</t>
  </si>
  <si>
    <t>DELHI METRO-III REGION</t>
  </si>
  <si>
    <t>BAREILLY REGION</t>
  </si>
  <si>
    <t>MUZAFFARPUR REGION</t>
  </si>
  <si>
    <t>KANPUR REGION</t>
  </si>
  <si>
    <t>LUCKNOW REGION</t>
  </si>
  <si>
    <t>SAMBALPUR REGION</t>
  </si>
  <si>
    <t>Count of SrNo</t>
  </si>
  <si>
    <t>Row Labels</t>
  </si>
  <si>
    <t>(blank)</t>
  </si>
  <si>
    <t>Difference</t>
  </si>
  <si>
    <t>Slab</t>
  </si>
  <si>
    <t>Today Date</t>
  </si>
  <si>
    <t>00 Day to 05 Day</t>
  </si>
  <si>
    <t>06 Day to 10 Day</t>
  </si>
  <si>
    <t>11 Day to 15 Day</t>
  </si>
  <si>
    <t>15 Day and Above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</si>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</sst>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NumberFormat="1"/>
    <xf numFmtId="0" fontId="0" fillId="0" borderId="0" xfId="0" applyNumberFormat="1"/>
    <xf numFmtId="0" fontId="3" fillId="2" borderId="5" xfId="0" applyFont="1" applyFill="1" applyBorder="1" applyAlignment="1">
      <alignment wrapText="1"/>
    </xf>
    <xf numFmtId="0" fontId="2" fillId="2" borderId="5" xfId="0" applyNumberFormat="1" applyFont="1" applyFill="1" applyBorder="1" applyAlignment="1">
      <alignment wrapText="1"/>
    </xf>
    <xf numFmtId="0" fontId="2" fillId="2" borderId="6" xfId="0" applyNumberFormat="1" applyFont="1" applyFill="1" applyBorder="1" applyAlignment="1">
      <alignment wrapText="1"/>
    </xf>
    <xf numFmtId="0" fontId="4" fillId="0" borderId="4" xfId="0" applyFont="1" applyBorder="1" applyAlignment="1">
      <alignment horizontal="left"/>
    </xf>
    <xf numFmtId="0" fontId="0" fillId="0" borderId="5" xfId="0" applyBorder="1"/>
    <xf numFmtId="0" fontId="2" fillId="0" borderId="5" xfId="0" applyNumberFormat="1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5" xfId="0" applyNumberFormat="1" applyBorder="1"/>
    <xf numFmtId="0" fontId="3" fillId="4" borderId="1" xfId="0" applyNumberFormat="1" applyFont="1" applyFill="1" applyBorder="1"/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0" fillId="0" borderId="6" xfId="0" applyBorder="1"/>
    <xf numFmtId="0" fontId="3" fillId="2" borderId="7" xfId="0" applyNumberFormat="1" applyFont="1" applyFill="1" applyBorder="1" applyAlignment="1">
      <alignment horizontal="left"/>
    </xf>
    <xf numFmtId="0" fontId="3" fillId="2" borderId="8" xfId="0" applyFont="1" applyFill="1" applyBorder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5" xfId="0" pivotButton="1" applyNumberFormat="1" applyBorder="1"/>
    <xf numFmtId="0" fontId="0" fillId="0" borderId="5" xfId="0" applyNumberFormat="1" applyBorder="1" applyAlignment="1">
      <alignment horizontal="left"/>
    </xf>
    <xf numFmtId="0" fontId="3" fillId="0" borderId="9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14" fontId="0" fillId="0" borderId="5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82.647501388892" createdVersion="5" refreshedVersion="5" minRefreshableVersion="3" recordCount="34">
  <cacheSource type="worksheet">
    <worksheetSource ref="A1:AA1048576" sheet="Online"/>
  </cacheSource>
  <cacheFields count="24">
    <cacheField name="SrNo" numFmtId="0">
      <sharedItems containsString="0" containsBlank="1" containsNumber="1" containsInteger="1" minValue="1" maxValue="25"/>
    </cacheField>
    <cacheField name="ApplicationCode" numFmtId="0">
      <sharedItems containsBlank="1"/>
    </cacheField>
    <cacheField name="NameOfCustomer" numFmtId="0">
      <sharedItems containsBlank="1"/>
    </cacheField>
    <cacheField name="EmailOfCustomer" numFmtId="0">
      <sharedItems containsBlank="1"/>
    </cacheField>
    <cacheField name="MobileNoOfCustomer" numFmtId="0">
      <sharedItems containsBlank="1"/>
    </cacheField>
    <cacheField name="PAN" numFmtId="0">
      <sharedItems containsBlank="1"/>
    </cacheField>
    <cacheField name="InPrincipleDate" numFmtId="0">
      <sharedItems containsBlank="1"/>
    </cacheField>
    <cacheField name="EligibleAmountInRs" numFmtId="0">
      <sharedItems containsString="0" containsBlank="1" containsNumber="1" minValue="100000" maxValue="1000000"/>
    </cacheField>
    <cacheField name="EMIInRs" numFmtId="0">
      <sharedItems containsString="0" containsBlank="1" containsNumber="1" containsInteger="1" minValue="1589" maxValue="20444"/>
    </cacheField>
    <cacheField name="TenureInYears" numFmtId="0">
      <sharedItems containsString="0" containsBlank="1" containsNumber="1" containsInteger="1" minValue="5" maxValue="7"/>
    </cacheField>
    <cacheField name="ROI" numFmtId="0">
      <sharedItems containsString="0" containsBlank="1" containsNumber="1" minValue="8.35" maxValue="8.6"/>
    </cacheField>
    <cacheField name="ProcessingFee" numFmtId="0">
      <sharedItems containsString="0" containsBlank="1" containsNumber="1" minValue="0.5" maxValue="0.5"/>
    </cacheField>
    <cacheField name="ProductName" numFmtId="0">
      <sharedItems containsBlank="1"/>
    </cacheField>
    <cacheField name="ProductActive" numFmtId="0">
      <sharedItems containsBlank="1"/>
    </cacheField>
    <cacheField name="ProposalStatus" numFmtId="0">
      <sharedItems containsBlank="1"/>
    </cacheField>
    <cacheField name="Bank" numFmtId="0">
      <sharedItems containsBlank="1"/>
    </cacheField>
    <cacheField name="BankCode" numFmtId="0">
      <sharedItems containsBlank="1"/>
    </cacheField>
    <cacheField name="Branch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ource" numFmtId="0">
      <sharedItems containsBlank="1"/>
    </cacheField>
    <cacheField name="BankSpecificInprincipleReNEWEnhancement" numFmtId="0">
      <sharedItems containsNonDate="0" containsString="0" containsBlank="1"/>
    </cacheField>
    <cacheField name="ZOBranchName" numFmtId="0">
      <sharedItems containsBlank="1" count="7">
        <s v="MEERUT ZONE"/>
        <s v="LUCKNOW ZONE"/>
        <s v="AHMEDABAD ZONE"/>
        <s v="NEW DELHI ZONE"/>
        <s v="PATNA ZONE"/>
        <s v="RAJKOT ZONE"/>
        <m/>
      </sharedItems>
    </cacheField>
    <cacheField name="ROBranch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782.650338310188" createdVersion="5" refreshedVersion="5" minRefreshableVersion="3" recordCount="56">
  <cacheSource type="worksheet">
    <worksheetSource ref="A1:Y1048576" sheet="Offline"/>
  </cacheSource>
  <cacheFields count="22">
    <cacheField name="SrNo" numFmtId="0">
      <sharedItems containsString="0" containsBlank="1" containsNumber="1" containsInteger="1" minValue="1" maxValue="44"/>
    </cacheField>
    <cacheField name="NameOfCustomer" numFmtId="0">
      <sharedItems containsBlank="1"/>
    </cacheField>
    <cacheField name="ApplicantName" numFmtId="0">
      <sharedItems containsBlank="1"/>
    </cacheField>
    <cacheField name="EmailOfCustomer" numFmtId="0">
      <sharedItems containsBlank="1"/>
    </cacheField>
    <cacheField name="MobileNoOfCustomer" numFmtId="0">
      <sharedItems containsBlank="1"/>
    </cacheField>
    <cacheField name="PAN" numFmtId="0">
      <sharedItems containsBlank="1"/>
    </cacheField>
    <cacheField name="Status" numFmtId="0">
      <sharedItems containsBlank="1"/>
    </cacheField>
    <cacheField name="OfflineDate" numFmtId="0">
      <sharedItems containsBlank="1"/>
    </cacheField>
    <cacheField name="ModifiedDate" numFmtId="0">
      <sharedItems containsBlank="1"/>
    </cacheField>
    <cacheField name="Bank" numFmtId="0">
      <sharedItems containsBlank="1"/>
    </cacheField>
    <cacheField name="BranchName" numFmtId="0">
      <sharedItems containsBlank="1"/>
    </cacheField>
    <cacheField name="BranchCity" numFmtId="0">
      <sharedItems containsBlank="1"/>
    </cacheField>
    <cacheField name="BranchState" numFmtId="0">
      <sharedItems containsBlank="1"/>
    </cacheField>
    <cacheField name="BranchCode" numFmtId="0">
      <sharedItems containsBlank="1"/>
    </cacheField>
    <cacheField name="ContactPersonAtBranch" numFmtId="0">
      <sharedItems containsBlank="1"/>
    </cacheField>
    <cacheField name="LetterSentToEmail" numFmtId="0">
      <sharedItems containsBlank="1"/>
    </cacheField>
    <cacheField name="ContactPersonNumber" numFmtId="0">
      <sharedItems containsBlank="1"/>
    </cacheField>
    <cacheField name="BranchContact" numFmtId="0">
      <sharedItems containsBlank="1"/>
    </cacheField>
    <cacheField name="BranchAddress" numFmtId="0">
      <sharedItems containsBlank="1"/>
    </cacheField>
    <cacheField name="source" numFmtId="0">
      <sharedItems containsBlank="1"/>
    </cacheField>
    <cacheField name="ZOBranchName" numFmtId="0">
      <sharedItems containsBlank="1" count="6">
        <s v="RAJKOT ZONE"/>
        <s v="LUCKNOW ZONE"/>
        <s v="PATNA ZONE"/>
        <s v="MEERUT ZONE"/>
        <s v="CHENNAI ZONE"/>
        <m/>
      </sharedItems>
    </cacheField>
    <cacheField name="ROBranch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istrator" refreshedDate="43782.659073263887" backgroundQuery="1" createdVersion="5" refreshedVersion="5" minRefreshableVersion="3" recordCount="0" supportSubquery="1" supportAdvancedDrill="1">
  <cacheSource type="external" connectionId="1"/>
  <cacheFields count="3">
    <cacheField name="[Measures].[Count of SrNo]" caption="Count of SrNo" numFmtId="0" hierarchy="27" level="32767"/>
    <cacheField name="[Range].[Slab].[Slab]" caption="Slab" numFmtId="0" hierarchy="9" level="1">
      <sharedItems count="2">
        <s v="06 Day to 10 Day"/>
        <s v="15 Day and Above"/>
      </sharedItems>
    </cacheField>
    <cacheField name="[Range].[ZOBranchName].[ZOBranchName]" caption="ZOBranchName" numFmtId="0" hierarchy="25" level="1">
      <sharedItems count="6">
        <s v="AHMEDABAD ZONE"/>
        <s v="LUCKNOW ZONE"/>
        <s v="MEERUT ZONE"/>
        <s v="NEW DELHI ZONE"/>
        <s v="PATNA ZONE"/>
        <s v="RAJKOT ZONE"/>
      </sharedItems>
    </cacheField>
  </cacheFields>
  <cacheHierarchies count="30">
    <cacheHierarchy uniqueName="[Range].[SrNo]" caption="SrNo" attribute="1" defaultMemberUniqueName="[Range].[SrNo].[All]" allUniqueName="[Range].[SrNo].[All]" dimensionUniqueName="[Range]" displayFolder="" count="0" memberValueDatatype="20" unbalanced="0"/>
    <cacheHierarchy uniqueName="[Range].[ApplicationCode]" caption="ApplicationCode" attribute="1" defaultMemberUniqueName="[Range].[ApplicationCode].[All]" allUniqueName="[Range].[ApplicationCode].[All]" dimensionUniqueName="[Range]" displayFolder="" count="0" memberValueDatatype="130" unbalanced="0"/>
    <cacheHierarchy uniqueName="[Range].[NameOfCustomer]" caption="NameOfCustomer" attribute="1" defaultMemberUniqueName="[Range].[NameOfCustomer].[All]" allUniqueName="[Range].[NameOfCustomer].[All]" dimensionUniqueName="[Range]" displayFolder="" count="0" memberValueDatatype="130" unbalanced="0"/>
    <cacheHierarchy uniqueName="[Range].[EmailOfCustomer]" caption="EmailOfCustomer" attribute="1" defaultMemberUniqueName="[Range].[EmailOfCustomer].[All]" allUniqueName="[Range].[EmailOfCustomer].[All]" dimensionUniqueName="[Range]" displayFolder="" count="0" memberValueDatatype="130" unbalanced="0"/>
    <cacheHierarchy uniqueName="[Range].[MobileNoOfCustomer]" caption="MobileNoOfCustomer" attribute="1" defaultMemberUniqueName="[Range].[MobileNoOfCustomer].[All]" allUniqueName="[Range].[MobileNoOfCustomer].[All]" dimensionUniqueName="[Range]" displayFolder="" count="0" memberValueDatatype="130" unbalanced="0"/>
    <cacheHierarchy uniqueName="[Range].[PAN]" caption="PAN" attribute="1" defaultMemberUniqueName="[Range].[PAN].[All]" allUniqueName="[Range].[PAN].[All]" dimensionUniqueName="[Range]" displayFolder="" count="0" memberValueDatatype="130" unbalanced="0"/>
    <cacheHierarchy uniqueName="[Range].[InPrincipleDate]" caption="InPrincipleDate" attribute="1" time="1" defaultMemberUniqueName="[Range].[InPrincipleDate].[All]" allUniqueName="[Range].[InPrincipleDate].[All]" dimensionUniqueName="[Range]" displayFolder="" count="0" memberValueDatatype="7" unbalanced="0"/>
    <cacheHierarchy uniqueName="[Range].[Today Date]" caption="Today Date" attribute="1" time="1" defaultMemberUniqueName="[Range].[Today Date].[All]" allUniqueName="[Range].[Today Date].[All]" dimensionUniqueName="[Range]" displayFolder="" count="0" memberValueDatatype="7" unbalanced="0"/>
    <cacheHierarchy uniqueName="[Range].[Difference]" caption="Difference" attribute="1" defaultMemberUniqueName="[Range].[Difference].[All]" allUniqueName="[Range].[Difference].[All]" dimensionUniqueName="[Range]" displayFolder="" count="0" memberValueDatatype="20" unbalanced="0"/>
    <cacheHierarchy uniqueName="[Range].[Slab]" caption="Slab" attribute="1" defaultMemberUniqueName="[Range].[Slab].[All]" allUniqueName="[Range].[Slab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ligibleAmountInRs]" caption="EligibleAmountInRs" attribute="1" defaultMemberUniqueName="[Range].[EligibleAmountInRs].[All]" allUniqueName="[Range].[EligibleAmountInRs].[All]" dimensionUniqueName="[Range]" displayFolder="" count="0" memberValueDatatype="5" unbalanced="0"/>
    <cacheHierarchy uniqueName="[Range].[EMIInRs]" caption="EMIInRs" attribute="1" defaultMemberUniqueName="[Range].[EMIInRs].[All]" allUniqueName="[Range].[EMIInRs].[All]" dimensionUniqueName="[Range]" displayFolder="" count="0" memberValueDatatype="20" unbalanced="0"/>
    <cacheHierarchy uniqueName="[Range].[TenureInYears]" caption="TenureInYears" attribute="1" defaultMemberUniqueName="[Range].[TenureInYears].[All]" allUniqueName="[Range].[TenureInYears].[All]" dimensionUniqueName="[Range]" displayFolder="" count="0" memberValueDatatype="20" unbalanced="0"/>
    <cacheHierarchy uniqueName="[Range].[ROI]" caption="ROI" attribute="1" defaultMemberUniqueName="[Range].[ROI].[All]" allUniqueName="[Range].[ROI].[All]" dimensionUniqueName="[Range]" displayFolder="" count="0" memberValueDatatype="5" unbalanced="0"/>
    <cacheHierarchy uniqueName="[Range].[ProcessingFee]" caption="ProcessingFee" attribute="1" defaultMemberUniqueName="[Range].[ProcessingFee].[All]" allUniqueName="[Range].[ProcessingFee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Active]" caption="ProductActive" attribute="1" defaultMemberUniqueName="[Range].[ProductActive].[All]" allUniqueName="[Range].[ProductActive].[All]" dimensionUniqueName="[Range]" displayFolder="" count="0" memberValueDatatype="130" unbalanced="0"/>
    <cacheHierarchy uniqueName="[Range].[ProposalStatus]" caption="ProposalStatus" attribute="1" defaultMemberUniqueName="[Range].[ProposalStatus].[All]" allUniqueName="[Range].[ProposalStatus].[All]" dimensionUniqueName="[Range]" displayFolder="" count="0" memberValueDatatype="130" unbalanced="0"/>
    <cacheHierarchy uniqueName="[Range].[Bank]" caption="Bank" attribute="1" defaultMemberUniqueName="[Range].[Bank].[All]" allUniqueName="[Range].[Bank].[All]" dimensionUniqueName="[Range]" displayFolder="" count="0" memberValueDatatype="130" unbalanced="0"/>
    <cacheHierarchy uniqueName="[Range].[BankCode]" caption="BankCode" attribute="1" defaultMemberUniqueName="[Range].[BankCode].[All]" allUniqueName="[Range].[BankCode].[All]" dimensionUniqueName="[Range]" displayFolder="" count="0" memberValueDatatype="130" unbalanced="0"/>
    <cacheHierarchy uniqueName="[Range].[BranchName]" caption="BranchName" attribute="1" defaultMemberUniqueName="[Range].[BranchName].[All]" allUniqueName="[Range].[Branch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BankSpecificInprincipleReNEWEnhancement]" caption="BankSpecificInprincipleReNEWEnhancement" attribute="1" defaultMemberUniqueName="[Range].[BankSpecificInprincipleReNEWEnhancement].[All]" allUniqueName="[Range].[BankSpecificInprincipleReNEWEnhancement].[All]" dimensionUniqueName="[Range]" displayFolder="" count="0" memberValueDatatype="130" unbalanced="0"/>
    <cacheHierarchy uniqueName="[Range].[ZOBranchName]" caption="ZOBranchName" attribute="1" defaultMemberUniqueName="[Range].[ZOBranchName].[All]" allUniqueName="[Range].[ZOBranch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OBranchName]" caption="ROBranchName" attribute="1" defaultMemberUniqueName="[Range].[ROBranchName].[All]" allUniqueName="[Range].[ROBranchName].[All]" dimensionUniqueName="[Range]" displayFolder="" count="0" memberValueDatatype="130" unbalanced="0"/>
    <cacheHierarchy uniqueName="[Measures].[Count of SrNo]" caption="Count of SrNo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1"/>
    <s v="CW-ACL-10137-658403"/>
    <s v="Anand singh khati"/>
    <s v="vivek4cipla@gmail.com"/>
    <s v="8979700295"/>
    <s v="ADDPK3381N"/>
    <s v="2019-10-23 19:46:57.000000"/>
    <n v="625000"/>
    <n v="9929"/>
    <n v="7"/>
    <n v="8.6"/>
    <n v="0.5"/>
    <s v="Baroda Auto Loan - Four Wheeler"/>
    <s v="Active"/>
    <s v="Accept"/>
    <s v="BOB"/>
    <s v="DEVPRA"/>
    <s v="DEVPRAYAG"/>
    <s v="Devaprayag"/>
    <s v="Uttarakhand"/>
    <s v="Bank Specific URL"/>
    <m/>
    <x v="0"/>
    <s v="DEHRADUN REGION"/>
  </r>
  <r>
    <n v="2"/>
    <s v="CW-ACL-10236-680778"/>
    <s v="CHANDRA BHUSAN"/>
    <s v="aakashrack@gmail.com"/>
    <s v="7905528509"/>
    <s v="AHXPC3111G"/>
    <s v="2019-11-08 15:48:46.000000"/>
    <n v="800000"/>
    <n v="12609"/>
    <n v="7"/>
    <n v="8.35"/>
    <n v="0.5"/>
    <s v="Baroda Auto Loan - Four Wheeler"/>
    <s v="Active"/>
    <s v="Accept"/>
    <s v="BOB"/>
    <s v="SHEKHA"/>
    <s v="LALGANJ,RAIL COACH FACTORY"/>
    <s v="Rae Bareilly"/>
    <s v="Uttar Pradesh"/>
    <s v="Bank Specific URL"/>
    <m/>
    <x v="1"/>
    <s v="RAE BARELI REGION"/>
  </r>
  <r>
    <n v="3"/>
    <s v="CW-ACL-10112-654444"/>
    <s v="VARISALI SUNASRA"/>
    <s v="VSMOMINASSOCIATES@GMAIL.COM"/>
    <s v="9909706110"/>
    <s v="GQFPS4304Q"/>
    <s v="2019-10-21 13:18:30.000000"/>
    <n v="450000"/>
    <n v="7149"/>
    <n v="7"/>
    <n v="8.6"/>
    <n v="0.5"/>
    <s v="Baroda Auto Loan - Four Wheeler"/>
    <s v="Active"/>
    <s v="Accept"/>
    <s v="BOB"/>
    <s v="NARAND"/>
    <s v="NAR"/>
    <s v="Anand"/>
    <s v="Gujarat"/>
    <s v="Market Place"/>
    <m/>
    <x v="2"/>
    <s v="ANAND REGION"/>
  </r>
  <r>
    <n v="4"/>
    <s v="CW-ACL-10124-657284"/>
    <s v="Ravindra Kumar"/>
    <s v="atulsolanki1907@gmail.com"/>
    <s v="9897027889"/>
    <s v="APEPK7017C"/>
    <s v="2019-10-23 10:38:14.000000"/>
    <n v="400000"/>
    <n v="7082"/>
    <n v="6"/>
    <n v="8.35"/>
    <n v="0.5"/>
    <s v="Baroda Auto Loan - Four Wheeler"/>
    <s v="Active"/>
    <s v="Accept"/>
    <s v="BOB"/>
    <s v="DBBALB"/>
    <s v="BALBIR ROAD DEHRADUN"/>
    <s v="Dehradun"/>
    <s v="Uttarakhand"/>
    <s v="Bank Specific URL"/>
    <m/>
    <x v="0"/>
    <s v="DEHRADUN REGION"/>
  </r>
  <r>
    <n v="5"/>
    <s v="CW-ACL-10125-658000"/>
    <s v="Sahdev Kumar"/>
    <s v="infoairmechsolutions@gmail.com"/>
    <s v="8860091092"/>
    <s v="CYXPK4730L"/>
    <s v="2019-10-23 10:58:50.000000"/>
    <n v="550000"/>
    <n v="11311"/>
    <n v="5"/>
    <n v="8.6"/>
    <n v="0.5"/>
    <s v="Baroda Auto Loan - Four Wheeler"/>
    <s v="Active"/>
    <s v="Accept"/>
    <s v="BOB"/>
    <s v="DBSDRA"/>
    <s v="SHAHDARA"/>
    <s v="New Delhi"/>
    <s v="Delhi"/>
    <s v="Market Place"/>
    <m/>
    <x v="3"/>
    <s v="DELHI METRO-III REGION"/>
  </r>
  <r>
    <n v="6"/>
    <s v="CW-ACL-10128-657591"/>
    <s v="ARIF KHAN"/>
    <s v="saintlnoida@gmail.com"/>
    <s v="9837047743"/>
    <s v="AFCPK8713R"/>
    <s v="2019-10-23 11:46:58.000000"/>
    <n v="800000"/>
    <n v="12709"/>
    <n v="7"/>
    <n v="8.6"/>
    <n v="0.5"/>
    <s v="Baroda Auto Loan - Four Wheeler"/>
    <s v="Active"/>
    <s v="Accept"/>
    <s v="BOB"/>
    <s v="KHANCO"/>
    <s v="BAREILLY,OLD CITY"/>
    <s v="Bareilly"/>
    <s v="Uttar Pradesh"/>
    <s v="Bank Specific URL"/>
    <m/>
    <x v="0"/>
    <s v="BAREILLY REGION"/>
  </r>
  <r>
    <n v="7"/>
    <s v="CW-ACL-10133-658818"/>
    <s v="PRABHU RAM"/>
    <s v="krniteshddn@gmail.com"/>
    <s v="8954640971"/>
    <s v="BCBPP5175K"/>
    <s v="2019-10-23 16:10:03.000000"/>
    <n v="400000"/>
    <n v="6355"/>
    <n v="7"/>
    <n v="8.6"/>
    <n v="0.5"/>
    <s v="Baroda Auto Loan - Four Wheeler"/>
    <s v="Active"/>
    <s v="Accept"/>
    <s v="BOB"/>
    <s v="INDDEH"/>
    <s v="DEHRADUN,INDIRA NAGAR"/>
    <s v="Dehradun"/>
    <s v="Uttarakhand"/>
    <s v="Bank Specific URL"/>
    <m/>
    <x v="0"/>
    <s v="DEHRADUN REGION"/>
  </r>
  <r>
    <n v="8"/>
    <s v="CW-ACL-10136-657673"/>
    <s v="DHRUV AGIWAL"/>
    <s v="vinayakirrigation18@gmail.com"/>
    <s v="7004425745"/>
    <s v="ACXPA0762A"/>
    <s v="2019-10-23 19:01:47.000000"/>
    <n v="1000000"/>
    <n v="20444"/>
    <n v="5"/>
    <n v="8.35"/>
    <n v="0.5"/>
    <s v="Baroda Auto Loan - Four Wheeler"/>
    <s v="Active"/>
    <s v="Accept"/>
    <s v="BOB"/>
    <s v="BURMAM"/>
    <s v="JAMSHEDPUR,BURMAMINES"/>
    <s v="Jamshedpur"/>
    <s v="Jharkhand"/>
    <s v="Market Place"/>
    <m/>
    <x v="4"/>
    <s v="JAMSHEDPUR REGION"/>
  </r>
  <r>
    <n v="9"/>
    <s v="CW-ACL-10151-660981"/>
    <s v="kishor pradhan"/>
    <s v="kishorpradhan5299@GMAIL.COM"/>
    <s v="9955626317"/>
    <s v="AEKPP6270M"/>
    <s v="2019-10-24 18:06:28.000000"/>
    <n v="497000"/>
    <n v="7833"/>
    <n v="7"/>
    <n v="8.35"/>
    <n v="0.5"/>
    <s v="Baroda Auto Loan - Four Wheeler"/>
    <s v="Active"/>
    <s v="Accept"/>
    <s v="BOB"/>
    <s v="SAMAST"/>
    <s v="SAMASTIPUR"/>
    <s v="Samastipur"/>
    <s v="Bihar"/>
    <s v="Bank Specific URL"/>
    <m/>
    <x v="4"/>
    <s v="MUZAFFARPUR REGION"/>
  </r>
  <r>
    <n v="10"/>
    <s v="CW-ACL-10154-661088"/>
    <s v="Akash kumar Sahoo"/>
    <s v="sahooakash66@gmail.com"/>
    <s v="9778510852"/>
    <s v="CWYPS4768P"/>
    <s v="2019-10-25 12:09:57.000000"/>
    <n v="700000"/>
    <n v="11121"/>
    <n v="7"/>
    <n v="8.6"/>
    <n v="0.5"/>
    <s v="Baroda Auto Loan - Four Wheeler"/>
    <s v="Active"/>
    <s v="Accept"/>
    <s v="BOB"/>
    <s v="MAHATA"/>
    <s v="CUTTACK,MAHATAB ROAD"/>
    <s v="Cuttack"/>
    <s v="Odisha"/>
    <s v="Bank Specific URL"/>
    <m/>
    <x v="4"/>
    <s v="BHUBANESWAR REGION"/>
  </r>
  <r>
    <n v="11"/>
    <s v="CW-ACL-10155-661736"/>
    <s v="SUNIL KUMAR"/>
    <s v="SUNILROY229@GMAIL.COM"/>
    <s v="9709574107"/>
    <s v="CPPPK0079D"/>
    <s v="2019-10-25 12:17:48.000000"/>
    <n v="500000"/>
    <n v="7881"/>
    <n v="7"/>
    <n v="8.35"/>
    <n v="0.5"/>
    <s v="Baroda Auto Loan - Four Wheeler"/>
    <s v="Active"/>
    <s v="Accept"/>
    <s v="BOB"/>
    <s v="SAMAST"/>
    <s v="SAMASTIPUR"/>
    <s v="Samastipur"/>
    <s v="Bihar"/>
    <s v="Bank Specific URL"/>
    <m/>
    <x v="4"/>
    <s v="MUZAFFARPUR REGION"/>
  </r>
  <r>
    <n v="12"/>
    <s v="CW-ACL-10171-666895"/>
    <s v="Intzar Ali"/>
    <s v="Rr.love_1984@rediffmail.com"/>
    <s v="9412462937"/>
    <s v="BIFPA2184P"/>
    <s v="2019-10-31 12:54:05.000000"/>
    <n v="600000"/>
    <n v="9532"/>
    <n v="7"/>
    <n v="8.6"/>
    <n v="0.5"/>
    <s v="Baroda Auto Loan - Four Wheeler"/>
    <s v="Active"/>
    <s v="Accept"/>
    <s v="BOB"/>
    <s v="RAMROO"/>
    <s v="ROORKEE,RAMNAGAR"/>
    <s v="Roorkee"/>
    <s v="Uttarakhand"/>
    <s v="Bank Specific URL"/>
    <m/>
    <x v="0"/>
    <s v="DEHRADUN REGION"/>
  </r>
  <r>
    <n v="13"/>
    <s v="CW-ACL-10175-668376"/>
    <s v="SACHIN"/>
    <s v="falam019194@gmail.com"/>
    <s v="9721141046"/>
    <s v="EKPPS4874B"/>
    <s v="2019-11-01 13:43:19.000000"/>
    <n v="253135"/>
    <n v="5175"/>
    <n v="5"/>
    <n v="8.35"/>
    <n v="0.5"/>
    <s v="Baroda Auto Loan - Four Wheeler"/>
    <s v="Active"/>
    <s v="Accept"/>
    <s v="BOB"/>
    <s v="VINOBA"/>
    <s v="KANPUR,VINOBA NAGAR"/>
    <s v="Kanpur"/>
    <s v="Uttar Pradesh"/>
    <s v="Market Place"/>
    <m/>
    <x v="1"/>
    <s v="KANPUR REGION"/>
  </r>
  <r>
    <n v="14"/>
    <s v="CW-ACL-10177-668816"/>
    <s v="Dr Julan Sinha"/>
    <s v="drjulansinha@gmail.com"/>
    <s v="6394468707"/>
    <s v="DJZPS8825J"/>
    <s v="2019-11-01 16:27:15.000000"/>
    <n v="200000"/>
    <n v="3152"/>
    <n v="7"/>
    <n v="8.35"/>
    <n v="0.5"/>
    <s v="Baroda Auto Loan - Four Wheeler"/>
    <s v="Active"/>
    <s v="Accept"/>
    <s v="BOB"/>
    <s v="NAKFAI"/>
    <s v="FAIZABAD,NAKA MUZAFFARA"/>
    <s v="Faizabad"/>
    <s v="Uttar Pradesh"/>
    <s v="Bank Specific URL"/>
    <m/>
    <x v="1"/>
    <s v="FAIZABAD REGION"/>
  </r>
  <r>
    <n v="15"/>
    <s v="CW-ACL-10179-668921"/>
    <s v="AMRESH KUMAR"/>
    <s v="amrsom@rediffmail.com"/>
    <s v="9320203708"/>
    <s v="ANIPK8988N"/>
    <s v="2019-11-01 17:28:38.000000"/>
    <n v="425000"/>
    <n v="6752"/>
    <n v="7"/>
    <n v="8.6"/>
    <n v="0.5"/>
    <s v="Baroda Auto Loan - Four Wheeler"/>
    <s v="Active"/>
    <s v="Accept"/>
    <s v="BOB"/>
    <s v="JOPLIN"/>
    <s v="LUCKNOW,JOPLING ROAD"/>
    <s v="Lucknow"/>
    <s v="Uttar Pradesh"/>
    <s v="Bank Specific URL"/>
    <m/>
    <x v="1"/>
    <s v="LUCKNOW REGION"/>
  </r>
  <r>
    <n v="16"/>
    <s v="CW-ACL-10184-669685"/>
    <s v="PRIYANK SAHU"/>
    <s v="PRIYANKSAHU548@GMAIL.COM"/>
    <s v="9695401711"/>
    <s v="CXRPS1777A"/>
    <s v="2019-11-02 13:07:30.000000"/>
    <n v="1000000"/>
    <n v="15887"/>
    <n v="7"/>
    <n v="8.6"/>
    <n v="0.5"/>
    <s v="Baroda Auto Loan - Four Wheeler"/>
    <s v="Active"/>
    <s v="Accept"/>
    <s v="BOB"/>
    <s v="TANFAI"/>
    <s v="TANDA-FAIZABAD"/>
    <s v="Tanda"/>
    <s v="Uttar Pradesh"/>
    <s v="Bank Specific URL"/>
    <m/>
    <x v="1"/>
    <s v="SULTANPUR REGION"/>
  </r>
  <r>
    <n v="17"/>
    <s v="CW-ACL-10194-672382"/>
    <s v="krishan pal"/>
    <s v="krishan9988@gmail.com"/>
    <s v="9368619988"/>
    <s v="DMGPP2894Q"/>
    <s v="2019-11-04 17:13:39.000000"/>
    <n v="600000"/>
    <n v="9532"/>
    <n v="7"/>
    <n v="8.6"/>
    <n v="0.5"/>
    <s v="Baroda Auto Loan - Four Wheeler"/>
    <s v="Active"/>
    <s v="Accept"/>
    <s v="BOB"/>
    <s v="MERDEL"/>
    <s v="MEERUT,DELHI ROAD"/>
    <s v="Meerut"/>
    <s v="Uttar Pradesh"/>
    <s v="Market Place"/>
    <m/>
    <x v="0"/>
    <s v="MEERUT REGION"/>
  </r>
  <r>
    <n v="18"/>
    <s v="CW-ACL-10205-674606"/>
    <s v="Deepak kumar"/>
    <s v="jspjaggu@gmail.com"/>
    <s v="9105917688"/>
    <s v="AHEPD9182D"/>
    <s v="2019-11-05 17:52:09.000000"/>
    <n v="650000"/>
    <n v="10245"/>
    <n v="7"/>
    <n v="8.35"/>
    <n v="0.5"/>
    <s v="Baroda Auto Loan - Four Wheeler"/>
    <s v="Active"/>
    <s v="Accept"/>
    <s v="BOB"/>
    <s v="TRADEH"/>
    <s v="DEHRADUN,TRANSPORT NAGAR"/>
    <s v="Dehradun"/>
    <s v="Uttarakhand"/>
    <s v="Bank Specific URL"/>
    <m/>
    <x v="0"/>
    <s v="DEHRADUN REGION"/>
  </r>
  <r>
    <n v="19"/>
    <s v="CW-ACL-10204-674552"/>
    <s v="RENU AGARWAL"/>
    <s v="anubhi.agarwal16@gmail.com"/>
    <s v="8218350161"/>
    <s v="ACMPA9591J"/>
    <s v="2019-11-05 18:07:51.000000"/>
    <n v="950000"/>
    <n v="14973"/>
    <n v="7"/>
    <n v="8.35"/>
    <n v="0.5"/>
    <s v="Baroda Auto Loan - Four Wheeler"/>
    <s v="Active"/>
    <s v="Accept"/>
    <s v="BOB"/>
    <s v="BLYSTA"/>
    <s v="BAREILLY,STATION ROAD"/>
    <s v="Bareilly"/>
    <s v="Uttar Pradesh"/>
    <s v="Bank Specific URL"/>
    <m/>
    <x v="0"/>
    <s v="BAREILLY REGION"/>
  </r>
  <r>
    <n v="20"/>
    <s v="CW-ACL-10216-665721"/>
    <s v="VARSHA"/>
    <s v="varshamalik05021995@gmail.com"/>
    <s v="9634805407"/>
    <s v="AZKPV3364R"/>
    <s v="2019-11-06 14:41:11.000000"/>
    <n v="1000000"/>
    <n v="15887"/>
    <n v="7"/>
    <n v="8.6"/>
    <n v="0.5"/>
    <s v="Baroda Auto Loan - Four Wheeler"/>
    <s v="Active"/>
    <s v="Accept"/>
    <s v="BOB"/>
    <s v="STASAH"/>
    <s v="SAHARANPUR,STAR PAPER MILLS"/>
    <s v="Saharanpur"/>
    <s v="Uttar Pradesh"/>
    <s v="Market Place"/>
    <m/>
    <x v="0"/>
    <s v="MEERUT REGION"/>
  </r>
  <r>
    <n v="21"/>
    <s v="CW-ACL-10221-677827"/>
    <s v="Abhishek Singhal"/>
    <s v="abhisheksinghal7662@gmail.com"/>
    <s v="8909205068"/>
    <s v="CEEPS9108F"/>
    <s v="2019-11-07 13:16:28.000000"/>
    <n v="976532.83"/>
    <n v="15514"/>
    <n v="7"/>
    <n v="8.6"/>
    <n v="0.5"/>
    <s v="Baroda Auto Loan - Four Wheeler"/>
    <s v="Active"/>
    <s v="Accept"/>
    <s v="BOB"/>
    <s v="HARDEH"/>
    <s v="DEHRADUN,HARIDWAR ROAD"/>
    <s v="Dehradun"/>
    <s v="Uttarakhand"/>
    <s v="Bank Specific URL"/>
    <m/>
    <x v="0"/>
    <s v="DEHRADUN REGION"/>
  </r>
  <r>
    <n v="22"/>
    <s v="CW-ACL-10246-674314"/>
    <s v="Chaman Lal"/>
    <s v="raideh@bankofbaroda.co.in"/>
    <s v="8650379959"/>
    <s v="ABYPL7876J"/>
    <s v="2019-11-11 11:29:06.000000"/>
    <n v="300000"/>
    <n v="4728"/>
    <n v="7"/>
    <n v="8.35"/>
    <n v="0.5"/>
    <s v="Baroda Auto Loan - Four Wheeler"/>
    <s v="Active"/>
    <s v="Accept"/>
    <s v="BOB"/>
    <s v="RAIDEH"/>
    <s v="RAIPUR"/>
    <s v="Dehradun"/>
    <s v="Uttarakhand"/>
    <s v="Bank Specific URL"/>
    <m/>
    <x v="0"/>
    <s v="DEHRADUN REGION"/>
  </r>
  <r>
    <n v="23"/>
    <s v="CW-ACL-10250-682965"/>
    <s v="VINAY SHUKLA"/>
    <s v="vinaykr.shukla1982@gmail.com"/>
    <s v="9453530000"/>
    <s v="BWIPS2355F"/>
    <s v="2019-11-11 13:47:43.000000"/>
    <n v="800000"/>
    <n v="12709"/>
    <n v="7"/>
    <n v="8.6"/>
    <n v="0.5"/>
    <s v="Baroda Auto Loan - Four Wheeler"/>
    <s v="Active"/>
    <s v="Accept"/>
    <s v="BOB"/>
    <s v="PRATAP"/>
    <s v="PRATAPGARH U.P."/>
    <s v="Pratapgarh"/>
    <s v="Uttar Pradesh"/>
    <s v="Bank Specific URL"/>
    <m/>
    <x v="1"/>
    <s v="SULTANPUR REGION"/>
  </r>
  <r>
    <n v="24"/>
    <s v="CW-ACL-10269-683071"/>
    <s v="MANISH KUMAR THAKKAR"/>
    <s v="cltmanish9@gmail.com"/>
    <s v="8338818454"/>
    <s v="BACPT7884A"/>
    <s v="2019-11-13 13:26:57.000000"/>
    <n v="400000"/>
    <n v="6355"/>
    <n v="7"/>
    <n v="8.6"/>
    <n v="0.5"/>
    <s v="Baroda Auto Loan - Four Wheeler"/>
    <s v="Active"/>
    <s v="Accept"/>
    <s v="BOB"/>
    <s v="SUNDAR"/>
    <s v="SUNDERGARH"/>
    <s v="Sundargarh"/>
    <s v="Odisha"/>
    <s v="Bank Specific URL"/>
    <m/>
    <x v="4"/>
    <s v="SAMBALPUR REGION"/>
  </r>
  <r>
    <n v="25"/>
    <s v="CW-ACL-10270-685819"/>
    <s v="ANISHKUMAR"/>
    <s v="ANISHRAJ80@GMAIL.COM"/>
    <s v="7050333160"/>
    <s v="AAPPT5225M"/>
    <s v="2019-11-13 13:33:01.000000"/>
    <n v="100000"/>
    <n v="1589"/>
    <n v="7"/>
    <n v="8.6"/>
    <n v="0.5"/>
    <s v="Baroda Auto Loan - Four Wheeler"/>
    <s v="Active"/>
    <s v="Accept"/>
    <s v="BOB"/>
    <s v="BHUJ"/>
    <s v="BHUJ"/>
    <s v="Bhuj"/>
    <s v="Gujarat"/>
    <s v="Market Place"/>
    <m/>
    <x v="5"/>
    <s v="BHUJ REGION"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"/>
    <s v="rahul gohil"/>
    <s v="null"/>
    <s v="kush2014@gmail.com"/>
    <s v="9925316174"/>
    <s v="AMAPG2304H"/>
    <s v="Pending"/>
    <s v="2019-11-13 14:06:01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2"/>
    <s v="sanjay kumar sharma"/>
    <s v="sanjay kumar sharma"/>
    <s v="sanjay892379@gmail.com"/>
    <s v="9919892379"/>
    <s v="CVQPS4295G"/>
    <s v="Pending"/>
    <s v="2019-11-13 14:03:37.000000"/>
    <s v="null"/>
    <s v="BOB"/>
    <s v="TENDUVAIKALAN"/>
    <s v="AMBEDKARNAGAR"/>
    <s v="Uttar Pradesh"/>
    <s v="TENDUV"/>
    <s v="null"/>
    <s v="null"/>
    <s v="null"/>
    <s v="null"/>
    <s v="TENDUVAIKALAN                                                                                                                                                                       ,                   "/>
    <s v="Bank Specific"/>
    <x v="1"/>
    <s v="SULTANPUR REGION"/>
  </r>
  <r>
    <n v="3"/>
    <s v="pramod soneta"/>
    <s v="null"/>
    <s v="psoneta@gmail.com"/>
    <s v="9825226825"/>
    <s v="AAHPS5815Q"/>
    <s v="Pending"/>
    <s v="2019-11-13 13:21:44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4"/>
    <s v="BANDITA MOHANTY"/>
    <s v="null"/>
    <s v="bandita.mo12@gmail.com"/>
    <s v="7978345584"/>
    <s v="CJTPM1487M"/>
    <s v="Pending"/>
    <s v="2019-11-13 12:50:10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5"/>
    <s v="Kunal Subhash Verma"/>
    <s v="Kunal Subhash Verma"/>
    <s v="vermakunal93@gmail.com"/>
    <s v="9601379337"/>
    <s v="AQDPV3279P"/>
    <s v="Pending"/>
    <s v="2019-11-13 12:20:40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6"/>
    <s v="Vasantben jilubhai vala"/>
    <s v="Vasantben Jilubhai Vala"/>
    <s v="srikrishna1@gmail.com"/>
    <s v="9727660538"/>
    <s v="BMFPV4955H"/>
    <s v="Pending"/>
    <s v="2019-11-13 11:28:06.000000"/>
    <s v="null"/>
    <s v="BOB"/>
    <s v="BILKHA"/>
    <s v="Bilkha"/>
    <s v="Gujarat"/>
    <s v="BILKHA"/>
    <s v="null"/>
    <s v="null"/>
    <s v="null"/>
    <s v="null"/>
    <s v="JALNATH COMPLEX OPP ST,BUS STAND, BILKHA"/>
    <s v="Bank Specific"/>
    <x v="0"/>
    <s v="JUNAGADH REGION"/>
  </r>
  <r>
    <n v="7"/>
    <s v="FLORENCIA KERKETTA"/>
    <s v="null"/>
    <s v="florencia59@gmail.com"/>
    <s v="9835599712"/>
    <s v="ABCPK6068D"/>
    <s v="Pending"/>
    <s v="2019-11-13 11:14:16.000000"/>
    <s v="null"/>
    <s v="BOB"/>
    <s v="RANCHI,KADRU"/>
    <s v="Ranchi"/>
    <s v="Jharkhand"/>
    <s v="KADRU"/>
    <s v="null"/>
    <s v="null"/>
    <s v="null"/>
    <s v="7542029471"/>
    <s v="A G COLONY ROAD, PO HI,NOO, RANCHI DT, JD "/>
    <s v="Market Place"/>
    <x v="2"/>
    <s v="JAMSHEDPUR REGION"/>
  </r>
  <r>
    <n v="8"/>
    <s v="Kalpesh R Khetariya"/>
    <s v="Vijaybhai Ramjibhai Khetariya"/>
    <s v="mukeshbagda86@gmail.com"/>
    <s v="9998888186"/>
    <s v="BASPK7966A"/>
    <s v="Pending"/>
    <s v="2019-11-12 18:33:30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9"/>
    <s v="Chirag pravinbhia mavani"/>
    <s v="Chirag Pravinbhai Mavani"/>
    <s v="sunildayashankar@gmail.com"/>
    <s v="9426463980"/>
    <s v="ALKPM9976G"/>
    <s v="Pending"/>
    <s v="2019-11-11 19:08:18.000000"/>
    <s v="null"/>
    <s v="BOB"/>
    <s v="AMRELI"/>
    <s v="Amreli"/>
    <s v="Gujarat"/>
    <s v="AMRELI"/>
    <s v="null"/>
    <s v="null"/>
    <s v="null"/>
    <s v="02792-222126"/>
    <s v="STATION ROAD ,"/>
    <s v="Bank Specific"/>
    <x v="0"/>
    <s v="JUNAGADH REGION"/>
  </r>
  <r>
    <n v="10"/>
    <s v="Dipak sureshbhai joshi"/>
    <s v="Dipak Sureshbhai Joshi"/>
    <s v="dipakjoshi241088@gmail.com"/>
    <s v="9033363856"/>
    <s v="AZNPJ0344A"/>
    <s v="Pending"/>
    <s v="2019-11-11 17:16:05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11"/>
    <s v="SAURABH TRADERS"/>
    <s v="null"/>
    <s v="Ysoni4670@gmail.com"/>
    <s v="7355760530"/>
    <s v="AOEPY3376D"/>
    <s v="Pending"/>
    <s v="2019-11-11 16:25:36.000000"/>
    <s v="null"/>
    <s v="BOB"/>
    <s v="BHITARIA"/>
    <s v="Barabanki"/>
    <s v="Uttar Pradesh"/>
    <s v="BARBHI"/>
    <s v="null"/>
    <s v="null"/>
    <s v="null"/>
    <s v="05241- "/>
    <s v="NEAR PETROL PUMP,,BHITARIA, DIST BARABAN"/>
    <s v="Bank Specific"/>
    <x v="1"/>
    <s v="FAIZABAD REGION"/>
  </r>
  <r>
    <n v="12"/>
    <s v="pinank vanmalibhai motaka"/>
    <s v="Pinank Vanmalibhai Motaka"/>
    <s v="motakapinank03@gmail.com"/>
    <s v="7359967244"/>
    <s v="CANPM0170J"/>
    <s v="Pending"/>
    <s v="2019-11-11 15:49:41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13"/>
    <s v="amitbhai velshibhai bhuva"/>
    <s v="Amitbhai Velshibhai Bhuva"/>
    <s v="amitbhuva1992@gmail.com"/>
    <s v="9737540044"/>
    <s v="BUKPB7614N"/>
    <s v="Pending"/>
    <s v="2019-11-11 15:27:52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14"/>
    <s v="Vivek Kumar patel"/>
    <s v="RAMJI  SINGH"/>
    <s v="vmsbhabhua@gmail.com"/>
    <s v="7970870333"/>
    <s v="BZVPS2646R"/>
    <s v="Pending"/>
    <s v="2019-11-08 15:44:30.000000"/>
    <s v="null"/>
    <s v="BOB"/>
    <s v="BHABHUA"/>
    <s v="Bhabua"/>
    <s v="Bihar"/>
    <s v="BHABHU"/>
    <s v="null"/>
    <s v="null"/>
    <s v="null"/>
    <s v="null"/>
    <s v="PATEL CHOWK, CHAINPUR,ROAD, BHABHUA"/>
    <s v="Market Place"/>
    <x v="2"/>
    <s v="GAYA REGION"/>
  </r>
  <r>
    <n v="15"/>
    <s v="AKASH TRADERS"/>
    <s v="null"/>
    <s v="anshujaiswal0229@gmail.com"/>
    <s v="7376491565"/>
    <s v="BMKPJ1542B"/>
    <s v="Pending"/>
    <s v="2019-11-08 15:25:37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16"/>
    <s v="DIPAKBHAI RAMNIKBHAI PANDYA"/>
    <s v="DIPAK RAMNIKLAL PANDYA"/>
    <s v="pandyabhargav07@gmail.com"/>
    <s v="9825267100"/>
    <s v="ABJPP7790A"/>
    <s v="Pending"/>
    <s v="2019-11-07 15:58:18.000000"/>
    <s v="2019-11-11 13:56:22.000000"/>
    <s v="BOB"/>
    <s v="TAKHTESHWAR,BHAVNAGAR"/>
    <s v="Bhavnagar"/>
    <s v="Gujarat"/>
    <s v="DBTAKH"/>
    <s v="Branch Head"/>
    <s v="takhte@denabank.co.in"/>
    <s v="null"/>
    <s v="0278-2561094 9152940726"/>
    <s v="GIJUBHAI BADHEKA MARG,OPP TAKHTESHWAR POST OFFICE, BHAVNAGAR, BHAVNAGAR, GUJARAT, 364002"/>
    <s v="Bank Specific"/>
    <x v="0"/>
    <s v="BHAVNAGAR REGION"/>
  </r>
  <r>
    <n v="17"/>
    <s v="CHANDRA BHANU SHARMA"/>
    <s v="CHANDRA BHANU SHARMA"/>
    <s v="suyashdbo@gmail.com"/>
    <s v="9935046801"/>
    <s v="BGJPS7723L"/>
    <s v="Pending"/>
    <s v="2019-11-07 14:46:35.000000"/>
    <s v="null"/>
    <s v="BOB"/>
    <s v="BARABANKI"/>
    <s v="Barabanki"/>
    <s v="Uttar Pradesh"/>
    <s v="DBBBAN"/>
    <s v="Branch Head"/>
    <s v="barluc@denabank.co.in"/>
    <s v="null"/>
    <s v="05248-222811 9152941275"/>
    <s v="CIVIL LINES,LUCKNOW-FAIZABAD ROAD, BARA BANKI, BARA BANKI, UTTAR PRADESH, 225001"/>
    <s v="Bank Specific"/>
    <x v="1"/>
    <s v="FAIZABAD REGION"/>
  </r>
  <r>
    <n v="18"/>
    <s v="HITESHBHAI MAGANBHAI MORI"/>
    <s v="HITESHBHAI MAGANBHAI MORI"/>
    <s v="hitesh.mori711@gmail.com"/>
    <s v="9998483789"/>
    <s v="DNOPM0807H"/>
    <s v="Pending"/>
    <s v="2019-11-06 18:56:01.000000"/>
    <s v="null"/>
    <s v="BOB"/>
    <s v="BHAVNAGAR,BHAVNAGAR MAIN"/>
    <s v="Bhavnagar"/>
    <s v="Gujarat"/>
    <s v="BHAVNA"/>
    <s v="null"/>
    <s v="null"/>
    <s v="null"/>
    <s v="0278-2516615,2424078"/>
    <s v="BUNDER ROAD,LOKHAND BAZAR"/>
    <s v="Bank Specific"/>
    <x v="0"/>
    <s v="BHAVNAGAR REGION"/>
  </r>
  <r>
    <n v="19"/>
    <s v="Akhaya Kumar Mohanty"/>
    <s v="AKHAYA KUMAR MOHANTY"/>
    <s v="mohantyakhaya14@gmail.com"/>
    <s v="9692033945"/>
    <s v="ALRPM8560D"/>
    <s v="Pending"/>
    <s v="2019-11-06 18:43:30.000000"/>
    <s v="null"/>
    <s v="BOB"/>
    <s v="BHUBANESHWAR,SAMANTAPUR"/>
    <s v="Bhubaneswar"/>
    <s v="Odisha"/>
    <s v="SABHUB"/>
    <s v="null"/>
    <s v="null"/>
    <s v="null"/>
    <s v="null"/>
    <s v="LEWIS ROAD, SAMANTRAPU                                                                                                                                                              ,BHUBANESHWAR       "/>
    <s v="Bank Specific"/>
    <x v="2"/>
    <s v="BHUBANESWAR REGION"/>
  </r>
  <r>
    <n v="20"/>
    <s v="TARUN KUMAR"/>
    <s v="TARUN  KUMAR"/>
    <s v="tarunkumar28031989@gmail.com"/>
    <s v="9456802407"/>
    <s v="DXJPK8903D"/>
    <s v="Pending"/>
    <s v="2019-11-06 12:48:45.000000"/>
    <s v="null"/>
    <s v="BOB"/>
    <s v="SAHARANPUR,STAR PAPER MILLS"/>
    <s v="Saharanpur"/>
    <s v="Uttar Pradesh"/>
    <s v="STASAH"/>
    <s v="null"/>
    <s v="null"/>
    <s v="null"/>
    <s v="0132-2714156"/>
    <s v="STAR PAPER MILL,DEOBAND ROAD "/>
    <s v="Market Place"/>
    <x v="3"/>
    <s v="MEERUT REGION"/>
  </r>
  <r>
    <n v="21"/>
    <s v="Asha Pant"/>
    <s v="ASHA  PANT"/>
    <s v="saifoodshrd@gmail.com"/>
    <s v="8394864587"/>
    <s v="DQIPP7311C"/>
    <s v="Pending"/>
    <s v="2019-11-05 17:37:18.000000"/>
    <s v="null"/>
    <s v="BOB"/>
    <s v="RAIPUR"/>
    <s v="Dehradun"/>
    <s v="Uttarakhand"/>
    <s v="RAIDEH"/>
    <s v="null"/>
    <s v="null"/>
    <s v="null"/>
    <s v="135"/>
    <s v="BOB UPPER GHARWALI ,COLO RAIPUR"/>
    <s v="Bank Specific"/>
    <x v="3"/>
    <s v="DEHRADUN REGION"/>
  </r>
  <r>
    <n v="22"/>
    <s v="Deepak gupta"/>
    <s v="DEEPAK  GUPTA"/>
    <s v="deepak1968@gmail.com"/>
    <s v="9897525788"/>
    <s v="AATPG6259L"/>
    <s v="Pending"/>
    <s v="2019-11-05 17:04:25.000000"/>
    <s v="null"/>
    <s v="BOB"/>
    <s v="DEHRADUN,KRISHNA NAGAR"/>
    <s v="Dehradun"/>
    <s v="Uttarakhand"/>
    <s v="KRIDEH"/>
    <s v="null"/>
    <s v="null"/>
    <s v="null"/>
    <s v="0135-2756543"/>
    <s v="KRISHAN NAGAR,DEHRADUN"/>
    <s v="Bank Specific"/>
    <x v="3"/>
    <s v="DEHRADUN REGION"/>
  </r>
  <r>
    <n v="23"/>
    <s v="kamal kumar chitkara"/>
    <s v="KAMAL KUMAR CHITKARA"/>
    <s v="kamalchitkara1440@gmail.com"/>
    <s v="8279728681"/>
    <s v="AHCPC5727F"/>
    <s v="Pending"/>
    <s v="2019-11-05 15:00:06.000000"/>
    <s v="null"/>
    <s v="BOB"/>
    <s v="RISHIKESH"/>
    <s v="Rishikesh"/>
    <s v="Uttarakhand"/>
    <s v="RISHIK"/>
    <s v="null"/>
    <s v="null"/>
    <s v="null"/>
    <s v="0135-2430653"/>
    <s v="SUHAVI BUILDING,DEHRADUN ROAD, "/>
    <s v="Bank Specific"/>
    <x v="3"/>
    <s v="DEHRADUN REGION"/>
  </r>
  <r>
    <n v="24"/>
    <s v="Nidhi Mehra"/>
    <s v="NIDHI  MEHRA"/>
    <s v="kohli01731@gmail.com"/>
    <s v="8979557108"/>
    <s v="BKPPM1567E"/>
    <s v="Pending"/>
    <s v="2019-11-05 13:44:24.000000"/>
    <s v="null"/>
    <s v="BOB"/>
    <s v="VIKAS NAGAR DEHRADUN"/>
    <s v="Dehradun"/>
    <s v="Uttarakhand"/>
    <s v="DBVIKA"/>
    <s v="Branch Head"/>
    <s v="vikas@denabank.co.in"/>
    <s v="null"/>
    <s v="9721459279 9152941462"/>
    <s v="WARD NO 5PLOT NO 281, MANDI CHOWK VIKAS NAGAR,DEHRADUN, VIKAS NAGAR, DEHRADUN, UTTARAKHAND, 248198"/>
    <s v="Bank Specific"/>
    <x v="3"/>
    <s v="DEHRADUN REGION"/>
  </r>
  <r>
    <n v="25"/>
    <s v="Arvind Singh"/>
    <s v="ARVIND  SINGH"/>
    <s v="aasj585@gmail.com"/>
    <s v="7668186519"/>
    <s v="DQEPS0308J"/>
    <s v="Pending"/>
    <s v="2019-11-05 11:32:18.000000"/>
    <s v="null"/>
    <s v="BOB"/>
    <s v="KOTDWAR "/>
    <s v="Kotdwara"/>
    <s v="Uttarakhand"/>
    <s v="VJKOTD"/>
    <s v="RENU GARG"/>
    <s v="vb6533@VIJAYABANK.CO.IN"/>
    <s v="null"/>
    <s v="0138-2223225"/>
    <s v="OPP. WARDMAN DHARAM KANTANAZIBABAD ROAD,KOTDWAR"/>
    <s v="Bank Specific"/>
    <x v="3"/>
    <s v="DEHRADUN REGION"/>
  </r>
  <r>
    <n v="26"/>
    <s v="SHRAVAN KUMAR"/>
    <s v="null"/>
    <s v="shravan.kashyap82@gmail.com"/>
    <s v="9621764248"/>
    <s v="CJHPK8802J"/>
    <s v="Pending"/>
    <s v="2019-11-01 17:32:54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27"/>
    <s v="Ravita"/>
    <s v="RAVITA  Ravita"/>
    <s v="yadavajay.sign@gmail.com"/>
    <s v="9720582568"/>
    <s v="DFOPR7281J"/>
    <s v="Pending"/>
    <s v="2019-10-31 18:03:09.000000"/>
    <s v="null"/>
    <s v="BOB"/>
    <s v="HARIDWAR,JWALAPUR"/>
    <s v="Haridwar"/>
    <s v="Uttarakhand"/>
    <s v="JWAHAR"/>
    <s v="null"/>
    <s v="null"/>
    <s v="null"/>
    <s v="01334- "/>
    <s v="BANK OF BARODA, NEAR J,KOTWALI MAIN ROAD, JAW"/>
    <s v="Bank Specific"/>
    <x v="3"/>
    <s v="DEHRADUN REGION"/>
  </r>
  <r>
    <n v="28"/>
    <s v="Mohd Irfan Ahmed"/>
    <s v="Mohd Irfan Ahmed"/>
    <s v="mirfan10@rediffmail.com"/>
    <s v="8630341175"/>
    <s v="BQGPA1056F"/>
    <s v="Pending"/>
    <s v="2019-10-31 16:34:02.000000"/>
    <s v="null"/>
    <s v="BOB"/>
    <s v="MANGLAUR"/>
    <s v="Manglaur"/>
    <s v="Uttarakhand"/>
    <s v="MANGLA"/>
    <s v="null"/>
    <s v="null"/>
    <s v="null"/>
    <s v="null"/>
    <s v="AT-GT ROAD,MANGLAUR,DIST-HARIDWAR"/>
    <s v="Bank Specific"/>
    <x v="3"/>
    <s v="DEHRADUN REGION"/>
  </r>
  <r>
    <n v="29"/>
    <s v="mukesh singh"/>
    <s v="MUKESH  SINGH"/>
    <s v="mukeshmv8@gmail.com"/>
    <s v="9742774653"/>
    <s v="AWYPS8207P"/>
    <s v="Pending"/>
    <s v="2019-10-31 16:13:23.000000"/>
    <s v="null"/>
    <s v="BOB"/>
    <s v="DEHRADUN,SUDDHOWALA"/>
    <s v="Dehradun"/>
    <s v="Uttarakhand"/>
    <s v="SUDDHO"/>
    <s v="null"/>
    <s v="null"/>
    <s v="null"/>
    <s v="0135 -2774813 "/>
    <s v="UTTARAKHAND TECHNICAL,UNIVERSITY,GOVT GIRLS"/>
    <s v="Bank Specific"/>
    <x v="3"/>
    <s v="DEHRADUN REGION"/>
  </r>
  <r>
    <n v="30"/>
    <s v="Raja Sahu"/>
    <s v="null"/>
    <s v="rammanorath411@gmail.com"/>
    <s v="9598997273"/>
    <s v="BTHPS0567S"/>
    <s v="Pending"/>
    <s v="2019-10-31 12:29:51.000000"/>
    <s v="null"/>
    <s v="BOB"/>
    <s v="HYDERGANJ"/>
    <s v="Faizabad"/>
    <s v="Uttar Pradesh"/>
    <s v="HYDERG"/>
    <s v="null"/>
    <s v="null"/>
    <s v="null"/>
    <s v="05270-282702"/>
    <s v="V&amp;P. HYDERGANJ,,DIST. FAIZABAD,"/>
    <s v="Bank Specific"/>
    <x v="1"/>
    <s v="FAIZABAD REGION"/>
  </r>
  <r>
    <n v="31"/>
    <s v="CHANDAN CHOUDHARY"/>
    <s v="null"/>
    <s v="chandanka184@gmail.com"/>
    <s v="8789653919"/>
    <s v="AEGPC4206E"/>
    <s v="Pending"/>
    <s v="2019-10-31 12:12:23.000000"/>
    <s v="null"/>
    <s v="BOB"/>
    <s v="RANCHI"/>
    <s v="Ranchi"/>
    <s v="Jharkhand"/>
    <s v="VJRANC"/>
    <s v="MANOJ KUAMR"/>
    <s v="vb8404@VIJAYABANK.CO.IN"/>
    <s v="null"/>
    <s v="0651-2206050"/>
    <s v="NO 55BARALAL STREETUPPER BAZAR,RANCHI"/>
    <s v="Bank Specific"/>
    <x v="2"/>
    <s v="JAMSHEDPUR REGION"/>
  </r>
  <r>
    <n v="32"/>
    <s v="RAJESH KUMAR GUPTA"/>
    <s v="RAJESH KUMAR GUPTA"/>
    <s v="RKG301020196@HOTMAIL.COM"/>
    <s v="8601804402"/>
    <s v="BBOPG6138D"/>
    <s v="Pending"/>
    <s v="2019-10-31 10:04:19.000000"/>
    <s v="null"/>
    <s v="BOB"/>
    <s v="RGIPT,JAIS CAMPUS"/>
    <s v="Rae Bareilly"/>
    <s v="Uttar Pradesh"/>
    <s v="JAICAM"/>
    <s v="null"/>
    <s v="null"/>
    <s v="null"/>
    <s v="null"/>
    <s v="RGIPT JAIS CAMPUS,VIL MUBARAKPUR "/>
    <s v="Bank Specific"/>
    <x v="1"/>
    <s v="RAE BARELI REGION"/>
  </r>
  <r>
    <n v="33"/>
    <s v="VIPUL KUMAR PANDEY"/>
    <s v="vipul kumar pandey"/>
    <s v="VIPULKUMARPANDEY@HOTMAIL.COM"/>
    <s v="8726448000"/>
    <s v="AYMPP3448B"/>
    <s v="Pending"/>
    <s v="2019-10-25 15:25:37.000000"/>
    <s v="null"/>
    <s v="BOB"/>
    <s v="DEDAUR"/>
    <s v="Rae Bareilly"/>
    <s v="Uttar Pradesh"/>
    <s v="DEDAUR"/>
    <s v="null"/>
    <s v="null"/>
    <s v="null"/>
    <s v="0535-2535535"/>
    <s v="VILL+PO-DEDAUR ,"/>
    <s v="Bank Specific"/>
    <x v="1"/>
    <s v="RAE BARELI REGION"/>
  </r>
  <r>
    <n v="34"/>
    <s v="jainendra kumar singh"/>
    <s v="null"/>
    <s v="jainendrasingh94@gmail.com"/>
    <s v="8948048000"/>
    <s v="FDTPS7676M"/>
    <s v="Pending"/>
    <s v="2019-10-25 13:42:51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35"/>
    <s v="Faheem"/>
    <s v="Faheem  FAHEEM"/>
    <s v="alasadtrading556@gmail.com"/>
    <s v="7500889653"/>
    <s v="ACAPF3145R"/>
    <s v="Pending"/>
    <s v="2019-10-23 17:50:54.000000"/>
    <s v="null"/>
    <s v="BOB"/>
    <s v="MANGLAUR"/>
    <s v="Manglaur"/>
    <s v="Uttarakhand"/>
    <s v="MANGLA"/>
    <s v="null"/>
    <s v="null"/>
    <s v="null"/>
    <s v="null"/>
    <s v="AT-GT ROAD,MANGLAUR,DIST-HARIDWAR"/>
    <s v="Bank Specific"/>
    <x v="3"/>
    <s v="DEHRADUN REGION"/>
  </r>
  <r>
    <n v="36"/>
    <s v="Narendar Singh"/>
    <s v="NARENDAR  SINGH"/>
    <s v="narendragautam@gmail.com"/>
    <s v="7906860858"/>
    <s v="AGBPS5380C"/>
    <s v="Pending"/>
    <s v="2019-10-23 16:28:50.000000"/>
    <s v="null"/>
    <s v="BOB"/>
    <s v="DEHRADUN,HARIDWAR ROAD"/>
    <s v="Dehradun"/>
    <s v="Uttarakhand"/>
    <s v="HARDEH"/>
    <s v="null"/>
    <s v="null"/>
    <s v="null"/>
    <s v="0135-"/>
    <s v="307,NEAR RISPANA,BRIDG,HARIDWAR RD,DEHRADUN,U"/>
    <s v="Bank Specific"/>
    <x v="3"/>
    <s v="DEHRADUN REGION"/>
  </r>
  <r>
    <n v="37"/>
    <s v="Kuldeep Singh"/>
    <s v="null"/>
    <s v="kuldeep.mahar7390@gmail.com"/>
    <s v="7060457430"/>
    <s v="DXMPK1279P"/>
    <s v="Pending"/>
    <s v="2019-10-23 14:44:45.000000"/>
    <s v="null"/>
    <s v="BOB"/>
    <s v="RAIPUR"/>
    <s v="Dehradun"/>
    <s v="Uttarakhand"/>
    <s v="RAIDEH"/>
    <s v="null"/>
    <s v="null"/>
    <s v="null"/>
    <s v="135"/>
    <s v="BOB UPPER GHARWALI ,COLO RAIPUR"/>
    <s v="Bank Specific"/>
    <x v="3"/>
    <s v="DEHRADUN REGION"/>
  </r>
  <r>
    <n v="38"/>
    <s v="Saurav Gulati"/>
    <s v="SAURAV  GULATI"/>
    <s v="saurav_gulati1991@rediffmail.com"/>
    <s v="9997365397"/>
    <s v="BABPG6928H"/>
    <s v="Pending"/>
    <s v="2019-10-23 13:58:34.000000"/>
    <s v="null"/>
    <s v="BOB"/>
    <s v="DEHRADUN,SAHARANPUR ROAD"/>
    <s v="Dehradun"/>
    <s v="Uttarakhand"/>
    <s v="SAHDEH"/>
    <s v="null"/>
    <s v="null"/>
    <s v="null"/>
    <s v="0135-2620195/254"/>
    <s v="176 PATEL NAGAR,,SAHARNPUR ROAD,"/>
    <s v="Bank Specific"/>
    <x v="3"/>
    <s v="DEHRADUN REGION"/>
  </r>
  <r>
    <n v="39"/>
    <s v="Ankit Singh"/>
    <s v="ANKIT  SINGH"/>
    <s v="ankit0900singh@gmail.com"/>
    <s v="8860479748"/>
    <s v="FUGPS3440K"/>
    <s v="Pending"/>
    <s v="2019-10-23 11:35:57.000000"/>
    <s v="null"/>
    <s v="BOB"/>
    <s v="DEHRADUN,GARHWAL JAL SANSTHAN"/>
    <s v="Dehradun"/>
    <s v="Uttarakhand"/>
    <s v="XTDEHR"/>
    <s v="null"/>
    <s v="null"/>
    <s v="null"/>
    <s v="0135-2740739"/>
    <s v="GARHWAL JAL SANSTHAN,,DILARAM CHOWK, "/>
    <s v="Bank Specific"/>
    <x v="3"/>
    <s v="DEHRADUN REGION"/>
  </r>
  <r>
    <n v="40"/>
    <s v="Munindra Mansukhlal"/>
    <s v="null"/>
    <s v="rajyagurumunindra@ymail.com"/>
    <s v="9824089222"/>
    <s v="ABMPR5183Q"/>
    <s v="Pending"/>
    <s v="2019-10-21 19:39:46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41"/>
    <s v="SARITA KUMARI"/>
    <s v="SARITA  KUMARI"/>
    <s v="saritakumari@gmail.com"/>
    <s v="6200540611"/>
    <s v="ELGPK5274P"/>
    <s v="Pending"/>
    <s v="2019-10-21 16:21:52.000000"/>
    <s v="null"/>
    <s v="BOB"/>
    <s v="RANCHI"/>
    <s v="Ranchi"/>
    <s v="Jharkhand"/>
    <s v="VJRANC"/>
    <s v="MANOJ KUAMR"/>
    <s v="vb8404@VIJAYABANK.CO.IN"/>
    <s v="null"/>
    <s v="0651-2206050"/>
    <s v="NO 55BARALAL STREETUPPER BAZAR,RANCHI"/>
    <s v="Market Place"/>
    <x v="2"/>
    <s v="JAMSHEDPUR REGION"/>
  </r>
  <r>
    <n v="42"/>
    <s v="shanmuga priya"/>
    <s v="shanmuga priya bhuvaneshwari"/>
    <s v="saiharish1214@gmail.com"/>
    <s v="9150369944"/>
    <s v="CVQPS5805L"/>
    <s v="Pending"/>
    <s v="2019-10-21 16:00:41.000000"/>
    <s v="null"/>
    <s v="BOB"/>
    <s v="TIRUNELVELI,TIRUNELVELI MAIN"/>
    <s v="Tirunelveli"/>
    <s v="Tamil Nadu"/>
    <s v="TIRUNE"/>
    <s v="null"/>
    <s v="null"/>
    <s v="null"/>
    <s v="0462-2352598"/>
    <s v="NO-13,B &amp; C,AMBAI RD ,MELAPALAYAM"/>
    <s v="Market Place"/>
    <x v="4"/>
    <s v="MADURAI REGION"/>
  </r>
  <r>
    <n v="43"/>
    <s v="Bhikhu khimabhai bandhiya"/>
    <s v="null"/>
    <s v="bbandhiya@yahoo.com"/>
    <s v="9724949791"/>
    <s v="PYKPB5195P"/>
    <s v="Pending"/>
    <s v="2019-10-19 18:24:01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44"/>
    <s v="Harendra Singh"/>
    <s v="HARENDRA  SINGH"/>
    <s v="harendra.singh174@gmail.com"/>
    <s v="8755087929"/>
    <s v="BQOPS0099A"/>
    <s v="Pending"/>
    <s v="2019-10-19 11:59:24.000000"/>
    <s v="null"/>
    <s v="BOB"/>
    <s v="DEHRADUN,TRANSPORT NAGAR"/>
    <s v="Dehradun"/>
    <s v="Uttarakhand"/>
    <s v="TRADEH"/>
    <s v="null"/>
    <s v="null"/>
    <s v="null"/>
    <s v="0135 -2645522 "/>
    <s v="BANK OF BARODA,,TRANSPORT NAGAR"/>
    <s v="Bank Specific"/>
    <x v="3"/>
    <s v="DEHRADUN REGION"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x="5"/>
        <item x="6"/>
        <item t="default"/>
      </items>
    </pivotField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No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2" count="0"/>
        </references>
      </pivotArea>
    </format>
    <format dxfId="6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1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rNo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2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!$A:$AA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x="5"/>
        <item x="6"/>
        <item t="default"/>
      </items>
    </pivotField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N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2"/>
        <item x="0"/>
        <item x="5"/>
        <item t="default"/>
      </items>
    </pivotField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rN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4" sqref="B4"/>
    </sheetView>
  </sheetViews>
  <sheetFormatPr defaultRowHeight="15.75" x14ac:dyDescent="0.25"/>
  <cols>
    <col min="1" max="1" width="17.125" bestFit="1" customWidth="1"/>
    <col min="2" max="2" width="12" bestFit="1" customWidth="1"/>
  </cols>
  <sheetData>
    <row r="2" spans="1:2" x14ac:dyDescent="0.25">
      <c r="A2" s="10"/>
      <c r="B2" s="10"/>
    </row>
    <row r="3" spans="1:2" x14ac:dyDescent="0.25">
      <c r="A3" s="19" t="s">
        <v>635</v>
      </c>
      <c r="B3" s="10" t="s">
        <v>634</v>
      </c>
    </row>
    <row r="4" spans="1:2" x14ac:dyDescent="0.25">
      <c r="A4" s="20" t="s">
        <v>592</v>
      </c>
      <c r="B4" s="10">
        <v>1</v>
      </c>
    </row>
    <row r="5" spans="1:2" x14ac:dyDescent="0.25">
      <c r="A5" s="20" t="s">
        <v>602</v>
      </c>
      <c r="B5" s="10">
        <v>6</v>
      </c>
    </row>
    <row r="6" spans="1:2" x14ac:dyDescent="0.25">
      <c r="A6" s="20" t="s">
        <v>604</v>
      </c>
      <c r="B6" s="10">
        <v>11</v>
      </c>
    </row>
    <row r="7" spans="1:2" x14ac:dyDescent="0.25">
      <c r="A7" s="20" t="s">
        <v>606</v>
      </c>
      <c r="B7" s="10">
        <v>1</v>
      </c>
    </row>
    <row r="8" spans="1:2" x14ac:dyDescent="0.25">
      <c r="A8" s="20" t="s">
        <v>607</v>
      </c>
      <c r="B8" s="10">
        <v>5</v>
      </c>
    </row>
    <row r="9" spans="1:2" x14ac:dyDescent="0.25">
      <c r="A9" s="20" t="s">
        <v>609</v>
      </c>
      <c r="B9" s="10">
        <v>1</v>
      </c>
    </row>
    <row r="10" spans="1:2" x14ac:dyDescent="0.25">
      <c r="A10" s="20" t="s">
        <v>636</v>
      </c>
      <c r="B10" s="10"/>
    </row>
    <row r="11" spans="1:2" x14ac:dyDescent="0.25">
      <c r="A11" s="20" t="s">
        <v>610</v>
      </c>
      <c r="B11" s="10">
        <v>25</v>
      </c>
    </row>
    <row r="12" spans="1:2" x14ac:dyDescent="0.25">
      <c r="A12" s="10"/>
      <c r="B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0" sqref="F20"/>
    </sheetView>
  </sheetViews>
  <sheetFormatPr defaultRowHeight="15.75" x14ac:dyDescent="0.25"/>
  <cols>
    <col min="1" max="1" width="19.375" bestFit="1" customWidth="1"/>
    <col min="2" max="2" width="7" bestFit="1" customWidth="1"/>
    <col min="3" max="3" width="6.625" bestFit="1" customWidth="1"/>
    <col min="4" max="4" width="13.375" bestFit="1" customWidth="1"/>
  </cols>
  <sheetData>
    <row r="1" spans="1:4" ht="16.5" thickBot="1" x14ac:dyDescent="0.3">
      <c r="A1" s="21" t="s">
        <v>584</v>
      </c>
      <c r="B1" s="22"/>
      <c r="C1" s="22"/>
      <c r="D1" s="23"/>
    </row>
    <row r="2" spans="1:4" x14ac:dyDescent="0.25">
      <c r="A2" s="11" t="s">
        <v>611</v>
      </c>
      <c r="B2" s="12" t="s">
        <v>612</v>
      </c>
      <c r="C2" s="12" t="s">
        <v>613</v>
      </c>
      <c r="D2" s="13" t="s">
        <v>614</v>
      </c>
    </row>
    <row r="3" spans="1:4" x14ac:dyDescent="0.25">
      <c r="A3" s="5" t="s">
        <v>592</v>
      </c>
      <c r="B3" s="6">
        <f>IFERROR(VLOOKUP(A3,'Online Pivot'!$A$4:$B$9,2,0),0)</f>
        <v>1</v>
      </c>
      <c r="C3" s="6">
        <f>IFERROR(VLOOKUP(A3,Sheet4!$A$4:$B$8,2,0),0)</f>
        <v>0</v>
      </c>
      <c r="D3" s="14">
        <f>B3+C3</f>
        <v>1</v>
      </c>
    </row>
    <row r="4" spans="1:4" x14ac:dyDescent="0.25">
      <c r="A4" s="5" t="s">
        <v>593</v>
      </c>
      <c r="B4" s="6">
        <f>IFERROR(VLOOKUP(A4,'Online Pivot'!$A$4:$B$9,2,0),0)</f>
        <v>0</v>
      </c>
      <c r="C4" s="6">
        <f>IFERROR(VLOOKUP(A4,Sheet4!$A$4:$B$8,2,0),0)</f>
        <v>0</v>
      </c>
      <c r="D4" s="14">
        <f t="shared" ref="D4:D20" si="0">B4+C4</f>
        <v>0</v>
      </c>
    </row>
    <row r="5" spans="1:4" x14ac:dyDescent="0.25">
      <c r="A5" s="5" t="s">
        <v>594</v>
      </c>
      <c r="B5" s="6">
        <f>IFERROR(VLOOKUP(A5,'Online Pivot'!$A$4:$B$9,2,0),0)</f>
        <v>0</v>
      </c>
      <c r="C5" s="6">
        <f>IFERROR(VLOOKUP(A5,Sheet4!$A$4:$B$8,2,0),0)</f>
        <v>0</v>
      </c>
      <c r="D5" s="14">
        <f t="shared" si="0"/>
        <v>0</v>
      </c>
    </row>
    <row r="6" spans="1:4" x14ac:dyDescent="0.25">
      <c r="A6" s="5" t="s">
        <v>595</v>
      </c>
      <c r="B6" s="6">
        <f>IFERROR(VLOOKUP(A6,'Online Pivot'!$A$4:$B$9,2,0),0)</f>
        <v>0</v>
      </c>
      <c r="C6" s="6">
        <f>IFERROR(VLOOKUP(A6,Sheet4!$A$4:$B$8,2,0),0)</f>
        <v>0</v>
      </c>
      <c r="D6" s="14">
        <f t="shared" si="0"/>
        <v>0</v>
      </c>
    </row>
    <row r="7" spans="1:4" x14ac:dyDescent="0.25">
      <c r="A7" s="5" t="s">
        <v>596</v>
      </c>
      <c r="B7" s="6">
        <f>IFERROR(VLOOKUP(A7,'Online Pivot'!$A$4:$B$9,2,0),0)</f>
        <v>0</v>
      </c>
      <c r="C7" s="6">
        <f>IFERROR(VLOOKUP(A7,Sheet4!$A$4:$B$8,2,0),0)</f>
        <v>0</v>
      </c>
      <c r="D7" s="14">
        <f t="shared" si="0"/>
        <v>0</v>
      </c>
    </row>
    <row r="8" spans="1:4" x14ac:dyDescent="0.25">
      <c r="A8" s="5" t="s">
        <v>597</v>
      </c>
      <c r="B8" s="6">
        <f>IFERROR(VLOOKUP(A8,'Online Pivot'!$A$4:$B$9,2,0),0)</f>
        <v>0</v>
      </c>
      <c r="C8" s="6">
        <f>IFERROR(VLOOKUP(A8,Sheet4!$A$4:$B$8,2,0),0)</f>
        <v>1</v>
      </c>
      <c r="D8" s="14">
        <f t="shared" si="0"/>
        <v>1</v>
      </c>
    </row>
    <row r="9" spans="1:4" x14ac:dyDescent="0.25">
      <c r="A9" s="5" t="s">
        <v>598</v>
      </c>
      <c r="B9" s="6">
        <f>IFERROR(VLOOKUP(A9,'Online Pivot'!$A$4:$B$9,2,0),0)</f>
        <v>0</v>
      </c>
      <c r="C9" s="6">
        <f>IFERROR(VLOOKUP(A9,Sheet4!$A$4:$B$8,2,0),0)</f>
        <v>0</v>
      </c>
      <c r="D9" s="14">
        <f t="shared" si="0"/>
        <v>0</v>
      </c>
    </row>
    <row r="10" spans="1:4" x14ac:dyDescent="0.25">
      <c r="A10" s="5" t="s">
        <v>599</v>
      </c>
      <c r="B10" s="6">
        <f>IFERROR(VLOOKUP(A10,'Online Pivot'!$A$4:$B$9,2,0),0)</f>
        <v>0</v>
      </c>
      <c r="C10" s="6">
        <f>IFERROR(VLOOKUP(A10,Sheet4!$A$4:$B$8,2,0),0)</f>
        <v>0</v>
      </c>
      <c r="D10" s="14">
        <f t="shared" si="0"/>
        <v>0</v>
      </c>
    </row>
    <row r="11" spans="1:4" x14ac:dyDescent="0.25">
      <c r="A11" s="5" t="s">
        <v>600</v>
      </c>
      <c r="B11" s="6">
        <f>IFERROR(VLOOKUP(A11,'Online Pivot'!$A$4:$B$9,2,0),0)</f>
        <v>0</v>
      </c>
      <c r="C11" s="6">
        <f>IFERROR(VLOOKUP(A11,Sheet4!$A$4:$B$8,2,0),0)</f>
        <v>0</v>
      </c>
      <c r="D11" s="14">
        <f t="shared" si="0"/>
        <v>0</v>
      </c>
    </row>
    <row r="12" spans="1:4" x14ac:dyDescent="0.25">
      <c r="A12" s="5" t="s">
        <v>601</v>
      </c>
      <c r="B12" s="6">
        <f>IFERROR(VLOOKUP(A12,'Online Pivot'!$A$4:$B$9,2,0),0)</f>
        <v>0</v>
      </c>
      <c r="C12" s="6">
        <f>IFERROR(VLOOKUP(A12,Sheet4!$A$4:$B$8,2,0),0)</f>
        <v>0</v>
      </c>
      <c r="D12" s="14">
        <f t="shared" si="0"/>
        <v>0</v>
      </c>
    </row>
    <row r="13" spans="1:4" x14ac:dyDescent="0.25">
      <c r="A13" s="5" t="s">
        <v>602</v>
      </c>
      <c r="B13" s="6">
        <f>IFERROR(VLOOKUP(A13,'Online Pivot'!$A$4:$B$9,2,0),0)</f>
        <v>6</v>
      </c>
      <c r="C13" s="6">
        <f>IFERROR(VLOOKUP(A13,Sheet4!$A$4:$B$8,2,0),0)</f>
        <v>9</v>
      </c>
      <c r="D13" s="14">
        <f t="shared" si="0"/>
        <v>15</v>
      </c>
    </row>
    <row r="14" spans="1:4" x14ac:dyDescent="0.25">
      <c r="A14" s="5" t="s">
        <v>603</v>
      </c>
      <c r="B14" s="6">
        <f>IFERROR(VLOOKUP(A14,'Online Pivot'!$A$4:$B$9,2,0),0)</f>
        <v>0</v>
      </c>
      <c r="C14" s="6">
        <f>IFERROR(VLOOKUP(A14,Sheet4!$A$4:$B$8,2,0),0)</f>
        <v>0</v>
      </c>
      <c r="D14" s="14">
        <f t="shared" si="0"/>
        <v>0</v>
      </c>
    </row>
    <row r="15" spans="1:4" x14ac:dyDescent="0.25">
      <c r="A15" s="5" t="s">
        <v>604</v>
      </c>
      <c r="B15" s="6">
        <f>IFERROR(VLOOKUP(A15,'Online Pivot'!$A$4:$B$9,2,0),0)</f>
        <v>11</v>
      </c>
      <c r="C15" s="6">
        <f>IFERROR(VLOOKUP(A15,Sheet4!$A$4:$B$8,2,0),0)</f>
        <v>15</v>
      </c>
      <c r="D15" s="14">
        <f t="shared" si="0"/>
        <v>26</v>
      </c>
    </row>
    <row r="16" spans="1:4" x14ac:dyDescent="0.25">
      <c r="A16" s="5" t="s">
        <v>605</v>
      </c>
      <c r="B16" s="6">
        <f>IFERROR(VLOOKUP(A16,'Online Pivot'!$A$4:$B$9,2,0),0)</f>
        <v>0</v>
      </c>
      <c r="C16" s="6">
        <f>IFERROR(VLOOKUP(A16,Sheet4!$A$4:$B$8,2,0),0)</f>
        <v>0</v>
      </c>
      <c r="D16" s="14">
        <f t="shared" si="0"/>
        <v>0</v>
      </c>
    </row>
    <row r="17" spans="1:4" x14ac:dyDescent="0.25">
      <c r="A17" s="5" t="s">
        <v>606</v>
      </c>
      <c r="B17" s="6">
        <f>IFERROR(VLOOKUP(A17,'Online Pivot'!$A$4:$B$9,2,0),0)</f>
        <v>1</v>
      </c>
      <c r="C17" s="6">
        <f>IFERROR(VLOOKUP(A17,Sheet4!$A$4:$B$8,2,0),0)</f>
        <v>0</v>
      </c>
      <c r="D17" s="14">
        <f t="shared" si="0"/>
        <v>1</v>
      </c>
    </row>
    <row r="18" spans="1:4" x14ac:dyDescent="0.25">
      <c r="A18" s="5" t="s">
        <v>607</v>
      </c>
      <c r="B18" s="6">
        <f>IFERROR(VLOOKUP(A18,'Online Pivot'!$A$4:$B$9,2,0),0)</f>
        <v>5</v>
      </c>
      <c r="C18" s="6">
        <f>IFERROR(VLOOKUP(A18,Sheet4!$A$4:$B$8,2,0),0)</f>
        <v>5</v>
      </c>
      <c r="D18" s="14">
        <f t="shared" si="0"/>
        <v>10</v>
      </c>
    </row>
    <row r="19" spans="1:4" x14ac:dyDescent="0.25">
      <c r="A19" s="5" t="s">
        <v>608</v>
      </c>
      <c r="B19" s="6">
        <f>IFERROR(VLOOKUP(A19,'Online Pivot'!$A$4:$B$9,2,0),0)</f>
        <v>0</v>
      </c>
      <c r="C19" s="6">
        <f>IFERROR(VLOOKUP(A19,Sheet4!$A$4:$B$8,2,0),0)</f>
        <v>0</v>
      </c>
      <c r="D19" s="14">
        <f t="shared" si="0"/>
        <v>0</v>
      </c>
    </row>
    <row r="20" spans="1:4" x14ac:dyDescent="0.25">
      <c r="A20" s="5" t="s">
        <v>609</v>
      </c>
      <c r="B20" s="6">
        <f>IFERROR(VLOOKUP(A20,'Online Pivot'!$A$4:$B$9,2,0),0)</f>
        <v>1</v>
      </c>
      <c r="C20" s="6">
        <f>IFERROR(VLOOKUP(A20,Sheet4!$A$4:$B$8,2,0),0)</f>
        <v>14</v>
      </c>
      <c r="D20" s="14">
        <f t="shared" si="0"/>
        <v>15</v>
      </c>
    </row>
    <row r="21" spans="1:4" ht="16.5" thickBot="1" x14ac:dyDescent="0.3">
      <c r="A21" s="15" t="s">
        <v>610</v>
      </c>
      <c r="B21" s="16">
        <f>SUM(B3:B20)</f>
        <v>25</v>
      </c>
      <c r="C21" s="16">
        <f t="shared" ref="C21:D21" si="1">SUM(C3:C20)</f>
        <v>44</v>
      </c>
      <c r="D21" s="16">
        <f t="shared" si="1"/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7" sqref="J7"/>
    </sheetView>
  </sheetViews>
  <sheetFormatPr defaultRowHeight="15.75" x14ac:dyDescent="0.25"/>
  <cols>
    <col min="1" max="1" width="17.125" bestFit="1" customWidth="1"/>
    <col min="2" max="2" width="14.875" bestFit="1" customWidth="1"/>
    <col min="3" max="3" width="15.625" bestFit="1" customWidth="1"/>
    <col min="4" max="4" width="10.375" bestFit="1" customWidth="1"/>
  </cols>
  <sheetData>
    <row r="1" spans="1:4" x14ac:dyDescent="0.25">
      <c r="A1" s="10"/>
      <c r="B1" s="10"/>
      <c r="C1" s="10"/>
      <c r="D1" s="10"/>
    </row>
    <row r="2" spans="1:4" x14ac:dyDescent="0.25">
      <c r="A2" s="10"/>
      <c r="B2" s="10"/>
      <c r="C2" s="10"/>
      <c r="D2" s="10"/>
    </row>
    <row r="3" spans="1:4" x14ac:dyDescent="0.25">
      <c r="A3" s="19" t="s">
        <v>634</v>
      </c>
      <c r="B3" s="19" t="s">
        <v>644</v>
      </c>
      <c r="C3" s="10"/>
      <c r="D3" s="10"/>
    </row>
    <row r="4" spans="1:4" x14ac:dyDescent="0.25">
      <c r="A4" s="19" t="s">
        <v>635</v>
      </c>
      <c r="B4" s="10" t="s">
        <v>641</v>
      </c>
      <c r="C4" s="10" t="s">
        <v>643</v>
      </c>
      <c r="D4" s="10" t="s">
        <v>610</v>
      </c>
    </row>
    <row r="5" spans="1:4" x14ac:dyDescent="0.25">
      <c r="A5" s="20" t="s">
        <v>592</v>
      </c>
      <c r="B5" s="10"/>
      <c r="C5" s="10">
        <v>1</v>
      </c>
      <c r="D5" s="10">
        <v>1</v>
      </c>
    </row>
    <row r="6" spans="1:4" x14ac:dyDescent="0.25">
      <c r="A6" s="20" t="s">
        <v>602</v>
      </c>
      <c r="B6" s="10">
        <v>1</v>
      </c>
      <c r="C6" s="10">
        <v>5</v>
      </c>
      <c r="D6" s="10">
        <v>6</v>
      </c>
    </row>
    <row r="7" spans="1:4" x14ac:dyDescent="0.25">
      <c r="A7" s="20" t="s">
        <v>604</v>
      </c>
      <c r="B7" s="10"/>
      <c r="C7" s="10">
        <v>11</v>
      </c>
      <c r="D7" s="10">
        <v>11</v>
      </c>
    </row>
    <row r="8" spans="1:4" x14ac:dyDescent="0.25">
      <c r="A8" s="20" t="s">
        <v>606</v>
      </c>
      <c r="B8" s="10"/>
      <c r="C8" s="10">
        <v>1</v>
      </c>
      <c r="D8" s="10">
        <v>1</v>
      </c>
    </row>
    <row r="9" spans="1:4" x14ac:dyDescent="0.25">
      <c r="A9" s="20" t="s">
        <v>607</v>
      </c>
      <c r="B9" s="10"/>
      <c r="C9" s="10">
        <v>5</v>
      </c>
      <c r="D9" s="10">
        <v>5</v>
      </c>
    </row>
    <row r="10" spans="1:4" x14ac:dyDescent="0.25">
      <c r="A10" s="20" t="s">
        <v>609</v>
      </c>
      <c r="B10" s="10"/>
      <c r="C10" s="10">
        <v>1</v>
      </c>
      <c r="D10" s="10">
        <v>1</v>
      </c>
    </row>
    <row r="11" spans="1:4" x14ac:dyDescent="0.25">
      <c r="A11" s="20" t="s">
        <v>610</v>
      </c>
      <c r="B11" s="10">
        <v>1</v>
      </c>
      <c r="C11" s="10">
        <v>24</v>
      </c>
      <c r="D11" s="1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5" sqref="B5"/>
    </sheetView>
  </sheetViews>
  <sheetFormatPr defaultRowHeight="15.75" x14ac:dyDescent="0.25"/>
  <cols>
    <col min="1" max="1" width="17.125" bestFit="1" customWidth="1"/>
    <col min="2" max="2" width="12" bestFit="1" customWidth="1"/>
  </cols>
  <sheetData>
    <row r="3" spans="1:2" x14ac:dyDescent="0.25">
      <c r="A3" s="17" t="s">
        <v>635</v>
      </c>
      <c r="B3" t="s">
        <v>634</v>
      </c>
    </row>
    <row r="4" spans="1:2" x14ac:dyDescent="0.25">
      <c r="A4" s="18" t="s">
        <v>592</v>
      </c>
      <c r="B4" s="1">
        <v>1</v>
      </c>
    </row>
    <row r="5" spans="1:2" x14ac:dyDescent="0.25">
      <c r="A5" s="18" t="s">
        <v>602</v>
      </c>
      <c r="B5" s="1">
        <v>6</v>
      </c>
    </row>
    <row r="6" spans="1:2" x14ac:dyDescent="0.25">
      <c r="A6" s="18" t="s">
        <v>604</v>
      </c>
      <c r="B6" s="1">
        <v>11</v>
      </c>
    </row>
    <row r="7" spans="1:2" x14ac:dyDescent="0.25">
      <c r="A7" s="18" t="s">
        <v>606</v>
      </c>
      <c r="B7" s="1">
        <v>1</v>
      </c>
    </row>
    <row r="8" spans="1:2" x14ac:dyDescent="0.25">
      <c r="A8" s="18" t="s">
        <v>607</v>
      </c>
      <c r="B8" s="1">
        <v>5</v>
      </c>
    </row>
    <row r="9" spans="1:2" x14ac:dyDescent="0.25">
      <c r="A9" s="18" t="s">
        <v>609</v>
      </c>
      <c r="B9" s="1">
        <v>1</v>
      </c>
    </row>
    <row r="10" spans="1:2" x14ac:dyDescent="0.25">
      <c r="A10" s="18" t="s">
        <v>636</v>
      </c>
      <c r="B10" s="1"/>
    </row>
    <row r="11" spans="1:2" x14ac:dyDescent="0.25">
      <c r="A11" s="18" t="s">
        <v>610</v>
      </c>
      <c r="B11" s="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8" sqref="C18"/>
    </sheetView>
  </sheetViews>
  <sheetFormatPr defaultRowHeight="15.75" x14ac:dyDescent="0.25"/>
  <cols>
    <col min="1" max="1" width="19.375" bestFit="1" customWidth="1"/>
    <col min="3" max="4" width="8.875" bestFit="1" customWidth="1"/>
    <col min="5" max="5" width="6.5" bestFit="1" customWidth="1"/>
    <col min="9" max="10" width="6.5" bestFit="1" customWidth="1"/>
    <col min="11" max="12" width="8.875" bestFit="1" customWidth="1"/>
    <col min="13" max="13" width="6.125" bestFit="1" customWidth="1"/>
  </cols>
  <sheetData>
    <row r="1" spans="1:13" x14ac:dyDescent="0.25">
      <c r="A1" s="25" t="s">
        <v>582</v>
      </c>
      <c r="B1" s="27" t="s">
        <v>583</v>
      </c>
      <c r="C1" s="27"/>
      <c r="D1" s="27"/>
      <c r="E1" s="27"/>
      <c r="F1" s="28" t="s">
        <v>584</v>
      </c>
      <c r="G1" s="28"/>
      <c r="H1" s="28"/>
      <c r="I1" s="28"/>
      <c r="J1" s="28" t="s">
        <v>585</v>
      </c>
      <c r="K1" s="28"/>
      <c r="L1" s="28"/>
      <c r="M1" s="29"/>
    </row>
    <row r="2" spans="1:13" ht="47.25" x14ac:dyDescent="0.25">
      <c r="A2" s="26"/>
      <c r="B2" s="2" t="s">
        <v>586</v>
      </c>
      <c r="C2" s="2" t="s">
        <v>587</v>
      </c>
      <c r="D2" s="3" t="s">
        <v>588</v>
      </c>
      <c r="E2" s="2" t="s">
        <v>589</v>
      </c>
      <c r="F2" s="3" t="s">
        <v>586</v>
      </c>
      <c r="G2" s="3" t="s">
        <v>587</v>
      </c>
      <c r="H2" s="3" t="s">
        <v>588</v>
      </c>
      <c r="I2" s="3" t="s">
        <v>589</v>
      </c>
      <c r="J2" s="3" t="s">
        <v>590</v>
      </c>
      <c r="K2" s="3" t="s">
        <v>587</v>
      </c>
      <c r="L2" s="3" t="s">
        <v>588</v>
      </c>
      <c r="M2" s="4" t="s">
        <v>591</v>
      </c>
    </row>
    <row r="3" spans="1:13" x14ac:dyDescent="0.25">
      <c r="A3" s="5" t="s">
        <v>592</v>
      </c>
      <c r="B3" s="6"/>
      <c r="C3" s="6"/>
      <c r="D3" s="6"/>
      <c r="E3" s="6"/>
      <c r="F3" s="6"/>
      <c r="G3" s="6">
        <f>IFERROR(VLOOKUP(A3,Sheet7!$A$5:$C$10,2,0),0)</f>
        <v>0</v>
      </c>
      <c r="H3" s="6"/>
      <c r="I3" s="6">
        <f>IFERROR(VLOOKUP(A3,Sheet7!$A$5:$C$10,3,0),0)</f>
        <v>1</v>
      </c>
      <c r="J3" s="7">
        <f>B3+F3</f>
        <v>0</v>
      </c>
      <c r="K3" s="7">
        <f t="shared" ref="K3:M18" si="0">C3+G3</f>
        <v>0</v>
      </c>
      <c r="L3" s="7">
        <f t="shared" si="0"/>
        <v>0</v>
      </c>
      <c r="M3" s="7">
        <f t="shared" si="0"/>
        <v>1</v>
      </c>
    </row>
    <row r="4" spans="1:13" x14ac:dyDescent="0.25">
      <c r="A4" s="5" t="s">
        <v>593</v>
      </c>
      <c r="B4" s="6"/>
      <c r="C4" s="6"/>
      <c r="D4" s="6"/>
      <c r="E4" s="6"/>
      <c r="F4" s="6"/>
      <c r="G4" s="6">
        <f>IFERROR(VLOOKUP(A4,Sheet7!$A$5:$C$10,2,0),0)</f>
        <v>0</v>
      </c>
      <c r="H4" s="6"/>
      <c r="I4" s="6">
        <f>IFERROR(VLOOKUP(A4,Sheet7!$A$5:$C$10,3,0),0)</f>
        <v>0</v>
      </c>
      <c r="J4" s="7">
        <f t="shared" ref="J4:M20" si="1">B4+F4</f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</row>
    <row r="5" spans="1:13" x14ac:dyDescent="0.25">
      <c r="A5" s="5" t="s">
        <v>594</v>
      </c>
      <c r="B5" s="6"/>
      <c r="C5" s="6"/>
      <c r="D5" s="6"/>
      <c r="E5" s="6"/>
      <c r="F5" s="6"/>
      <c r="G5" s="6">
        <f>IFERROR(VLOOKUP(A5,Sheet7!$A$5:$C$10,2,0),0)</f>
        <v>0</v>
      </c>
      <c r="H5" s="6"/>
      <c r="I5" s="6">
        <f>IFERROR(VLOOKUP(A5,Sheet7!$A$5:$C$10,3,0),0)</f>
        <v>0</v>
      </c>
      <c r="J5" s="7">
        <f t="shared" si="1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</row>
    <row r="6" spans="1:13" x14ac:dyDescent="0.25">
      <c r="A6" s="5" t="s">
        <v>595</v>
      </c>
      <c r="B6" s="6"/>
      <c r="C6" s="6"/>
      <c r="D6" s="6"/>
      <c r="E6" s="6"/>
      <c r="F6" s="6"/>
      <c r="G6" s="6">
        <f>IFERROR(VLOOKUP(A6,Sheet7!$A$5:$C$10,2,0),0)</f>
        <v>0</v>
      </c>
      <c r="H6" s="6"/>
      <c r="I6" s="6">
        <f>IFERROR(VLOOKUP(A6,Sheet7!$A$5:$C$10,3,0),0)</f>
        <v>0</v>
      </c>
      <c r="J6" s="7">
        <f t="shared" si="1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</row>
    <row r="7" spans="1:13" x14ac:dyDescent="0.25">
      <c r="A7" s="5" t="s">
        <v>596</v>
      </c>
      <c r="B7" s="6"/>
      <c r="C7" s="6"/>
      <c r="D7" s="6"/>
      <c r="E7" s="6"/>
      <c r="F7" s="6"/>
      <c r="G7" s="6">
        <f>IFERROR(VLOOKUP(A7,Sheet7!$A$5:$C$10,2,0),0)</f>
        <v>0</v>
      </c>
      <c r="H7" s="6"/>
      <c r="I7" s="6">
        <f>IFERROR(VLOOKUP(A7,Sheet7!$A$5:$C$10,3,0),0)</f>
        <v>0</v>
      </c>
      <c r="J7" s="7">
        <f t="shared" si="1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</row>
    <row r="8" spans="1:13" x14ac:dyDescent="0.25">
      <c r="A8" s="5" t="s">
        <v>597</v>
      </c>
      <c r="B8" s="6"/>
      <c r="C8" s="6"/>
      <c r="D8" s="6"/>
      <c r="E8" s="6"/>
      <c r="F8" s="6"/>
      <c r="G8" s="6">
        <f>IFERROR(VLOOKUP(A8,Sheet7!$A$5:$C$10,2,0),0)</f>
        <v>0</v>
      </c>
      <c r="H8" s="6"/>
      <c r="I8" s="6">
        <f>IFERROR(VLOOKUP(A8,Sheet7!$A$5:$C$10,3,0),0)</f>
        <v>0</v>
      </c>
      <c r="J8" s="7">
        <f t="shared" si="1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</row>
    <row r="9" spans="1:13" x14ac:dyDescent="0.25">
      <c r="A9" s="5" t="s">
        <v>598</v>
      </c>
      <c r="B9" s="6"/>
      <c r="C9" s="6"/>
      <c r="D9" s="6"/>
      <c r="E9" s="6"/>
      <c r="F9" s="6"/>
      <c r="G9" s="6">
        <f>IFERROR(VLOOKUP(A9,Sheet7!$A$5:$C$10,2,0),0)</f>
        <v>0</v>
      </c>
      <c r="H9" s="6"/>
      <c r="I9" s="6">
        <f>IFERROR(VLOOKUP(A9,Sheet7!$A$5:$C$10,3,0),0)</f>
        <v>0</v>
      </c>
      <c r="J9" s="7">
        <f t="shared" si="1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</row>
    <row r="10" spans="1:13" x14ac:dyDescent="0.25">
      <c r="A10" s="5" t="s">
        <v>599</v>
      </c>
      <c r="B10" s="6"/>
      <c r="C10" s="6"/>
      <c r="D10" s="6"/>
      <c r="E10" s="6"/>
      <c r="F10" s="6"/>
      <c r="G10" s="6">
        <f>IFERROR(VLOOKUP(A10,Sheet7!$A$5:$C$10,2,0),0)</f>
        <v>0</v>
      </c>
      <c r="H10" s="6"/>
      <c r="I10" s="6">
        <f>IFERROR(VLOOKUP(A10,Sheet7!$A$5:$C$10,3,0),0)</f>
        <v>0</v>
      </c>
      <c r="J10" s="7">
        <f t="shared" si="1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</row>
    <row r="11" spans="1:13" x14ac:dyDescent="0.25">
      <c r="A11" s="5" t="s">
        <v>600</v>
      </c>
      <c r="B11" s="6"/>
      <c r="C11" s="6"/>
      <c r="D11" s="6"/>
      <c r="E11" s="6"/>
      <c r="F11" s="6"/>
      <c r="G11" s="6">
        <f>IFERROR(VLOOKUP(A11,Sheet7!$A$5:$C$10,2,0),0)</f>
        <v>0</v>
      </c>
      <c r="H11" s="6"/>
      <c r="I11" s="6">
        <f>IFERROR(VLOOKUP(A11,Sheet7!$A$5:$C$10,3,0),0)</f>
        <v>0</v>
      </c>
      <c r="J11" s="7">
        <f t="shared" si="1"/>
        <v>0</v>
      </c>
      <c r="K11" s="7">
        <f t="shared" si="0"/>
        <v>0</v>
      </c>
      <c r="L11" s="7">
        <f t="shared" si="0"/>
        <v>0</v>
      </c>
      <c r="M11" s="7">
        <f t="shared" si="0"/>
        <v>0</v>
      </c>
    </row>
    <row r="12" spans="1:13" x14ac:dyDescent="0.25">
      <c r="A12" s="5" t="s">
        <v>601</v>
      </c>
      <c r="B12" s="6"/>
      <c r="C12" s="6"/>
      <c r="D12" s="6"/>
      <c r="E12" s="6"/>
      <c r="F12" s="6"/>
      <c r="G12" s="6">
        <f>IFERROR(VLOOKUP(A12,Sheet7!$A$5:$C$10,2,0),0)</f>
        <v>0</v>
      </c>
      <c r="H12" s="6"/>
      <c r="I12" s="6">
        <f>IFERROR(VLOOKUP(A12,Sheet7!$A$5:$C$10,3,0),0)</f>
        <v>0</v>
      </c>
      <c r="J12" s="7">
        <f t="shared" si="1"/>
        <v>0</v>
      </c>
      <c r="K12" s="7">
        <f t="shared" si="0"/>
        <v>0</v>
      </c>
      <c r="L12" s="7">
        <f t="shared" si="0"/>
        <v>0</v>
      </c>
      <c r="M12" s="7">
        <f t="shared" si="0"/>
        <v>0</v>
      </c>
    </row>
    <row r="13" spans="1:13" x14ac:dyDescent="0.25">
      <c r="A13" s="5" t="s">
        <v>602</v>
      </c>
      <c r="B13" s="6"/>
      <c r="C13" s="6"/>
      <c r="D13" s="6"/>
      <c r="E13" s="6"/>
      <c r="F13" s="6"/>
      <c r="G13" s="6">
        <f>IFERROR(VLOOKUP(A13,Sheet7!$A$5:$C$10,2,0),0)</f>
        <v>1</v>
      </c>
      <c r="H13" s="6"/>
      <c r="I13" s="6">
        <f>IFERROR(VLOOKUP(A13,Sheet7!$A$5:$C$10,3,0),0)</f>
        <v>5</v>
      </c>
      <c r="J13" s="7">
        <f t="shared" si="1"/>
        <v>0</v>
      </c>
      <c r="K13" s="7">
        <f t="shared" si="0"/>
        <v>1</v>
      </c>
      <c r="L13" s="7">
        <f t="shared" si="0"/>
        <v>0</v>
      </c>
      <c r="M13" s="7">
        <f t="shared" si="0"/>
        <v>5</v>
      </c>
    </row>
    <row r="14" spans="1:13" x14ac:dyDescent="0.25">
      <c r="A14" s="5" t="s">
        <v>603</v>
      </c>
      <c r="B14" s="6"/>
      <c r="C14" s="6"/>
      <c r="D14" s="6"/>
      <c r="E14" s="6"/>
      <c r="F14" s="6"/>
      <c r="G14" s="6">
        <f>IFERROR(VLOOKUP(A14,Sheet7!$A$5:$C$10,2,0),0)</f>
        <v>0</v>
      </c>
      <c r="H14" s="6"/>
      <c r="I14" s="6">
        <f>IFERROR(VLOOKUP(A14,Sheet7!$A$5:$C$10,3,0),0)</f>
        <v>0</v>
      </c>
      <c r="J14" s="7">
        <f t="shared" si="1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</row>
    <row r="15" spans="1:13" x14ac:dyDescent="0.25">
      <c r="A15" s="5" t="s">
        <v>604</v>
      </c>
      <c r="B15" s="6"/>
      <c r="C15" s="6"/>
      <c r="D15" s="6"/>
      <c r="E15" s="6"/>
      <c r="F15" s="6"/>
      <c r="G15" s="6">
        <f>IFERROR(VLOOKUP(A15,Sheet7!$A$5:$C$10,2,0),0)</f>
        <v>0</v>
      </c>
      <c r="H15" s="6"/>
      <c r="I15" s="6">
        <f>IFERROR(VLOOKUP(A15,Sheet7!$A$5:$C$10,3,0),0)</f>
        <v>11</v>
      </c>
      <c r="J15" s="7">
        <f t="shared" si="1"/>
        <v>0</v>
      </c>
      <c r="K15" s="7">
        <f t="shared" si="0"/>
        <v>0</v>
      </c>
      <c r="L15" s="7">
        <f t="shared" si="0"/>
        <v>0</v>
      </c>
      <c r="M15" s="7">
        <f t="shared" si="0"/>
        <v>11</v>
      </c>
    </row>
    <row r="16" spans="1:13" x14ac:dyDescent="0.25">
      <c r="A16" s="5" t="s">
        <v>605</v>
      </c>
      <c r="B16" s="6"/>
      <c r="C16" s="6"/>
      <c r="D16" s="6"/>
      <c r="E16" s="6"/>
      <c r="F16" s="6"/>
      <c r="G16" s="6">
        <f>IFERROR(VLOOKUP(A16,Sheet7!$A$5:$C$10,2,0),0)</f>
        <v>0</v>
      </c>
      <c r="H16" s="6"/>
      <c r="I16" s="6">
        <f>IFERROR(VLOOKUP(A16,Sheet7!$A$5:$C$10,3,0),0)</f>
        <v>0</v>
      </c>
      <c r="J16" s="7">
        <f t="shared" si="1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</row>
    <row r="17" spans="1:13" x14ac:dyDescent="0.25">
      <c r="A17" s="5" t="s">
        <v>606</v>
      </c>
      <c r="B17" s="6"/>
      <c r="C17" s="6"/>
      <c r="D17" s="6"/>
      <c r="E17" s="6"/>
      <c r="F17" s="6"/>
      <c r="G17" s="6">
        <f>IFERROR(VLOOKUP(A17,Sheet7!$A$5:$C$10,2,0),0)</f>
        <v>0</v>
      </c>
      <c r="H17" s="6"/>
      <c r="I17" s="6">
        <f>IFERROR(VLOOKUP(A17,Sheet7!$A$5:$C$10,3,0),0)</f>
        <v>1</v>
      </c>
      <c r="J17" s="7">
        <f t="shared" si="1"/>
        <v>0</v>
      </c>
      <c r="K17" s="7">
        <f t="shared" si="0"/>
        <v>0</v>
      </c>
      <c r="L17" s="7">
        <f t="shared" si="0"/>
        <v>0</v>
      </c>
      <c r="M17" s="7">
        <f t="shared" si="0"/>
        <v>1</v>
      </c>
    </row>
    <row r="18" spans="1:13" x14ac:dyDescent="0.25">
      <c r="A18" s="5" t="s">
        <v>607</v>
      </c>
      <c r="B18" s="6"/>
      <c r="C18" s="6"/>
      <c r="D18" s="6"/>
      <c r="E18" s="6"/>
      <c r="F18" s="6"/>
      <c r="G18" s="6">
        <f>IFERROR(VLOOKUP(A18,Sheet7!$A$5:$C$10,2,0),0)</f>
        <v>0</v>
      </c>
      <c r="H18" s="6"/>
      <c r="I18" s="6">
        <f>IFERROR(VLOOKUP(A18,Sheet7!$A$5:$C$10,3,0),0)</f>
        <v>5</v>
      </c>
      <c r="J18" s="7">
        <f t="shared" si="1"/>
        <v>0</v>
      </c>
      <c r="K18" s="7">
        <f t="shared" si="0"/>
        <v>0</v>
      </c>
      <c r="L18" s="7">
        <f t="shared" si="0"/>
        <v>0</v>
      </c>
      <c r="M18" s="7">
        <f t="shared" si="0"/>
        <v>5</v>
      </c>
    </row>
    <row r="19" spans="1:13" x14ac:dyDescent="0.25">
      <c r="A19" s="5" t="s">
        <v>608</v>
      </c>
      <c r="B19" s="6"/>
      <c r="C19" s="6"/>
      <c r="D19" s="6"/>
      <c r="E19" s="6"/>
      <c r="F19" s="6"/>
      <c r="G19" s="6">
        <f>IFERROR(VLOOKUP(A19,Sheet7!$A$5:$C$10,2,0),0)</f>
        <v>0</v>
      </c>
      <c r="H19" s="6"/>
      <c r="I19" s="6">
        <f>IFERROR(VLOOKUP(A19,Sheet7!$A$5:$C$10,3,0),0)</f>
        <v>0</v>
      </c>
      <c r="J19" s="7">
        <f t="shared" si="1"/>
        <v>0</v>
      </c>
      <c r="K19" s="7">
        <f t="shared" si="1"/>
        <v>0</v>
      </c>
      <c r="L19" s="7">
        <f t="shared" si="1"/>
        <v>0</v>
      </c>
      <c r="M19" s="7">
        <f t="shared" si="1"/>
        <v>0</v>
      </c>
    </row>
    <row r="20" spans="1:13" x14ac:dyDescent="0.25">
      <c r="A20" s="5" t="s">
        <v>609</v>
      </c>
      <c r="B20" s="6"/>
      <c r="C20" s="6"/>
      <c r="D20" s="6"/>
      <c r="E20" s="6"/>
      <c r="F20" s="6"/>
      <c r="G20" s="6">
        <f>IFERROR(VLOOKUP(A20,Sheet7!$A$5:$C$10,2,0),0)</f>
        <v>0</v>
      </c>
      <c r="H20" s="6"/>
      <c r="I20" s="6">
        <f>IFERROR(VLOOKUP(A20,Sheet7!$A$5:$C$10,3,0),0)</f>
        <v>1</v>
      </c>
      <c r="J20" s="7">
        <f t="shared" si="1"/>
        <v>0</v>
      </c>
      <c r="K20" s="7">
        <f t="shared" si="1"/>
        <v>0</v>
      </c>
      <c r="L20" s="7">
        <f t="shared" si="1"/>
        <v>0</v>
      </c>
      <c r="M20" s="7">
        <f t="shared" si="1"/>
        <v>1</v>
      </c>
    </row>
    <row r="21" spans="1:13" ht="16.5" thickBot="1" x14ac:dyDescent="0.3">
      <c r="A21" s="8" t="s">
        <v>610</v>
      </c>
      <c r="B21" s="9">
        <f>SUM(B3:B20)</f>
        <v>0</v>
      </c>
      <c r="C21" s="9">
        <f t="shared" ref="C21:M21" si="2">SUM(C3:C20)</f>
        <v>0</v>
      </c>
      <c r="D21" s="9">
        <f t="shared" si="2"/>
        <v>0</v>
      </c>
      <c r="E21" s="9">
        <f t="shared" si="2"/>
        <v>0</v>
      </c>
      <c r="F21" s="9">
        <f t="shared" si="2"/>
        <v>0</v>
      </c>
      <c r="G21" s="9">
        <f t="shared" si="2"/>
        <v>1</v>
      </c>
      <c r="H21" s="9">
        <f t="shared" si="2"/>
        <v>0</v>
      </c>
      <c r="I21" s="9">
        <f t="shared" si="2"/>
        <v>24</v>
      </c>
      <c r="J21" s="9">
        <f t="shared" si="2"/>
        <v>0</v>
      </c>
      <c r="K21" s="9">
        <f t="shared" si="2"/>
        <v>1</v>
      </c>
      <c r="L21" s="9">
        <f t="shared" si="2"/>
        <v>0</v>
      </c>
      <c r="M21" s="9">
        <f t="shared" si="2"/>
        <v>24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6"/>
  <sheetViews>
    <sheetView tabSelected="1" workbookViewId="0">
      <selection sqref="A1:XFD1"/>
    </sheetView>
  </sheetViews>
  <sheetFormatPr defaultRowHeight="15.75" x14ac:dyDescent="0.25"/>
  <cols>
    <col min="1" max="1" width="4.625" bestFit="1" customWidth="1"/>
    <col min="7" max="7" width="13.375" bestFit="1" customWidth="1"/>
    <col min="8" max="8" width="10.375" style="1" bestFit="1" customWidth="1"/>
    <col min="9" max="9" width="9.375" style="1" bestFit="1" customWidth="1"/>
    <col min="10" max="10" width="15.625" style="1" bestFit="1" customWidth="1"/>
    <col min="13" max="13" width="6.25" customWidth="1"/>
  </cols>
  <sheetData>
    <row r="1" spans="1:2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639</v>
      </c>
      <c r="I1" s="10" t="s">
        <v>637</v>
      </c>
      <c r="J1" s="10" t="s">
        <v>638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21</v>
      </c>
      <c r="Z1" s="10" t="s">
        <v>22</v>
      </c>
      <c r="AA1" s="10" t="s">
        <v>23</v>
      </c>
    </row>
    <row r="2" spans="1:27" hidden="1" x14ac:dyDescent="0.25">
      <c r="A2" s="10">
        <v>1</v>
      </c>
      <c r="B2" s="10" t="s">
        <v>24</v>
      </c>
      <c r="C2" s="10" t="s">
        <v>25</v>
      </c>
      <c r="D2" s="10" t="s">
        <v>26</v>
      </c>
      <c r="E2" s="10" t="s">
        <v>27</v>
      </c>
      <c r="F2" s="10" t="s">
        <v>28</v>
      </c>
      <c r="G2" s="24">
        <v>43761</v>
      </c>
      <c r="H2" s="24">
        <v>43782</v>
      </c>
      <c r="I2" s="10">
        <f>H2-G2</f>
        <v>21</v>
      </c>
      <c r="J2" s="10" t="str">
        <f>VLOOKUP(I2,Sheet5!$A$2:$B$5,2,1)</f>
        <v>15 Day and Above</v>
      </c>
      <c r="K2" s="10">
        <v>625000</v>
      </c>
      <c r="L2" s="10">
        <v>9929</v>
      </c>
      <c r="M2" s="10">
        <v>7</v>
      </c>
      <c r="N2" s="10">
        <v>8.6</v>
      </c>
      <c r="O2" s="10">
        <v>0.5</v>
      </c>
      <c r="P2" s="10" t="s">
        <v>29</v>
      </c>
      <c r="Q2" s="10" t="s">
        <v>30</v>
      </c>
      <c r="R2" s="10" t="s">
        <v>31</v>
      </c>
      <c r="S2" s="10" t="s">
        <v>32</v>
      </c>
      <c r="T2" s="10" t="s">
        <v>33</v>
      </c>
      <c r="U2" s="10" t="s">
        <v>34</v>
      </c>
      <c r="V2" s="10" t="s">
        <v>35</v>
      </c>
      <c r="W2" s="10" t="s">
        <v>36</v>
      </c>
      <c r="X2" s="10" t="s">
        <v>37</v>
      </c>
      <c r="Y2" s="10"/>
      <c r="Z2" s="6" t="s">
        <v>604</v>
      </c>
      <c r="AA2" s="6" t="s">
        <v>624</v>
      </c>
    </row>
    <row r="3" spans="1:27" hidden="1" x14ac:dyDescent="0.25">
      <c r="A3" s="10">
        <v>2</v>
      </c>
      <c r="B3" s="10" t="s">
        <v>39</v>
      </c>
      <c r="C3" s="10" t="s">
        <v>40</v>
      </c>
      <c r="D3" s="10" t="s">
        <v>41</v>
      </c>
      <c r="E3" s="10" t="s">
        <v>42</v>
      </c>
      <c r="F3" s="10" t="s">
        <v>43</v>
      </c>
      <c r="G3" s="24">
        <v>43777</v>
      </c>
      <c r="H3" s="24">
        <v>43783</v>
      </c>
      <c r="I3" s="10">
        <f t="shared" ref="I3:I26" si="0">H3-G3</f>
        <v>6</v>
      </c>
      <c r="J3" s="10" t="str">
        <f>VLOOKUP(I3,Sheet5!$A$2:$B$5,2,1)</f>
        <v>06 Day to 10 Day</v>
      </c>
      <c r="K3" s="10">
        <v>800000</v>
      </c>
      <c r="L3" s="10">
        <v>12609</v>
      </c>
      <c r="M3" s="10">
        <v>7</v>
      </c>
      <c r="N3" s="10">
        <v>8.35</v>
      </c>
      <c r="O3" s="10">
        <v>0.5</v>
      </c>
      <c r="P3" s="10" t="s">
        <v>29</v>
      </c>
      <c r="Q3" s="10" t="s">
        <v>30</v>
      </c>
      <c r="R3" s="10" t="s">
        <v>31</v>
      </c>
      <c r="S3" s="10" t="s">
        <v>32</v>
      </c>
      <c r="T3" s="10" t="s">
        <v>44</v>
      </c>
      <c r="U3" s="10" t="s">
        <v>45</v>
      </c>
      <c r="V3" s="10" t="s">
        <v>46</v>
      </c>
      <c r="W3" s="10" t="s">
        <v>47</v>
      </c>
      <c r="X3" s="10" t="s">
        <v>37</v>
      </c>
      <c r="Y3" s="10"/>
      <c r="Z3" s="6" t="s">
        <v>602</v>
      </c>
      <c r="AA3" s="6" t="s">
        <v>625</v>
      </c>
    </row>
    <row r="4" spans="1:27" hidden="1" x14ac:dyDescent="0.25">
      <c r="A4" s="10">
        <v>3</v>
      </c>
      <c r="B4" s="10" t="s">
        <v>48</v>
      </c>
      <c r="C4" s="10" t="s">
        <v>49</v>
      </c>
      <c r="D4" s="10" t="s">
        <v>50</v>
      </c>
      <c r="E4" s="10" t="s">
        <v>51</v>
      </c>
      <c r="F4" s="10" t="s">
        <v>52</v>
      </c>
      <c r="G4" s="24">
        <v>43759</v>
      </c>
      <c r="H4" s="24">
        <v>43784</v>
      </c>
      <c r="I4" s="10">
        <f t="shared" si="0"/>
        <v>25</v>
      </c>
      <c r="J4" s="10" t="str">
        <f>VLOOKUP(I4,Sheet5!$A$2:$B$5,2,1)</f>
        <v>15 Day and Above</v>
      </c>
      <c r="K4" s="10">
        <v>450000</v>
      </c>
      <c r="L4" s="10">
        <v>7149</v>
      </c>
      <c r="M4" s="10">
        <v>7</v>
      </c>
      <c r="N4" s="10">
        <v>8.6</v>
      </c>
      <c r="O4" s="10">
        <v>0.5</v>
      </c>
      <c r="P4" s="10" t="s">
        <v>29</v>
      </c>
      <c r="Q4" s="10" t="s">
        <v>30</v>
      </c>
      <c r="R4" s="10" t="s">
        <v>31</v>
      </c>
      <c r="S4" s="10" t="s">
        <v>32</v>
      </c>
      <c r="T4" s="10" t="s">
        <v>53</v>
      </c>
      <c r="U4" s="10" t="s">
        <v>54</v>
      </c>
      <c r="V4" s="10" t="s">
        <v>55</v>
      </c>
      <c r="W4" s="10" t="s">
        <v>56</v>
      </c>
      <c r="X4" s="10" t="s">
        <v>57</v>
      </c>
      <c r="Y4" s="10"/>
      <c r="Z4" s="6" t="s">
        <v>592</v>
      </c>
      <c r="AA4" s="6" t="s">
        <v>627</v>
      </c>
    </row>
    <row r="5" spans="1:27" hidden="1" x14ac:dyDescent="0.25">
      <c r="A5" s="10">
        <v>4</v>
      </c>
      <c r="B5" s="10" t="s">
        <v>58</v>
      </c>
      <c r="C5" s="10" t="s">
        <v>59</v>
      </c>
      <c r="D5" s="10" t="s">
        <v>60</v>
      </c>
      <c r="E5" s="10" t="s">
        <v>61</v>
      </c>
      <c r="F5" s="10" t="s">
        <v>62</v>
      </c>
      <c r="G5" s="24">
        <v>43761</v>
      </c>
      <c r="H5" s="24">
        <v>43785</v>
      </c>
      <c r="I5" s="10">
        <f t="shared" si="0"/>
        <v>24</v>
      </c>
      <c r="J5" s="10" t="str">
        <f>VLOOKUP(I5,Sheet5!$A$2:$B$5,2,1)</f>
        <v>15 Day and Above</v>
      </c>
      <c r="K5" s="10">
        <v>400000</v>
      </c>
      <c r="L5" s="10">
        <v>7082</v>
      </c>
      <c r="M5" s="10">
        <v>6</v>
      </c>
      <c r="N5" s="10">
        <v>8.35</v>
      </c>
      <c r="O5" s="10">
        <v>0.5</v>
      </c>
      <c r="P5" s="10" t="s">
        <v>29</v>
      </c>
      <c r="Q5" s="10" t="s">
        <v>30</v>
      </c>
      <c r="R5" s="10" t="s">
        <v>31</v>
      </c>
      <c r="S5" s="10" t="s">
        <v>32</v>
      </c>
      <c r="T5" s="10" t="s">
        <v>63</v>
      </c>
      <c r="U5" s="10" t="s">
        <v>64</v>
      </c>
      <c r="V5" s="10" t="s">
        <v>65</v>
      </c>
      <c r="W5" s="10" t="s">
        <v>36</v>
      </c>
      <c r="X5" s="10" t="s">
        <v>37</v>
      </c>
      <c r="Y5" s="10"/>
      <c r="Z5" s="6" t="s">
        <v>604</v>
      </c>
      <c r="AA5" s="6" t="s">
        <v>624</v>
      </c>
    </row>
    <row r="6" spans="1:27" hidden="1" x14ac:dyDescent="0.25">
      <c r="A6" s="10">
        <v>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24">
        <v>43761</v>
      </c>
      <c r="H6" s="24">
        <v>43786</v>
      </c>
      <c r="I6" s="10">
        <f t="shared" si="0"/>
        <v>25</v>
      </c>
      <c r="J6" s="10" t="str">
        <f>VLOOKUP(I6,Sheet5!$A$2:$B$5,2,1)</f>
        <v>15 Day and Above</v>
      </c>
      <c r="K6" s="10">
        <v>550000</v>
      </c>
      <c r="L6" s="10">
        <v>11311</v>
      </c>
      <c r="M6" s="10">
        <v>5</v>
      </c>
      <c r="N6" s="10">
        <v>8.6</v>
      </c>
      <c r="O6" s="10">
        <v>0.5</v>
      </c>
      <c r="P6" s="10" t="s">
        <v>29</v>
      </c>
      <c r="Q6" s="10" t="s">
        <v>30</v>
      </c>
      <c r="R6" s="10" t="s">
        <v>31</v>
      </c>
      <c r="S6" s="10" t="s">
        <v>32</v>
      </c>
      <c r="T6" s="10" t="s">
        <v>71</v>
      </c>
      <c r="U6" s="10" t="s">
        <v>72</v>
      </c>
      <c r="V6" s="10" t="s">
        <v>73</v>
      </c>
      <c r="W6" s="10" t="s">
        <v>74</v>
      </c>
      <c r="X6" s="10" t="s">
        <v>57</v>
      </c>
      <c r="Y6" s="10"/>
      <c r="Z6" s="6" t="s">
        <v>606</v>
      </c>
      <c r="AA6" s="6" t="s">
        <v>628</v>
      </c>
    </row>
    <row r="7" spans="1:27" hidden="1" x14ac:dyDescent="0.25">
      <c r="A7" s="10">
        <v>6</v>
      </c>
      <c r="B7" s="10" t="s">
        <v>75</v>
      </c>
      <c r="C7" s="10" t="s">
        <v>76</v>
      </c>
      <c r="D7" s="10" t="s">
        <v>77</v>
      </c>
      <c r="E7" s="10" t="s">
        <v>78</v>
      </c>
      <c r="F7" s="10" t="s">
        <v>79</v>
      </c>
      <c r="G7" s="24">
        <v>43761</v>
      </c>
      <c r="H7" s="24">
        <v>43787</v>
      </c>
      <c r="I7" s="10">
        <f t="shared" si="0"/>
        <v>26</v>
      </c>
      <c r="J7" s="10" t="str">
        <f>VLOOKUP(I7,Sheet5!$A$2:$B$5,2,1)</f>
        <v>15 Day and Above</v>
      </c>
      <c r="K7" s="10">
        <v>800000</v>
      </c>
      <c r="L7" s="10">
        <v>12709</v>
      </c>
      <c r="M7" s="10">
        <v>7</v>
      </c>
      <c r="N7" s="10">
        <v>8.6</v>
      </c>
      <c r="O7" s="10">
        <v>0.5</v>
      </c>
      <c r="P7" s="10" t="s">
        <v>29</v>
      </c>
      <c r="Q7" s="10" t="s">
        <v>30</v>
      </c>
      <c r="R7" s="10" t="s">
        <v>31</v>
      </c>
      <c r="S7" s="10" t="s">
        <v>32</v>
      </c>
      <c r="T7" s="10" t="s">
        <v>80</v>
      </c>
      <c r="U7" s="10" t="s">
        <v>81</v>
      </c>
      <c r="V7" s="10" t="s">
        <v>82</v>
      </c>
      <c r="W7" s="10" t="s">
        <v>47</v>
      </c>
      <c r="X7" s="10" t="s">
        <v>37</v>
      </c>
      <c r="Y7" s="10"/>
      <c r="Z7" s="6" t="s">
        <v>604</v>
      </c>
      <c r="AA7" s="6" t="s">
        <v>629</v>
      </c>
    </row>
    <row r="8" spans="1:27" hidden="1" x14ac:dyDescent="0.25">
      <c r="A8" s="10">
        <v>7</v>
      </c>
      <c r="B8" s="10" t="s">
        <v>83</v>
      </c>
      <c r="C8" s="10" t="s">
        <v>84</v>
      </c>
      <c r="D8" s="10" t="s">
        <v>85</v>
      </c>
      <c r="E8" s="10" t="s">
        <v>86</v>
      </c>
      <c r="F8" s="10" t="s">
        <v>87</v>
      </c>
      <c r="G8" s="24">
        <v>43761</v>
      </c>
      <c r="H8" s="24">
        <v>43788</v>
      </c>
      <c r="I8" s="10">
        <f t="shared" si="0"/>
        <v>27</v>
      </c>
      <c r="J8" s="10" t="str">
        <f>VLOOKUP(I8,Sheet5!$A$2:$B$5,2,1)</f>
        <v>15 Day and Above</v>
      </c>
      <c r="K8" s="10">
        <v>400000</v>
      </c>
      <c r="L8" s="10">
        <v>6355</v>
      </c>
      <c r="M8" s="10">
        <v>7</v>
      </c>
      <c r="N8" s="10">
        <v>8.6</v>
      </c>
      <c r="O8" s="10">
        <v>0.5</v>
      </c>
      <c r="P8" s="10" t="s">
        <v>29</v>
      </c>
      <c r="Q8" s="10" t="s">
        <v>30</v>
      </c>
      <c r="R8" s="10" t="s">
        <v>31</v>
      </c>
      <c r="S8" s="10" t="s">
        <v>32</v>
      </c>
      <c r="T8" s="10" t="s">
        <v>88</v>
      </c>
      <c r="U8" s="10" t="s">
        <v>89</v>
      </c>
      <c r="V8" s="10" t="s">
        <v>65</v>
      </c>
      <c r="W8" s="10" t="s">
        <v>36</v>
      </c>
      <c r="X8" s="10" t="s">
        <v>37</v>
      </c>
      <c r="Y8" s="10"/>
      <c r="Z8" s="6" t="s">
        <v>604</v>
      </c>
      <c r="AA8" s="6" t="s">
        <v>624</v>
      </c>
    </row>
    <row r="9" spans="1:27" hidden="1" x14ac:dyDescent="0.25">
      <c r="A9" s="10">
        <v>8</v>
      </c>
      <c r="B9" s="10" t="s">
        <v>90</v>
      </c>
      <c r="C9" s="10" t="s">
        <v>91</v>
      </c>
      <c r="D9" s="10" t="s">
        <v>92</v>
      </c>
      <c r="E9" s="10" t="s">
        <v>93</v>
      </c>
      <c r="F9" s="10" t="s">
        <v>94</v>
      </c>
      <c r="G9" s="24">
        <v>43761</v>
      </c>
      <c r="H9" s="24">
        <v>43789</v>
      </c>
      <c r="I9" s="10">
        <f t="shared" si="0"/>
        <v>28</v>
      </c>
      <c r="J9" s="10" t="str">
        <f>VLOOKUP(I9,Sheet5!$A$2:$B$5,2,1)</f>
        <v>15 Day and Above</v>
      </c>
      <c r="K9" s="10">
        <v>1000000</v>
      </c>
      <c r="L9" s="10">
        <v>20444</v>
      </c>
      <c r="M9" s="10">
        <v>5</v>
      </c>
      <c r="N9" s="10">
        <v>8.35</v>
      </c>
      <c r="O9" s="10">
        <v>0.5</v>
      </c>
      <c r="P9" s="10" t="s">
        <v>29</v>
      </c>
      <c r="Q9" s="10" t="s">
        <v>30</v>
      </c>
      <c r="R9" s="10" t="s">
        <v>31</v>
      </c>
      <c r="S9" s="10" t="s">
        <v>32</v>
      </c>
      <c r="T9" s="10" t="s">
        <v>95</v>
      </c>
      <c r="U9" s="10" t="s">
        <v>96</v>
      </c>
      <c r="V9" s="10" t="s">
        <v>97</v>
      </c>
      <c r="W9" s="10" t="s">
        <v>98</v>
      </c>
      <c r="X9" s="10" t="s">
        <v>57</v>
      </c>
      <c r="Y9" s="10"/>
      <c r="Z9" s="6" t="s">
        <v>607</v>
      </c>
      <c r="AA9" s="6" t="s">
        <v>618</v>
      </c>
    </row>
    <row r="10" spans="1:27" hidden="1" x14ac:dyDescent="0.25">
      <c r="A10" s="10">
        <v>9</v>
      </c>
      <c r="B10" s="10" t="s">
        <v>99</v>
      </c>
      <c r="C10" s="10" t="s">
        <v>100</v>
      </c>
      <c r="D10" s="10" t="s">
        <v>101</v>
      </c>
      <c r="E10" s="10" t="s">
        <v>102</v>
      </c>
      <c r="F10" s="10" t="s">
        <v>103</v>
      </c>
      <c r="G10" s="24">
        <v>43762</v>
      </c>
      <c r="H10" s="24">
        <v>43790</v>
      </c>
      <c r="I10" s="10">
        <f t="shared" si="0"/>
        <v>28</v>
      </c>
      <c r="J10" s="10" t="str">
        <f>VLOOKUP(I10,Sheet5!$A$2:$B$5,2,1)</f>
        <v>15 Day and Above</v>
      </c>
      <c r="K10" s="10">
        <v>497000</v>
      </c>
      <c r="L10" s="10">
        <v>7833</v>
      </c>
      <c r="M10" s="10">
        <v>7</v>
      </c>
      <c r="N10" s="10">
        <v>8.35</v>
      </c>
      <c r="O10" s="10">
        <v>0.5</v>
      </c>
      <c r="P10" s="10" t="s">
        <v>29</v>
      </c>
      <c r="Q10" s="10" t="s">
        <v>30</v>
      </c>
      <c r="R10" s="10" t="s">
        <v>31</v>
      </c>
      <c r="S10" s="10" t="s">
        <v>32</v>
      </c>
      <c r="T10" s="10" t="s">
        <v>104</v>
      </c>
      <c r="U10" s="10" t="s">
        <v>105</v>
      </c>
      <c r="V10" s="10" t="s">
        <v>106</v>
      </c>
      <c r="W10" s="10" t="s">
        <v>107</v>
      </c>
      <c r="X10" s="10" t="s">
        <v>37</v>
      </c>
      <c r="Y10" s="10"/>
      <c r="Z10" s="6" t="s">
        <v>607</v>
      </c>
      <c r="AA10" s="6" t="s">
        <v>630</v>
      </c>
    </row>
    <row r="11" spans="1:27" hidden="1" x14ac:dyDescent="0.25">
      <c r="A11" s="10">
        <v>10</v>
      </c>
      <c r="B11" s="10" t="s">
        <v>108</v>
      </c>
      <c r="C11" s="10" t="s">
        <v>109</v>
      </c>
      <c r="D11" s="10" t="s">
        <v>110</v>
      </c>
      <c r="E11" s="10" t="s">
        <v>111</v>
      </c>
      <c r="F11" s="10" t="s">
        <v>112</v>
      </c>
      <c r="G11" s="24">
        <v>43763</v>
      </c>
      <c r="H11" s="24">
        <v>43791</v>
      </c>
      <c r="I11" s="10">
        <f t="shared" si="0"/>
        <v>28</v>
      </c>
      <c r="J11" s="10" t="str">
        <f>VLOOKUP(I11,Sheet5!$A$2:$B$5,2,1)</f>
        <v>15 Day and Above</v>
      </c>
      <c r="K11" s="10">
        <v>700000</v>
      </c>
      <c r="L11" s="10">
        <v>11121</v>
      </c>
      <c r="M11" s="10">
        <v>7</v>
      </c>
      <c r="N11" s="10">
        <v>8.6</v>
      </c>
      <c r="O11" s="10">
        <v>0.5</v>
      </c>
      <c r="P11" s="10" t="s">
        <v>29</v>
      </c>
      <c r="Q11" s="10" t="s">
        <v>30</v>
      </c>
      <c r="R11" s="10" t="s">
        <v>31</v>
      </c>
      <c r="S11" s="10" t="s">
        <v>32</v>
      </c>
      <c r="T11" s="10" t="s">
        <v>113</v>
      </c>
      <c r="U11" s="10" t="s">
        <v>114</v>
      </c>
      <c r="V11" s="10" t="s">
        <v>115</v>
      </c>
      <c r="W11" s="10" t="s">
        <v>116</v>
      </c>
      <c r="X11" s="10" t="s">
        <v>37</v>
      </c>
      <c r="Y11" s="10"/>
      <c r="Z11" s="6" t="s">
        <v>607</v>
      </c>
      <c r="AA11" s="6" t="s">
        <v>622</v>
      </c>
    </row>
    <row r="12" spans="1:27" hidden="1" x14ac:dyDescent="0.25">
      <c r="A12" s="10">
        <v>11</v>
      </c>
      <c r="B12" s="10" t="s">
        <v>117</v>
      </c>
      <c r="C12" s="10" t="s">
        <v>118</v>
      </c>
      <c r="D12" s="10" t="s">
        <v>119</v>
      </c>
      <c r="E12" s="10" t="s">
        <v>120</v>
      </c>
      <c r="F12" s="10" t="s">
        <v>121</v>
      </c>
      <c r="G12" s="24">
        <v>43763</v>
      </c>
      <c r="H12" s="24">
        <v>43792</v>
      </c>
      <c r="I12" s="10">
        <f t="shared" si="0"/>
        <v>29</v>
      </c>
      <c r="J12" s="10" t="str">
        <f>VLOOKUP(I12,Sheet5!$A$2:$B$5,2,1)</f>
        <v>15 Day and Above</v>
      </c>
      <c r="K12" s="10">
        <v>500000</v>
      </c>
      <c r="L12" s="10">
        <v>7881</v>
      </c>
      <c r="M12" s="10">
        <v>7</v>
      </c>
      <c r="N12" s="10">
        <v>8.35</v>
      </c>
      <c r="O12" s="10">
        <v>0.5</v>
      </c>
      <c r="P12" s="10" t="s">
        <v>29</v>
      </c>
      <c r="Q12" s="10" t="s">
        <v>30</v>
      </c>
      <c r="R12" s="10" t="s">
        <v>31</v>
      </c>
      <c r="S12" s="10" t="s">
        <v>32</v>
      </c>
      <c r="T12" s="10" t="s">
        <v>104</v>
      </c>
      <c r="U12" s="10" t="s">
        <v>105</v>
      </c>
      <c r="V12" s="10" t="s">
        <v>106</v>
      </c>
      <c r="W12" s="10" t="s">
        <v>107</v>
      </c>
      <c r="X12" s="10" t="s">
        <v>37</v>
      </c>
      <c r="Y12" s="10"/>
      <c r="Z12" s="6" t="s">
        <v>607</v>
      </c>
      <c r="AA12" s="6" t="s">
        <v>630</v>
      </c>
    </row>
    <row r="13" spans="1:27" hidden="1" x14ac:dyDescent="0.25">
      <c r="A13" s="10">
        <v>12</v>
      </c>
      <c r="B13" s="10" t="s">
        <v>123</v>
      </c>
      <c r="C13" s="10" t="s">
        <v>124</v>
      </c>
      <c r="D13" s="10" t="s">
        <v>125</v>
      </c>
      <c r="E13" s="10" t="s">
        <v>126</v>
      </c>
      <c r="F13" s="10" t="s">
        <v>127</v>
      </c>
      <c r="G13" s="24">
        <v>43769</v>
      </c>
      <c r="H13" s="24">
        <v>43793</v>
      </c>
      <c r="I13" s="10">
        <f t="shared" si="0"/>
        <v>24</v>
      </c>
      <c r="J13" s="10" t="str">
        <f>VLOOKUP(I13,Sheet5!$A$2:$B$5,2,1)</f>
        <v>15 Day and Above</v>
      </c>
      <c r="K13" s="10">
        <v>600000</v>
      </c>
      <c r="L13" s="10">
        <v>9532</v>
      </c>
      <c r="M13" s="10">
        <v>7</v>
      </c>
      <c r="N13" s="10">
        <v>8.6</v>
      </c>
      <c r="O13" s="10">
        <v>0.5</v>
      </c>
      <c r="P13" s="10" t="s">
        <v>29</v>
      </c>
      <c r="Q13" s="10" t="s">
        <v>30</v>
      </c>
      <c r="R13" s="10" t="s">
        <v>31</v>
      </c>
      <c r="S13" s="10" t="s">
        <v>32</v>
      </c>
      <c r="T13" s="10" t="s">
        <v>128</v>
      </c>
      <c r="U13" s="10" t="s">
        <v>129</v>
      </c>
      <c r="V13" s="10" t="s">
        <v>130</v>
      </c>
      <c r="W13" s="10" t="s">
        <v>36</v>
      </c>
      <c r="X13" s="10" t="s">
        <v>37</v>
      </c>
      <c r="Y13" s="10"/>
      <c r="Z13" s="6" t="s">
        <v>604</v>
      </c>
      <c r="AA13" s="6" t="s">
        <v>624</v>
      </c>
    </row>
    <row r="14" spans="1:27" hidden="1" x14ac:dyDescent="0.25">
      <c r="A14" s="10">
        <v>13</v>
      </c>
      <c r="B14" s="10" t="s">
        <v>131</v>
      </c>
      <c r="C14" s="10" t="s">
        <v>132</v>
      </c>
      <c r="D14" s="10" t="s">
        <v>133</v>
      </c>
      <c r="E14" s="10" t="s">
        <v>134</v>
      </c>
      <c r="F14" s="10" t="s">
        <v>135</v>
      </c>
      <c r="G14" s="24">
        <v>43770</v>
      </c>
      <c r="H14" s="24">
        <v>43794</v>
      </c>
      <c r="I14" s="10">
        <f t="shared" si="0"/>
        <v>24</v>
      </c>
      <c r="J14" s="10" t="str">
        <f>VLOOKUP(I14,Sheet5!$A$2:$B$5,2,1)</f>
        <v>15 Day and Above</v>
      </c>
      <c r="K14" s="10">
        <v>253135</v>
      </c>
      <c r="L14" s="10">
        <v>5175</v>
      </c>
      <c r="M14" s="10">
        <v>5</v>
      </c>
      <c r="N14" s="10">
        <v>8.35</v>
      </c>
      <c r="O14" s="10">
        <v>0.5</v>
      </c>
      <c r="P14" s="10" t="s">
        <v>29</v>
      </c>
      <c r="Q14" s="10" t="s">
        <v>30</v>
      </c>
      <c r="R14" s="10" t="s">
        <v>31</v>
      </c>
      <c r="S14" s="10" t="s">
        <v>32</v>
      </c>
      <c r="T14" s="10" t="s">
        <v>136</v>
      </c>
      <c r="U14" s="10" t="s">
        <v>137</v>
      </c>
      <c r="V14" s="10" t="s">
        <v>138</v>
      </c>
      <c r="W14" s="10" t="s">
        <v>47</v>
      </c>
      <c r="X14" s="10" t="s">
        <v>57</v>
      </c>
      <c r="Y14" s="10"/>
      <c r="Z14" s="6" t="s">
        <v>602</v>
      </c>
      <c r="AA14" s="6" t="s">
        <v>631</v>
      </c>
    </row>
    <row r="15" spans="1:27" x14ac:dyDescent="0.25">
      <c r="A15" s="10">
        <v>14</v>
      </c>
      <c r="B15" s="10" t="s">
        <v>139</v>
      </c>
      <c r="C15" s="10" t="s">
        <v>140</v>
      </c>
      <c r="D15" s="10" t="s">
        <v>141</v>
      </c>
      <c r="E15" s="10" t="s">
        <v>142</v>
      </c>
      <c r="F15" s="10" t="s">
        <v>143</v>
      </c>
      <c r="G15" s="24">
        <v>43770</v>
      </c>
      <c r="H15" s="24">
        <v>43795</v>
      </c>
      <c r="I15" s="10">
        <f t="shared" si="0"/>
        <v>25</v>
      </c>
      <c r="J15" s="10" t="str">
        <f>VLOOKUP(I15,Sheet5!$A$2:$B$5,2,1)</f>
        <v>15 Day and Above</v>
      </c>
      <c r="K15" s="10">
        <v>200000</v>
      </c>
      <c r="L15" s="10">
        <v>3152</v>
      </c>
      <c r="M15" s="10">
        <v>7</v>
      </c>
      <c r="N15" s="10">
        <v>8.35</v>
      </c>
      <c r="O15" s="10">
        <v>0.5</v>
      </c>
      <c r="P15" s="10" t="s">
        <v>29</v>
      </c>
      <c r="Q15" s="10" t="s">
        <v>30</v>
      </c>
      <c r="R15" s="10" t="s">
        <v>31</v>
      </c>
      <c r="S15" s="10" t="s">
        <v>32</v>
      </c>
      <c r="T15" s="10" t="s">
        <v>144</v>
      </c>
      <c r="U15" s="10" t="s">
        <v>145</v>
      </c>
      <c r="V15" s="10" t="s">
        <v>122</v>
      </c>
      <c r="W15" s="10" t="s">
        <v>47</v>
      </c>
      <c r="X15" s="10" t="s">
        <v>37</v>
      </c>
      <c r="Y15" s="10"/>
      <c r="Z15" s="6" t="s">
        <v>602</v>
      </c>
      <c r="AA15" s="6" t="s">
        <v>620</v>
      </c>
    </row>
    <row r="16" spans="1:27" hidden="1" x14ac:dyDescent="0.25">
      <c r="A16" s="10">
        <v>15</v>
      </c>
      <c r="B16" s="10" t="s">
        <v>146</v>
      </c>
      <c r="C16" s="10" t="s">
        <v>147</v>
      </c>
      <c r="D16" s="10" t="s">
        <v>148</v>
      </c>
      <c r="E16" s="10" t="s">
        <v>149</v>
      </c>
      <c r="F16" s="10" t="s">
        <v>150</v>
      </c>
      <c r="G16" s="24">
        <v>43770</v>
      </c>
      <c r="H16" s="24">
        <v>43796</v>
      </c>
      <c r="I16" s="10">
        <f t="shared" si="0"/>
        <v>26</v>
      </c>
      <c r="J16" s="10" t="str">
        <f>VLOOKUP(I16,Sheet5!$A$2:$B$5,2,1)</f>
        <v>15 Day and Above</v>
      </c>
      <c r="K16" s="10">
        <v>425000</v>
      </c>
      <c r="L16" s="10">
        <v>6752</v>
      </c>
      <c r="M16" s="10">
        <v>7</v>
      </c>
      <c r="N16" s="10">
        <v>8.6</v>
      </c>
      <c r="O16" s="10">
        <v>0.5</v>
      </c>
      <c r="P16" s="10" t="s">
        <v>29</v>
      </c>
      <c r="Q16" s="10" t="s">
        <v>30</v>
      </c>
      <c r="R16" s="10" t="s">
        <v>31</v>
      </c>
      <c r="S16" s="10" t="s">
        <v>32</v>
      </c>
      <c r="T16" s="10" t="s">
        <v>151</v>
      </c>
      <c r="U16" s="10" t="s">
        <v>152</v>
      </c>
      <c r="V16" s="10" t="s">
        <v>153</v>
      </c>
      <c r="W16" s="10" t="s">
        <v>47</v>
      </c>
      <c r="X16" s="10" t="s">
        <v>37</v>
      </c>
      <c r="Y16" s="10"/>
      <c r="Z16" s="6" t="s">
        <v>602</v>
      </c>
      <c r="AA16" s="6" t="s">
        <v>632</v>
      </c>
    </row>
    <row r="17" spans="1:27" hidden="1" x14ac:dyDescent="0.25">
      <c r="A17" s="10">
        <v>16</v>
      </c>
      <c r="B17" s="10" t="s">
        <v>154</v>
      </c>
      <c r="C17" s="10" t="s">
        <v>155</v>
      </c>
      <c r="D17" s="10" t="s">
        <v>156</v>
      </c>
      <c r="E17" s="10" t="s">
        <v>157</v>
      </c>
      <c r="F17" s="10" t="s">
        <v>158</v>
      </c>
      <c r="G17" s="24">
        <v>43771</v>
      </c>
      <c r="H17" s="24">
        <v>43797</v>
      </c>
      <c r="I17" s="10">
        <f t="shared" si="0"/>
        <v>26</v>
      </c>
      <c r="J17" s="10" t="str">
        <f>VLOOKUP(I17,Sheet5!$A$2:$B$5,2,1)</f>
        <v>15 Day and Above</v>
      </c>
      <c r="K17" s="10">
        <v>1000000</v>
      </c>
      <c r="L17" s="10">
        <v>15887</v>
      </c>
      <c r="M17" s="10">
        <v>7</v>
      </c>
      <c r="N17" s="10">
        <v>8.6</v>
      </c>
      <c r="O17" s="10">
        <v>0.5</v>
      </c>
      <c r="P17" s="10" t="s">
        <v>29</v>
      </c>
      <c r="Q17" s="10" t="s">
        <v>30</v>
      </c>
      <c r="R17" s="10" t="s">
        <v>31</v>
      </c>
      <c r="S17" s="10" t="s">
        <v>32</v>
      </c>
      <c r="T17" s="10" t="s">
        <v>159</v>
      </c>
      <c r="U17" s="10" t="s">
        <v>160</v>
      </c>
      <c r="V17" s="10" t="s">
        <v>161</v>
      </c>
      <c r="W17" s="10" t="s">
        <v>47</v>
      </c>
      <c r="X17" s="10" t="s">
        <v>37</v>
      </c>
      <c r="Y17" s="10"/>
      <c r="Z17" s="6" t="s">
        <v>602</v>
      </c>
      <c r="AA17" s="6" t="s">
        <v>616</v>
      </c>
    </row>
    <row r="18" spans="1:27" hidden="1" x14ac:dyDescent="0.25">
      <c r="A18" s="10">
        <v>17</v>
      </c>
      <c r="B18" s="10" t="s">
        <v>163</v>
      </c>
      <c r="C18" s="10" t="s">
        <v>164</v>
      </c>
      <c r="D18" s="10" t="s">
        <v>165</v>
      </c>
      <c r="E18" s="10" t="s">
        <v>166</v>
      </c>
      <c r="F18" s="10" t="s">
        <v>167</v>
      </c>
      <c r="G18" s="24">
        <v>43773</v>
      </c>
      <c r="H18" s="24">
        <v>43798</v>
      </c>
      <c r="I18" s="10">
        <f t="shared" si="0"/>
        <v>25</v>
      </c>
      <c r="J18" s="10" t="str">
        <f>VLOOKUP(I18,Sheet5!$A$2:$B$5,2,1)</f>
        <v>15 Day and Above</v>
      </c>
      <c r="K18" s="10">
        <v>600000</v>
      </c>
      <c r="L18" s="10">
        <v>9532</v>
      </c>
      <c r="M18" s="10">
        <v>7</v>
      </c>
      <c r="N18" s="10">
        <v>8.6</v>
      </c>
      <c r="O18" s="10">
        <v>0.5</v>
      </c>
      <c r="P18" s="10" t="s">
        <v>29</v>
      </c>
      <c r="Q18" s="10" t="s">
        <v>30</v>
      </c>
      <c r="R18" s="10" t="s">
        <v>31</v>
      </c>
      <c r="S18" s="10" t="s">
        <v>32</v>
      </c>
      <c r="T18" s="10" t="s">
        <v>168</v>
      </c>
      <c r="U18" s="10" t="s">
        <v>169</v>
      </c>
      <c r="V18" s="10" t="s">
        <v>170</v>
      </c>
      <c r="W18" s="10" t="s">
        <v>47</v>
      </c>
      <c r="X18" s="10" t="s">
        <v>57</v>
      </c>
      <c r="Y18" s="10"/>
      <c r="Z18" s="6" t="s">
        <v>604</v>
      </c>
      <c r="AA18" s="6" t="s">
        <v>623</v>
      </c>
    </row>
    <row r="19" spans="1:27" hidden="1" x14ac:dyDescent="0.25">
      <c r="A19" s="10">
        <v>18</v>
      </c>
      <c r="B19" s="10" t="s">
        <v>171</v>
      </c>
      <c r="C19" s="10" t="s">
        <v>172</v>
      </c>
      <c r="D19" s="10" t="s">
        <v>173</v>
      </c>
      <c r="E19" s="10" t="s">
        <v>174</v>
      </c>
      <c r="F19" s="10" t="s">
        <v>175</v>
      </c>
      <c r="G19" s="24">
        <v>43774</v>
      </c>
      <c r="H19" s="24">
        <v>43799</v>
      </c>
      <c r="I19" s="10">
        <f t="shared" si="0"/>
        <v>25</v>
      </c>
      <c r="J19" s="10" t="str">
        <f>VLOOKUP(I19,Sheet5!$A$2:$B$5,2,1)</f>
        <v>15 Day and Above</v>
      </c>
      <c r="K19" s="10">
        <v>650000</v>
      </c>
      <c r="L19" s="10">
        <v>10245</v>
      </c>
      <c r="M19" s="10">
        <v>7</v>
      </c>
      <c r="N19" s="10">
        <v>8.35</v>
      </c>
      <c r="O19" s="10">
        <v>0.5</v>
      </c>
      <c r="P19" s="10" t="s">
        <v>29</v>
      </c>
      <c r="Q19" s="10" t="s">
        <v>30</v>
      </c>
      <c r="R19" s="10" t="s">
        <v>31</v>
      </c>
      <c r="S19" s="10" t="s">
        <v>32</v>
      </c>
      <c r="T19" s="10" t="s">
        <v>176</v>
      </c>
      <c r="U19" s="10" t="s">
        <v>177</v>
      </c>
      <c r="V19" s="10" t="s">
        <v>65</v>
      </c>
      <c r="W19" s="10" t="s">
        <v>36</v>
      </c>
      <c r="X19" s="10" t="s">
        <v>37</v>
      </c>
      <c r="Y19" s="10"/>
      <c r="Z19" s="6" t="s">
        <v>604</v>
      </c>
      <c r="AA19" s="6" t="s">
        <v>624</v>
      </c>
    </row>
    <row r="20" spans="1:27" hidden="1" x14ac:dyDescent="0.25">
      <c r="A20" s="10">
        <v>19</v>
      </c>
      <c r="B20" s="10" t="s">
        <v>178</v>
      </c>
      <c r="C20" s="10" t="s">
        <v>179</v>
      </c>
      <c r="D20" s="10" t="s">
        <v>180</v>
      </c>
      <c r="E20" s="10" t="s">
        <v>181</v>
      </c>
      <c r="F20" s="10" t="s">
        <v>182</v>
      </c>
      <c r="G20" s="24">
        <v>43774</v>
      </c>
      <c r="H20" s="24">
        <v>43800</v>
      </c>
      <c r="I20" s="10">
        <f t="shared" si="0"/>
        <v>26</v>
      </c>
      <c r="J20" s="10" t="str">
        <f>VLOOKUP(I20,Sheet5!$A$2:$B$5,2,1)</f>
        <v>15 Day and Above</v>
      </c>
      <c r="K20" s="10">
        <v>950000</v>
      </c>
      <c r="L20" s="10">
        <v>14973</v>
      </c>
      <c r="M20" s="10">
        <v>7</v>
      </c>
      <c r="N20" s="10">
        <v>8.35</v>
      </c>
      <c r="O20" s="10">
        <v>0.5</v>
      </c>
      <c r="P20" s="10" t="s">
        <v>29</v>
      </c>
      <c r="Q20" s="10" t="s">
        <v>30</v>
      </c>
      <c r="R20" s="10" t="s">
        <v>31</v>
      </c>
      <c r="S20" s="10" t="s">
        <v>32</v>
      </c>
      <c r="T20" s="10" t="s">
        <v>183</v>
      </c>
      <c r="U20" s="10" t="s">
        <v>184</v>
      </c>
      <c r="V20" s="10" t="s">
        <v>82</v>
      </c>
      <c r="W20" s="10" t="s">
        <v>47</v>
      </c>
      <c r="X20" s="10" t="s">
        <v>37</v>
      </c>
      <c r="Y20" s="10"/>
      <c r="Z20" s="6" t="s">
        <v>604</v>
      </c>
      <c r="AA20" s="6" t="s">
        <v>629</v>
      </c>
    </row>
    <row r="21" spans="1:27" hidden="1" x14ac:dyDescent="0.25">
      <c r="A21" s="10">
        <v>20</v>
      </c>
      <c r="B21" s="10" t="s">
        <v>186</v>
      </c>
      <c r="C21" s="10" t="s">
        <v>187</v>
      </c>
      <c r="D21" s="10" t="s">
        <v>188</v>
      </c>
      <c r="E21" s="10" t="s">
        <v>189</v>
      </c>
      <c r="F21" s="10" t="s">
        <v>190</v>
      </c>
      <c r="G21" s="24">
        <v>43775</v>
      </c>
      <c r="H21" s="24">
        <v>43801</v>
      </c>
      <c r="I21" s="10">
        <f t="shared" si="0"/>
        <v>26</v>
      </c>
      <c r="J21" s="10" t="str">
        <f>VLOOKUP(I21,Sheet5!$A$2:$B$5,2,1)</f>
        <v>15 Day and Above</v>
      </c>
      <c r="K21" s="10">
        <v>1000000</v>
      </c>
      <c r="L21" s="10">
        <v>15887</v>
      </c>
      <c r="M21" s="10">
        <v>7</v>
      </c>
      <c r="N21" s="10">
        <v>8.6</v>
      </c>
      <c r="O21" s="10">
        <v>0.5</v>
      </c>
      <c r="P21" s="10" t="s">
        <v>29</v>
      </c>
      <c r="Q21" s="10" t="s">
        <v>30</v>
      </c>
      <c r="R21" s="10" t="s">
        <v>31</v>
      </c>
      <c r="S21" s="10" t="s">
        <v>32</v>
      </c>
      <c r="T21" s="10" t="s">
        <v>191</v>
      </c>
      <c r="U21" s="10" t="s">
        <v>192</v>
      </c>
      <c r="V21" s="10" t="s">
        <v>193</v>
      </c>
      <c r="W21" s="10" t="s">
        <v>47</v>
      </c>
      <c r="X21" s="10" t="s">
        <v>57</v>
      </c>
      <c r="Y21" s="10"/>
      <c r="Z21" s="6" t="s">
        <v>604</v>
      </c>
      <c r="AA21" s="6" t="s">
        <v>623</v>
      </c>
    </row>
    <row r="22" spans="1:27" hidden="1" x14ac:dyDescent="0.25">
      <c r="A22" s="10">
        <v>21</v>
      </c>
      <c r="B22" s="10" t="s">
        <v>194</v>
      </c>
      <c r="C22" s="10" t="s">
        <v>195</v>
      </c>
      <c r="D22" s="10" t="s">
        <v>196</v>
      </c>
      <c r="E22" s="10" t="s">
        <v>197</v>
      </c>
      <c r="F22" s="10" t="s">
        <v>198</v>
      </c>
      <c r="G22" s="24">
        <v>43776</v>
      </c>
      <c r="H22" s="24">
        <v>43802</v>
      </c>
      <c r="I22" s="10">
        <f t="shared" si="0"/>
        <v>26</v>
      </c>
      <c r="J22" s="10" t="str">
        <f>VLOOKUP(I22,Sheet5!$A$2:$B$5,2,1)</f>
        <v>15 Day and Above</v>
      </c>
      <c r="K22" s="10">
        <v>976532.83</v>
      </c>
      <c r="L22" s="10">
        <v>15514</v>
      </c>
      <c r="M22" s="10">
        <v>7</v>
      </c>
      <c r="N22" s="10">
        <v>8.6</v>
      </c>
      <c r="O22" s="10">
        <v>0.5</v>
      </c>
      <c r="P22" s="10" t="s">
        <v>29</v>
      </c>
      <c r="Q22" s="10" t="s">
        <v>30</v>
      </c>
      <c r="R22" s="10" t="s">
        <v>31</v>
      </c>
      <c r="S22" s="10" t="s">
        <v>32</v>
      </c>
      <c r="T22" s="10" t="s">
        <v>199</v>
      </c>
      <c r="U22" s="10" t="s">
        <v>200</v>
      </c>
      <c r="V22" s="10" t="s">
        <v>65</v>
      </c>
      <c r="W22" s="10" t="s">
        <v>36</v>
      </c>
      <c r="X22" s="10" t="s">
        <v>37</v>
      </c>
      <c r="Y22" s="10"/>
      <c r="Z22" s="6" t="s">
        <v>604</v>
      </c>
      <c r="AA22" s="6" t="s">
        <v>624</v>
      </c>
    </row>
    <row r="23" spans="1:27" hidden="1" x14ac:dyDescent="0.25">
      <c r="A23" s="10">
        <v>22</v>
      </c>
      <c r="B23" s="10" t="s">
        <v>201</v>
      </c>
      <c r="C23" s="10" t="s">
        <v>202</v>
      </c>
      <c r="D23" s="10" t="s">
        <v>203</v>
      </c>
      <c r="E23" s="10" t="s">
        <v>204</v>
      </c>
      <c r="F23" s="10" t="s">
        <v>205</v>
      </c>
      <c r="G23" s="24">
        <v>43780</v>
      </c>
      <c r="H23" s="24">
        <v>43803</v>
      </c>
      <c r="I23" s="10">
        <f t="shared" si="0"/>
        <v>23</v>
      </c>
      <c r="J23" s="10" t="str">
        <f>VLOOKUP(I23,Sheet5!$A$2:$B$5,2,1)</f>
        <v>15 Day and Above</v>
      </c>
      <c r="K23" s="10">
        <v>300000</v>
      </c>
      <c r="L23" s="10">
        <v>4728</v>
      </c>
      <c r="M23" s="10">
        <v>7</v>
      </c>
      <c r="N23" s="10">
        <v>8.35</v>
      </c>
      <c r="O23" s="10">
        <v>0.5</v>
      </c>
      <c r="P23" s="10" t="s">
        <v>29</v>
      </c>
      <c r="Q23" s="10" t="s">
        <v>30</v>
      </c>
      <c r="R23" s="10" t="s">
        <v>31</v>
      </c>
      <c r="S23" s="10" t="s">
        <v>32</v>
      </c>
      <c r="T23" s="10" t="s">
        <v>206</v>
      </c>
      <c r="U23" s="10" t="s">
        <v>207</v>
      </c>
      <c r="V23" s="10" t="s">
        <v>65</v>
      </c>
      <c r="W23" s="10" t="s">
        <v>36</v>
      </c>
      <c r="X23" s="10" t="s">
        <v>37</v>
      </c>
      <c r="Y23" s="10"/>
      <c r="Z23" s="6" t="s">
        <v>604</v>
      </c>
      <c r="AA23" s="6" t="s">
        <v>624</v>
      </c>
    </row>
    <row r="24" spans="1:27" hidden="1" x14ac:dyDescent="0.25">
      <c r="A24" s="10">
        <v>23</v>
      </c>
      <c r="B24" s="10" t="s">
        <v>208</v>
      </c>
      <c r="C24" s="10" t="s">
        <v>209</v>
      </c>
      <c r="D24" s="10" t="s">
        <v>210</v>
      </c>
      <c r="E24" s="10" t="s">
        <v>211</v>
      </c>
      <c r="F24" s="10" t="s">
        <v>212</v>
      </c>
      <c r="G24" s="24">
        <v>43780</v>
      </c>
      <c r="H24" s="24">
        <v>43804</v>
      </c>
      <c r="I24" s="10">
        <f t="shared" si="0"/>
        <v>24</v>
      </c>
      <c r="J24" s="10" t="str">
        <f>VLOOKUP(I24,Sheet5!$A$2:$B$5,2,1)</f>
        <v>15 Day and Above</v>
      </c>
      <c r="K24" s="10">
        <v>800000</v>
      </c>
      <c r="L24" s="10">
        <v>12709</v>
      </c>
      <c r="M24" s="10">
        <v>7</v>
      </c>
      <c r="N24" s="10">
        <v>8.6</v>
      </c>
      <c r="O24" s="10">
        <v>0.5</v>
      </c>
      <c r="P24" s="10" t="s">
        <v>29</v>
      </c>
      <c r="Q24" s="10" t="s">
        <v>30</v>
      </c>
      <c r="R24" s="10" t="s">
        <v>31</v>
      </c>
      <c r="S24" s="10" t="s">
        <v>32</v>
      </c>
      <c r="T24" s="10" t="s">
        <v>213</v>
      </c>
      <c r="U24" s="10" t="s">
        <v>214</v>
      </c>
      <c r="V24" s="10" t="s">
        <v>215</v>
      </c>
      <c r="W24" s="10" t="s">
        <v>47</v>
      </c>
      <c r="X24" s="10" t="s">
        <v>37</v>
      </c>
      <c r="Y24" s="10"/>
      <c r="Z24" s="6" t="s">
        <v>602</v>
      </c>
      <c r="AA24" s="6" t="s">
        <v>616</v>
      </c>
    </row>
    <row r="25" spans="1:27" hidden="1" x14ac:dyDescent="0.25">
      <c r="A25" s="10">
        <v>24</v>
      </c>
      <c r="B25" s="10" t="s">
        <v>217</v>
      </c>
      <c r="C25" s="10" t="s">
        <v>218</v>
      </c>
      <c r="D25" s="10" t="s">
        <v>219</v>
      </c>
      <c r="E25" s="10" t="s">
        <v>220</v>
      </c>
      <c r="F25" s="10" t="s">
        <v>221</v>
      </c>
      <c r="G25" s="24">
        <v>43782</v>
      </c>
      <c r="H25" s="24">
        <v>43805</v>
      </c>
      <c r="I25" s="10">
        <f t="shared" si="0"/>
        <v>23</v>
      </c>
      <c r="J25" s="10" t="str">
        <f>VLOOKUP(I25,Sheet5!$A$2:$B$5,2,1)</f>
        <v>15 Day and Above</v>
      </c>
      <c r="K25" s="10">
        <v>400000</v>
      </c>
      <c r="L25" s="10">
        <v>6355</v>
      </c>
      <c r="M25" s="10">
        <v>7</v>
      </c>
      <c r="N25" s="10">
        <v>8.6</v>
      </c>
      <c r="O25" s="10">
        <v>0.5</v>
      </c>
      <c r="P25" s="10" t="s">
        <v>29</v>
      </c>
      <c r="Q25" s="10" t="s">
        <v>30</v>
      </c>
      <c r="R25" s="10" t="s">
        <v>31</v>
      </c>
      <c r="S25" s="10" t="s">
        <v>32</v>
      </c>
      <c r="T25" s="10" t="s">
        <v>222</v>
      </c>
      <c r="U25" s="10" t="s">
        <v>223</v>
      </c>
      <c r="V25" s="10" t="s">
        <v>224</v>
      </c>
      <c r="W25" s="10" t="s">
        <v>116</v>
      </c>
      <c r="X25" s="10" t="s">
        <v>37</v>
      </c>
      <c r="Y25" s="10"/>
      <c r="Z25" s="6" t="s">
        <v>607</v>
      </c>
      <c r="AA25" s="6" t="s">
        <v>633</v>
      </c>
    </row>
    <row r="26" spans="1:27" hidden="1" x14ac:dyDescent="0.25">
      <c r="A26" s="10">
        <v>25</v>
      </c>
      <c r="B26" s="10" t="s">
        <v>225</v>
      </c>
      <c r="C26" s="10" t="s">
        <v>226</v>
      </c>
      <c r="D26" s="10" t="s">
        <v>227</v>
      </c>
      <c r="E26" s="10" t="s">
        <v>228</v>
      </c>
      <c r="F26" s="10" t="s">
        <v>229</v>
      </c>
      <c r="G26" s="24">
        <v>43782</v>
      </c>
      <c r="H26" s="24">
        <v>43806</v>
      </c>
      <c r="I26" s="10">
        <f t="shared" si="0"/>
        <v>24</v>
      </c>
      <c r="J26" s="10" t="str">
        <f>VLOOKUP(I26,Sheet5!$A$2:$B$5,2,1)</f>
        <v>15 Day and Above</v>
      </c>
      <c r="K26" s="10">
        <v>100000</v>
      </c>
      <c r="L26" s="10">
        <v>1589</v>
      </c>
      <c r="M26" s="10">
        <v>7</v>
      </c>
      <c r="N26" s="10">
        <v>8.6</v>
      </c>
      <c r="O26" s="10">
        <v>0.5</v>
      </c>
      <c r="P26" s="10" t="s">
        <v>29</v>
      </c>
      <c r="Q26" s="10" t="s">
        <v>30</v>
      </c>
      <c r="R26" s="10" t="s">
        <v>31</v>
      </c>
      <c r="S26" s="10" t="s">
        <v>32</v>
      </c>
      <c r="T26" s="10" t="s">
        <v>230</v>
      </c>
      <c r="U26" s="10" t="s">
        <v>230</v>
      </c>
      <c r="V26" s="10" t="s">
        <v>231</v>
      </c>
      <c r="W26" s="10" t="s">
        <v>56</v>
      </c>
      <c r="X26" s="10" t="s">
        <v>57</v>
      </c>
      <c r="Y26" s="10"/>
      <c r="Z26" s="6" t="s">
        <v>609</v>
      </c>
      <c r="AA26" s="6" t="s">
        <v>615</v>
      </c>
    </row>
  </sheetData>
  <autoFilter ref="A1:AA26">
    <filterColumn colId="26">
      <filters>
        <filter val="FAIZABAD REGIO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6" sqref="B6"/>
    </sheetView>
  </sheetViews>
  <sheetFormatPr defaultRowHeight="15.75" x14ac:dyDescent="0.25"/>
  <cols>
    <col min="2" max="2" width="15.625" bestFit="1" customWidth="1"/>
  </cols>
  <sheetData>
    <row r="2" spans="1:2" x14ac:dyDescent="0.25">
      <c r="A2">
        <v>0</v>
      </c>
      <c r="B2" t="s">
        <v>640</v>
      </c>
    </row>
    <row r="3" spans="1:2" x14ac:dyDescent="0.25">
      <c r="A3">
        <v>6</v>
      </c>
      <c r="B3" t="s">
        <v>641</v>
      </c>
    </row>
    <row r="4" spans="1:2" x14ac:dyDescent="0.25">
      <c r="A4">
        <v>11</v>
      </c>
      <c r="B4" t="s">
        <v>642</v>
      </c>
    </row>
    <row r="5" spans="1:2" x14ac:dyDescent="0.25">
      <c r="A5">
        <v>16</v>
      </c>
      <c r="B5" t="s">
        <v>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.75" x14ac:dyDescent="0.25"/>
  <cols>
    <col min="1" max="1" width="14.75" bestFit="1" customWidth="1"/>
    <col min="2" max="2" width="12" bestFit="1" customWidth="1"/>
  </cols>
  <sheetData>
    <row r="3" spans="1:2" x14ac:dyDescent="0.25">
      <c r="A3" s="17" t="s">
        <v>635</v>
      </c>
      <c r="B3" t="s">
        <v>634</v>
      </c>
    </row>
    <row r="4" spans="1:2" x14ac:dyDescent="0.25">
      <c r="A4" s="18" t="s">
        <v>597</v>
      </c>
      <c r="B4" s="1">
        <v>1</v>
      </c>
    </row>
    <row r="5" spans="1:2" x14ac:dyDescent="0.25">
      <c r="A5" s="18" t="s">
        <v>602</v>
      </c>
      <c r="B5" s="1">
        <v>9</v>
      </c>
    </row>
    <row r="6" spans="1:2" x14ac:dyDescent="0.25">
      <c r="A6" s="18" t="s">
        <v>604</v>
      </c>
      <c r="B6" s="1">
        <v>15</v>
      </c>
    </row>
    <row r="7" spans="1:2" x14ac:dyDescent="0.25">
      <c r="A7" s="18" t="s">
        <v>607</v>
      </c>
      <c r="B7" s="1">
        <v>5</v>
      </c>
    </row>
    <row r="8" spans="1:2" x14ac:dyDescent="0.25">
      <c r="A8" s="18" t="s">
        <v>609</v>
      </c>
      <c r="B8" s="1">
        <v>14</v>
      </c>
    </row>
    <row r="9" spans="1:2" x14ac:dyDescent="0.25">
      <c r="A9" s="18" t="s">
        <v>636</v>
      </c>
      <c r="B9" s="1"/>
    </row>
    <row r="10" spans="1:2" x14ac:dyDescent="0.25">
      <c r="A10" s="18" t="s">
        <v>610</v>
      </c>
      <c r="B10" s="1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5"/>
  <sheetViews>
    <sheetView workbookViewId="0">
      <selection sqref="A1:XFD1"/>
    </sheetView>
  </sheetViews>
  <sheetFormatPr defaultRowHeight="15.75" x14ac:dyDescent="0.25"/>
  <cols>
    <col min="1" max="1" width="4.625" bestFit="1" customWidth="1"/>
    <col min="8" max="8" width="10.375" bestFit="1" customWidth="1"/>
    <col min="9" max="9" width="10.375" style="1" bestFit="1" customWidth="1"/>
    <col min="10" max="10" width="9.375" style="1" bestFit="1" customWidth="1"/>
    <col min="11" max="11" width="14.875" style="1" bestFit="1" customWidth="1"/>
    <col min="25" max="25" width="27.125" customWidth="1"/>
  </cols>
  <sheetData>
    <row r="1" spans="1:25" x14ac:dyDescent="0.25">
      <c r="A1" s="10" t="s">
        <v>0</v>
      </c>
      <c r="B1" s="10" t="s">
        <v>2</v>
      </c>
      <c r="C1" s="10" t="s">
        <v>232</v>
      </c>
      <c r="D1" s="10" t="s">
        <v>3</v>
      </c>
      <c r="E1" s="10" t="s">
        <v>4</v>
      </c>
      <c r="F1" s="10" t="s">
        <v>5</v>
      </c>
      <c r="G1" s="10" t="s">
        <v>233</v>
      </c>
      <c r="H1" s="10" t="s">
        <v>234</v>
      </c>
      <c r="I1" s="10" t="s">
        <v>639</v>
      </c>
      <c r="J1" s="10" t="s">
        <v>637</v>
      </c>
      <c r="K1" s="10" t="s">
        <v>638</v>
      </c>
      <c r="L1" s="10" t="s">
        <v>235</v>
      </c>
      <c r="M1" s="10" t="s">
        <v>15</v>
      </c>
      <c r="N1" s="10" t="s">
        <v>17</v>
      </c>
      <c r="O1" s="10" t="s">
        <v>236</v>
      </c>
      <c r="P1" s="10" t="s">
        <v>237</v>
      </c>
      <c r="Q1" s="10" t="s">
        <v>238</v>
      </c>
      <c r="R1" s="10" t="s">
        <v>239</v>
      </c>
      <c r="S1" s="10" t="s">
        <v>240</v>
      </c>
      <c r="T1" s="10" t="s">
        <v>241</v>
      </c>
      <c r="U1" s="10" t="s">
        <v>242</v>
      </c>
      <c r="V1" s="10" t="s">
        <v>243</v>
      </c>
      <c r="W1" s="10" t="s">
        <v>20</v>
      </c>
      <c r="X1" s="6" t="s">
        <v>22</v>
      </c>
      <c r="Y1" s="6" t="s">
        <v>23</v>
      </c>
    </row>
    <row r="2" spans="1:25" hidden="1" x14ac:dyDescent="0.25">
      <c r="A2" s="10">
        <v>1</v>
      </c>
      <c r="B2" s="10" t="s">
        <v>244</v>
      </c>
      <c r="C2" s="10" t="s">
        <v>38</v>
      </c>
      <c r="D2" s="10" t="s">
        <v>245</v>
      </c>
      <c r="E2" s="10" t="s">
        <v>246</v>
      </c>
      <c r="F2" s="10" t="s">
        <v>247</v>
      </c>
      <c r="G2" s="10" t="s">
        <v>248</v>
      </c>
      <c r="H2" s="24">
        <v>43782</v>
      </c>
      <c r="I2" s="24">
        <v>43782</v>
      </c>
      <c r="J2" s="10">
        <f>I2-H2</f>
        <v>0</v>
      </c>
      <c r="K2" s="10" t="str">
        <f>VLOOKUP(J2,Sheet5!$A$2:$B$5,2,1)</f>
        <v>00 Day to 05 Day</v>
      </c>
      <c r="L2" s="10" t="s">
        <v>38</v>
      </c>
      <c r="M2" s="10" t="s">
        <v>32</v>
      </c>
      <c r="N2" s="10" t="s">
        <v>249</v>
      </c>
      <c r="O2" s="10" t="s">
        <v>250</v>
      </c>
      <c r="P2" s="10" t="s">
        <v>56</v>
      </c>
      <c r="Q2" s="10" t="s">
        <v>251</v>
      </c>
      <c r="R2" s="10" t="s">
        <v>38</v>
      </c>
      <c r="S2" s="10" t="s">
        <v>38</v>
      </c>
      <c r="T2" s="10" t="s">
        <v>38</v>
      </c>
      <c r="U2" s="10" t="s">
        <v>252</v>
      </c>
      <c r="V2" s="10" t="s">
        <v>253</v>
      </c>
      <c r="W2" s="10" t="s">
        <v>254</v>
      </c>
      <c r="X2" s="6" t="s">
        <v>609</v>
      </c>
      <c r="Y2" s="6" t="s">
        <v>615</v>
      </c>
    </row>
    <row r="3" spans="1:25" hidden="1" x14ac:dyDescent="0.25">
      <c r="A3" s="10">
        <v>2</v>
      </c>
      <c r="B3" s="10" t="s">
        <v>255</v>
      </c>
      <c r="C3" s="10" t="s">
        <v>255</v>
      </c>
      <c r="D3" s="10" t="s">
        <v>256</v>
      </c>
      <c r="E3" s="10" t="s">
        <v>257</v>
      </c>
      <c r="F3" s="10" t="s">
        <v>258</v>
      </c>
      <c r="G3" s="10" t="s">
        <v>248</v>
      </c>
      <c r="H3" s="24">
        <v>43782</v>
      </c>
      <c r="I3" s="24">
        <v>43783</v>
      </c>
      <c r="J3" s="10">
        <f t="shared" ref="J3:J45" si="0">I3-H3</f>
        <v>1</v>
      </c>
      <c r="K3" s="10" t="str">
        <f>VLOOKUP(J3,Sheet5!$A$2:$B$5,2,1)</f>
        <v>00 Day to 05 Day</v>
      </c>
      <c r="L3" s="10" t="s">
        <v>38</v>
      </c>
      <c r="M3" s="10" t="s">
        <v>32</v>
      </c>
      <c r="N3" s="10" t="s">
        <v>259</v>
      </c>
      <c r="O3" s="10" t="s">
        <v>260</v>
      </c>
      <c r="P3" s="10" t="s">
        <v>47</v>
      </c>
      <c r="Q3" s="10" t="s">
        <v>261</v>
      </c>
      <c r="R3" s="10" t="s">
        <v>38</v>
      </c>
      <c r="S3" s="10" t="s">
        <v>38</v>
      </c>
      <c r="T3" s="10" t="s">
        <v>38</v>
      </c>
      <c r="U3" s="10" t="s">
        <v>38</v>
      </c>
      <c r="V3" s="10" t="s">
        <v>262</v>
      </c>
      <c r="W3" s="10" t="s">
        <v>254</v>
      </c>
      <c r="X3" s="6" t="s">
        <v>602</v>
      </c>
      <c r="Y3" s="6" t="s">
        <v>616</v>
      </c>
    </row>
    <row r="4" spans="1:25" hidden="1" x14ac:dyDescent="0.25">
      <c r="A4" s="10">
        <v>3</v>
      </c>
      <c r="B4" s="10" t="s">
        <v>263</v>
      </c>
      <c r="C4" s="10" t="s">
        <v>38</v>
      </c>
      <c r="D4" s="10" t="s">
        <v>264</v>
      </c>
      <c r="E4" s="10" t="s">
        <v>265</v>
      </c>
      <c r="F4" s="10" t="s">
        <v>266</v>
      </c>
      <c r="G4" s="10" t="s">
        <v>248</v>
      </c>
      <c r="H4" s="24">
        <v>43782</v>
      </c>
      <c r="I4" s="24">
        <v>43784</v>
      </c>
      <c r="J4" s="10">
        <f t="shared" si="0"/>
        <v>2</v>
      </c>
      <c r="K4" s="10" t="str">
        <f>VLOOKUP(J4,Sheet5!$A$2:$B$5,2,1)</f>
        <v>00 Day to 05 Day</v>
      </c>
      <c r="L4" s="10" t="s">
        <v>38</v>
      </c>
      <c r="M4" s="10" t="s">
        <v>32</v>
      </c>
      <c r="N4" s="10" t="s">
        <v>249</v>
      </c>
      <c r="O4" s="10" t="s">
        <v>250</v>
      </c>
      <c r="P4" s="10" t="s">
        <v>56</v>
      </c>
      <c r="Q4" s="10" t="s">
        <v>251</v>
      </c>
      <c r="R4" s="10" t="s">
        <v>38</v>
      </c>
      <c r="S4" s="10" t="s">
        <v>38</v>
      </c>
      <c r="T4" s="10" t="s">
        <v>38</v>
      </c>
      <c r="U4" s="10" t="s">
        <v>252</v>
      </c>
      <c r="V4" s="10" t="s">
        <v>253</v>
      </c>
      <c r="W4" s="10" t="s">
        <v>254</v>
      </c>
      <c r="X4" s="6" t="s">
        <v>609</v>
      </c>
      <c r="Y4" s="6" t="s">
        <v>615</v>
      </c>
    </row>
    <row r="5" spans="1:25" hidden="1" x14ac:dyDescent="0.25">
      <c r="A5" s="10">
        <v>4</v>
      </c>
      <c r="B5" s="10" t="s">
        <v>267</v>
      </c>
      <c r="C5" s="10" t="s">
        <v>38</v>
      </c>
      <c r="D5" s="10" t="s">
        <v>268</v>
      </c>
      <c r="E5" s="10" t="s">
        <v>269</v>
      </c>
      <c r="F5" s="10" t="s">
        <v>270</v>
      </c>
      <c r="G5" s="10" t="s">
        <v>248</v>
      </c>
      <c r="H5" s="24">
        <v>43782</v>
      </c>
      <c r="I5" s="24">
        <v>43785</v>
      </c>
      <c r="J5" s="10">
        <f t="shared" si="0"/>
        <v>3</v>
      </c>
      <c r="K5" s="10" t="str">
        <f>VLOOKUP(J5,Sheet5!$A$2:$B$5,2,1)</f>
        <v>00 Day to 05 Day</v>
      </c>
      <c r="L5" s="10" t="s">
        <v>38</v>
      </c>
      <c r="M5" s="10" t="s">
        <v>32</v>
      </c>
      <c r="N5" s="10" t="s">
        <v>249</v>
      </c>
      <c r="O5" s="10" t="s">
        <v>250</v>
      </c>
      <c r="P5" s="10" t="s">
        <v>56</v>
      </c>
      <c r="Q5" s="10" t="s">
        <v>251</v>
      </c>
      <c r="R5" s="10" t="s">
        <v>38</v>
      </c>
      <c r="S5" s="10" t="s">
        <v>38</v>
      </c>
      <c r="T5" s="10" t="s">
        <v>38</v>
      </c>
      <c r="U5" s="10" t="s">
        <v>252</v>
      </c>
      <c r="V5" s="10" t="s">
        <v>253</v>
      </c>
      <c r="W5" s="10" t="s">
        <v>254</v>
      </c>
      <c r="X5" s="6" t="s">
        <v>609</v>
      </c>
      <c r="Y5" s="6" t="s">
        <v>615</v>
      </c>
    </row>
    <row r="6" spans="1:25" hidden="1" x14ac:dyDescent="0.25">
      <c r="A6" s="10">
        <v>5</v>
      </c>
      <c r="B6" s="10" t="s">
        <v>271</v>
      </c>
      <c r="C6" s="10" t="s">
        <v>271</v>
      </c>
      <c r="D6" s="10" t="s">
        <v>272</v>
      </c>
      <c r="E6" s="10" t="s">
        <v>273</v>
      </c>
      <c r="F6" s="10" t="s">
        <v>274</v>
      </c>
      <c r="G6" s="10" t="s">
        <v>248</v>
      </c>
      <c r="H6" s="24">
        <v>43782</v>
      </c>
      <c r="I6" s="24">
        <v>43786</v>
      </c>
      <c r="J6" s="10">
        <f t="shared" si="0"/>
        <v>4</v>
      </c>
      <c r="K6" s="10" t="str">
        <f>VLOOKUP(J6,Sheet5!$A$2:$B$5,2,1)</f>
        <v>00 Day to 05 Day</v>
      </c>
      <c r="L6" s="10" t="s">
        <v>38</v>
      </c>
      <c r="M6" s="10" t="s">
        <v>32</v>
      </c>
      <c r="N6" s="10" t="s">
        <v>249</v>
      </c>
      <c r="O6" s="10" t="s">
        <v>250</v>
      </c>
      <c r="P6" s="10" t="s">
        <v>56</v>
      </c>
      <c r="Q6" s="10" t="s">
        <v>251</v>
      </c>
      <c r="R6" s="10" t="s">
        <v>38</v>
      </c>
      <c r="S6" s="10" t="s">
        <v>38</v>
      </c>
      <c r="T6" s="10" t="s">
        <v>38</v>
      </c>
      <c r="U6" s="10" t="s">
        <v>252</v>
      </c>
      <c r="V6" s="10" t="s">
        <v>253</v>
      </c>
      <c r="W6" s="10" t="s">
        <v>254</v>
      </c>
      <c r="X6" s="6" t="s">
        <v>609</v>
      </c>
      <c r="Y6" s="6" t="s">
        <v>615</v>
      </c>
    </row>
    <row r="7" spans="1:25" hidden="1" x14ac:dyDescent="0.25">
      <c r="A7" s="10">
        <v>6</v>
      </c>
      <c r="B7" s="10" t="s">
        <v>275</v>
      </c>
      <c r="C7" s="10" t="s">
        <v>276</v>
      </c>
      <c r="D7" s="10" t="s">
        <v>277</v>
      </c>
      <c r="E7" s="10" t="s">
        <v>278</v>
      </c>
      <c r="F7" s="10" t="s">
        <v>279</v>
      </c>
      <c r="G7" s="10" t="s">
        <v>248</v>
      </c>
      <c r="H7" s="24">
        <v>43782</v>
      </c>
      <c r="I7" s="24">
        <v>43787</v>
      </c>
      <c r="J7" s="10">
        <f t="shared" si="0"/>
        <v>5</v>
      </c>
      <c r="K7" s="10" t="str">
        <f>VLOOKUP(J7,Sheet5!$A$2:$B$5,2,1)</f>
        <v>00 Day to 05 Day</v>
      </c>
      <c r="L7" s="10" t="s">
        <v>38</v>
      </c>
      <c r="M7" s="10" t="s">
        <v>32</v>
      </c>
      <c r="N7" s="10" t="s">
        <v>280</v>
      </c>
      <c r="O7" s="10" t="s">
        <v>281</v>
      </c>
      <c r="P7" s="10" t="s">
        <v>56</v>
      </c>
      <c r="Q7" s="10" t="s">
        <v>280</v>
      </c>
      <c r="R7" s="10" t="s">
        <v>38</v>
      </c>
      <c r="S7" s="10" t="s">
        <v>38</v>
      </c>
      <c r="T7" s="10" t="s">
        <v>38</v>
      </c>
      <c r="U7" s="10" t="s">
        <v>38</v>
      </c>
      <c r="V7" s="10" t="s">
        <v>282</v>
      </c>
      <c r="W7" s="10" t="s">
        <v>254</v>
      </c>
      <c r="X7" s="6" t="s">
        <v>609</v>
      </c>
      <c r="Y7" s="6" t="s">
        <v>617</v>
      </c>
    </row>
    <row r="8" spans="1:25" hidden="1" x14ac:dyDescent="0.25">
      <c r="A8" s="10">
        <v>7</v>
      </c>
      <c r="B8" s="10" t="s">
        <v>283</v>
      </c>
      <c r="C8" s="10" t="s">
        <v>38</v>
      </c>
      <c r="D8" s="10" t="s">
        <v>284</v>
      </c>
      <c r="E8" s="10" t="s">
        <v>285</v>
      </c>
      <c r="F8" s="10" t="s">
        <v>286</v>
      </c>
      <c r="G8" s="10" t="s">
        <v>248</v>
      </c>
      <c r="H8" s="24">
        <v>43782</v>
      </c>
      <c r="I8" s="24">
        <v>43788</v>
      </c>
      <c r="J8" s="10">
        <f t="shared" si="0"/>
        <v>6</v>
      </c>
      <c r="K8" s="10" t="str">
        <f>VLOOKUP(J8,Sheet5!$A$2:$B$5,2,1)</f>
        <v>06 Day to 10 Day</v>
      </c>
      <c r="L8" s="10" t="s">
        <v>38</v>
      </c>
      <c r="M8" s="10" t="s">
        <v>32</v>
      </c>
      <c r="N8" s="10" t="s">
        <v>287</v>
      </c>
      <c r="O8" s="10" t="s">
        <v>162</v>
      </c>
      <c r="P8" s="10" t="s">
        <v>98</v>
      </c>
      <c r="Q8" s="10" t="s">
        <v>288</v>
      </c>
      <c r="R8" s="10" t="s">
        <v>38</v>
      </c>
      <c r="S8" s="10" t="s">
        <v>38</v>
      </c>
      <c r="T8" s="10" t="s">
        <v>38</v>
      </c>
      <c r="U8" s="10" t="s">
        <v>289</v>
      </c>
      <c r="V8" s="10" t="s">
        <v>290</v>
      </c>
      <c r="W8" s="10" t="s">
        <v>57</v>
      </c>
      <c r="X8" s="6" t="s">
        <v>607</v>
      </c>
      <c r="Y8" s="6" t="s">
        <v>618</v>
      </c>
    </row>
    <row r="9" spans="1:25" hidden="1" x14ac:dyDescent="0.25">
      <c r="A9" s="10">
        <v>8</v>
      </c>
      <c r="B9" s="10" t="s">
        <v>291</v>
      </c>
      <c r="C9" s="10" t="s">
        <v>292</v>
      </c>
      <c r="D9" s="10" t="s">
        <v>293</v>
      </c>
      <c r="E9" s="10" t="s">
        <v>294</v>
      </c>
      <c r="F9" s="10" t="s">
        <v>295</v>
      </c>
      <c r="G9" s="10" t="s">
        <v>248</v>
      </c>
      <c r="H9" s="24">
        <v>43781</v>
      </c>
      <c r="I9" s="24">
        <v>43789</v>
      </c>
      <c r="J9" s="10">
        <f t="shared" si="0"/>
        <v>8</v>
      </c>
      <c r="K9" s="10" t="str">
        <f>VLOOKUP(J9,Sheet5!$A$2:$B$5,2,1)</f>
        <v>06 Day to 10 Day</v>
      </c>
      <c r="L9" s="10" t="s">
        <v>38</v>
      </c>
      <c r="M9" s="10" t="s">
        <v>32</v>
      </c>
      <c r="N9" s="10" t="s">
        <v>296</v>
      </c>
      <c r="O9" s="10" t="s">
        <v>297</v>
      </c>
      <c r="P9" s="10" t="s">
        <v>56</v>
      </c>
      <c r="Q9" s="10" t="s">
        <v>298</v>
      </c>
      <c r="R9" s="10" t="s">
        <v>299</v>
      </c>
      <c r="S9" s="10" t="s">
        <v>300</v>
      </c>
      <c r="T9" s="10" t="s">
        <v>38</v>
      </c>
      <c r="U9" s="10" t="s">
        <v>301</v>
      </c>
      <c r="V9" s="10" t="s">
        <v>302</v>
      </c>
      <c r="W9" s="10" t="s">
        <v>254</v>
      </c>
      <c r="X9" s="6" t="s">
        <v>609</v>
      </c>
      <c r="Y9" s="6" t="s">
        <v>619</v>
      </c>
    </row>
    <row r="10" spans="1:25" hidden="1" x14ac:dyDescent="0.25">
      <c r="A10" s="10">
        <v>9</v>
      </c>
      <c r="B10" s="10" t="s">
        <v>303</v>
      </c>
      <c r="C10" s="10" t="s">
        <v>304</v>
      </c>
      <c r="D10" s="10" t="s">
        <v>305</v>
      </c>
      <c r="E10" s="10" t="s">
        <v>306</v>
      </c>
      <c r="F10" s="10" t="s">
        <v>307</v>
      </c>
      <c r="G10" s="10" t="s">
        <v>248</v>
      </c>
      <c r="H10" s="24">
        <v>43780</v>
      </c>
      <c r="I10" s="24">
        <v>43790</v>
      </c>
      <c r="J10" s="10">
        <f t="shared" si="0"/>
        <v>10</v>
      </c>
      <c r="K10" s="10" t="str">
        <f>VLOOKUP(J10,Sheet5!$A$2:$B$5,2,1)</f>
        <v>06 Day to 10 Day</v>
      </c>
      <c r="L10" s="10" t="s">
        <v>38</v>
      </c>
      <c r="M10" s="10" t="s">
        <v>32</v>
      </c>
      <c r="N10" s="10" t="s">
        <v>308</v>
      </c>
      <c r="O10" s="10" t="s">
        <v>309</v>
      </c>
      <c r="P10" s="10" t="s">
        <v>56</v>
      </c>
      <c r="Q10" s="10" t="s">
        <v>308</v>
      </c>
      <c r="R10" s="10" t="s">
        <v>38</v>
      </c>
      <c r="S10" s="10" t="s">
        <v>38</v>
      </c>
      <c r="T10" s="10" t="s">
        <v>38</v>
      </c>
      <c r="U10" s="10" t="s">
        <v>310</v>
      </c>
      <c r="V10" s="10" t="s">
        <v>311</v>
      </c>
      <c r="W10" s="10" t="s">
        <v>254</v>
      </c>
      <c r="X10" s="6" t="s">
        <v>609</v>
      </c>
      <c r="Y10" s="6" t="s">
        <v>617</v>
      </c>
    </row>
    <row r="11" spans="1:25" hidden="1" x14ac:dyDescent="0.25">
      <c r="A11" s="10">
        <v>10</v>
      </c>
      <c r="B11" s="10" t="s">
        <v>312</v>
      </c>
      <c r="C11" s="10" t="s">
        <v>313</v>
      </c>
      <c r="D11" s="10" t="s">
        <v>314</v>
      </c>
      <c r="E11" s="10" t="s">
        <v>315</v>
      </c>
      <c r="F11" s="10" t="s">
        <v>316</v>
      </c>
      <c r="G11" s="10" t="s">
        <v>248</v>
      </c>
      <c r="H11" s="24">
        <v>43780</v>
      </c>
      <c r="I11" s="24">
        <v>43791</v>
      </c>
      <c r="J11" s="10">
        <f t="shared" si="0"/>
        <v>11</v>
      </c>
      <c r="K11" s="10" t="str">
        <f>VLOOKUP(J11,Sheet5!$A$2:$B$5,2,1)</f>
        <v>11 Day to 15 Day</v>
      </c>
      <c r="L11" s="10" t="s">
        <v>38</v>
      </c>
      <c r="M11" s="10" t="s">
        <v>32</v>
      </c>
      <c r="N11" s="10" t="s">
        <v>317</v>
      </c>
      <c r="O11" s="10" t="s">
        <v>216</v>
      </c>
      <c r="P11" s="10" t="s">
        <v>56</v>
      </c>
      <c r="Q11" s="10" t="s">
        <v>318</v>
      </c>
      <c r="R11" s="10" t="s">
        <v>38</v>
      </c>
      <c r="S11" s="10" t="s">
        <v>38</v>
      </c>
      <c r="T11" s="10" t="s">
        <v>38</v>
      </c>
      <c r="U11" s="10" t="s">
        <v>319</v>
      </c>
      <c r="V11" s="10" t="s">
        <v>320</v>
      </c>
      <c r="W11" s="10" t="s">
        <v>254</v>
      </c>
      <c r="X11" s="6" t="s">
        <v>609</v>
      </c>
      <c r="Y11" s="6" t="s">
        <v>617</v>
      </c>
    </row>
    <row r="12" spans="1:25" x14ac:dyDescent="0.25">
      <c r="A12" s="10">
        <v>11</v>
      </c>
      <c r="B12" s="10" t="s">
        <v>321</v>
      </c>
      <c r="C12" s="10" t="s">
        <v>38</v>
      </c>
      <c r="D12" s="10" t="s">
        <v>322</v>
      </c>
      <c r="E12" s="10" t="s">
        <v>323</v>
      </c>
      <c r="F12" s="10" t="s">
        <v>324</v>
      </c>
      <c r="G12" s="10" t="s">
        <v>248</v>
      </c>
      <c r="H12" s="24">
        <v>43780</v>
      </c>
      <c r="I12" s="24">
        <v>43792</v>
      </c>
      <c r="J12" s="10">
        <f t="shared" si="0"/>
        <v>12</v>
      </c>
      <c r="K12" s="10" t="str">
        <f>VLOOKUP(J12,Sheet5!$A$2:$B$5,2,1)</f>
        <v>11 Day to 15 Day</v>
      </c>
      <c r="L12" s="10" t="s">
        <v>38</v>
      </c>
      <c r="M12" s="10" t="s">
        <v>32</v>
      </c>
      <c r="N12" s="10" t="s">
        <v>325</v>
      </c>
      <c r="O12" s="10" t="s">
        <v>185</v>
      </c>
      <c r="P12" s="10" t="s">
        <v>47</v>
      </c>
      <c r="Q12" s="10" t="s">
        <v>326</v>
      </c>
      <c r="R12" s="10" t="s">
        <v>38</v>
      </c>
      <c r="S12" s="10" t="s">
        <v>38</v>
      </c>
      <c r="T12" s="10" t="s">
        <v>38</v>
      </c>
      <c r="U12" s="10" t="s">
        <v>327</v>
      </c>
      <c r="V12" s="10" t="s">
        <v>328</v>
      </c>
      <c r="W12" s="10" t="s">
        <v>254</v>
      </c>
      <c r="X12" s="6" t="s">
        <v>602</v>
      </c>
      <c r="Y12" s="6" t="s">
        <v>620</v>
      </c>
    </row>
    <row r="13" spans="1:25" hidden="1" x14ac:dyDescent="0.25">
      <c r="A13" s="10">
        <v>12</v>
      </c>
      <c r="B13" s="10" t="s">
        <v>329</v>
      </c>
      <c r="C13" s="10" t="s">
        <v>330</v>
      </c>
      <c r="D13" s="10" t="s">
        <v>331</v>
      </c>
      <c r="E13" s="10" t="s">
        <v>332</v>
      </c>
      <c r="F13" s="10" t="s">
        <v>333</v>
      </c>
      <c r="G13" s="10" t="s">
        <v>248</v>
      </c>
      <c r="H13" s="24">
        <v>43780</v>
      </c>
      <c r="I13" s="24">
        <v>43793</v>
      </c>
      <c r="J13" s="10">
        <f t="shared" si="0"/>
        <v>13</v>
      </c>
      <c r="K13" s="10" t="str">
        <f>VLOOKUP(J13,Sheet5!$A$2:$B$5,2,1)</f>
        <v>11 Day to 15 Day</v>
      </c>
      <c r="L13" s="10" t="s">
        <v>38</v>
      </c>
      <c r="M13" s="10" t="s">
        <v>32</v>
      </c>
      <c r="N13" s="10" t="s">
        <v>296</v>
      </c>
      <c r="O13" s="10" t="s">
        <v>297</v>
      </c>
      <c r="P13" s="10" t="s">
        <v>56</v>
      </c>
      <c r="Q13" s="10" t="s">
        <v>298</v>
      </c>
      <c r="R13" s="10" t="s">
        <v>299</v>
      </c>
      <c r="S13" s="10" t="s">
        <v>300</v>
      </c>
      <c r="T13" s="10" t="s">
        <v>38</v>
      </c>
      <c r="U13" s="10" t="s">
        <v>301</v>
      </c>
      <c r="V13" s="10" t="s">
        <v>302</v>
      </c>
      <c r="W13" s="10" t="s">
        <v>254</v>
      </c>
      <c r="X13" s="6" t="s">
        <v>609</v>
      </c>
      <c r="Y13" s="6" t="s">
        <v>619</v>
      </c>
    </row>
    <row r="14" spans="1:25" hidden="1" x14ac:dyDescent="0.25">
      <c r="A14" s="10">
        <v>13</v>
      </c>
      <c r="B14" s="10" t="s">
        <v>334</v>
      </c>
      <c r="C14" s="10" t="s">
        <v>335</v>
      </c>
      <c r="D14" s="10" t="s">
        <v>336</v>
      </c>
      <c r="E14" s="10" t="s">
        <v>337</v>
      </c>
      <c r="F14" s="10" t="s">
        <v>338</v>
      </c>
      <c r="G14" s="10" t="s">
        <v>248</v>
      </c>
      <c r="H14" s="24">
        <v>43780</v>
      </c>
      <c r="I14" s="24">
        <v>43794</v>
      </c>
      <c r="J14" s="10">
        <f t="shared" si="0"/>
        <v>14</v>
      </c>
      <c r="K14" s="10" t="str">
        <f>VLOOKUP(J14,Sheet5!$A$2:$B$5,2,1)</f>
        <v>11 Day to 15 Day</v>
      </c>
      <c r="L14" s="10" t="s">
        <v>38</v>
      </c>
      <c r="M14" s="10" t="s">
        <v>32</v>
      </c>
      <c r="N14" s="10" t="s">
        <v>296</v>
      </c>
      <c r="O14" s="10" t="s">
        <v>297</v>
      </c>
      <c r="P14" s="10" t="s">
        <v>56</v>
      </c>
      <c r="Q14" s="10" t="s">
        <v>298</v>
      </c>
      <c r="R14" s="10" t="s">
        <v>299</v>
      </c>
      <c r="S14" s="10" t="s">
        <v>300</v>
      </c>
      <c r="T14" s="10" t="s">
        <v>38</v>
      </c>
      <c r="U14" s="10" t="s">
        <v>301</v>
      </c>
      <c r="V14" s="10" t="s">
        <v>302</v>
      </c>
      <c r="W14" s="10" t="s">
        <v>254</v>
      </c>
      <c r="X14" s="6" t="s">
        <v>609</v>
      </c>
      <c r="Y14" s="6" t="s">
        <v>619</v>
      </c>
    </row>
    <row r="15" spans="1:25" hidden="1" x14ac:dyDescent="0.25">
      <c r="A15" s="10">
        <v>14</v>
      </c>
      <c r="B15" s="10" t="s">
        <v>339</v>
      </c>
      <c r="C15" s="10" t="s">
        <v>340</v>
      </c>
      <c r="D15" s="10" t="s">
        <v>341</v>
      </c>
      <c r="E15" s="10" t="s">
        <v>342</v>
      </c>
      <c r="F15" s="10" t="s">
        <v>343</v>
      </c>
      <c r="G15" s="10" t="s">
        <v>248</v>
      </c>
      <c r="H15" s="24">
        <v>43777</v>
      </c>
      <c r="I15" s="24">
        <v>43795</v>
      </c>
      <c r="J15" s="10">
        <f t="shared" si="0"/>
        <v>18</v>
      </c>
      <c r="K15" s="10" t="str">
        <f>VLOOKUP(J15,Sheet5!$A$2:$B$5,2,1)</f>
        <v>15 Day and Above</v>
      </c>
      <c r="L15" s="10" t="s">
        <v>38</v>
      </c>
      <c r="M15" s="10" t="s">
        <v>32</v>
      </c>
      <c r="N15" s="10" t="s">
        <v>344</v>
      </c>
      <c r="O15" s="10" t="s">
        <v>345</v>
      </c>
      <c r="P15" s="10" t="s">
        <v>107</v>
      </c>
      <c r="Q15" s="10" t="s">
        <v>346</v>
      </c>
      <c r="R15" s="10" t="s">
        <v>38</v>
      </c>
      <c r="S15" s="10" t="s">
        <v>38</v>
      </c>
      <c r="T15" s="10" t="s">
        <v>38</v>
      </c>
      <c r="U15" s="10" t="s">
        <v>38</v>
      </c>
      <c r="V15" s="10" t="s">
        <v>347</v>
      </c>
      <c r="W15" s="10" t="s">
        <v>57</v>
      </c>
      <c r="X15" s="6" t="s">
        <v>607</v>
      </c>
      <c r="Y15" s="6" t="s">
        <v>621</v>
      </c>
    </row>
    <row r="16" spans="1:25" x14ac:dyDescent="0.25">
      <c r="A16" s="10">
        <v>15</v>
      </c>
      <c r="B16" s="10" t="s">
        <v>348</v>
      </c>
      <c r="C16" s="10" t="s">
        <v>38</v>
      </c>
      <c r="D16" s="10" t="s">
        <v>349</v>
      </c>
      <c r="E16" s="10" t="s">
        <v>350</v>
      </c>
      <c r="F16" s="10" t="s">
        <v>351</v>
      </c>
      <c r="G16" s="10" t="s">
        <v>248</v>
      </c>
      <c r="H16" s="24">
        <v>43777</v>
      </c>
      <c r="I16" s="24">
        <v>43796</v>
      </c>
      <c r="J16" s="10">
        <f t="shared" si="0"/>
        <v>19</v>
      </c>
      <c r="K16" s="10" t="str">
        <f>VLOOKUP(J16,Sheet5!$A$2:$B$5,2,1)</f>
        <v>15 Day and Above</v>
      </c>
      <c r="L16" s="10" t="s">
        <v>38</v>
      </c>
      <c r="M16" s="10" t="s">
        <v>32</v>
      </c>
      <c r="N16" s="10" t="s">
        <v>352</v>
      </c>
      <c r="O16" s="10" t="s">
        <v>122</v>
      </c>
      <c r="P16" s="10" t="s">
        <v>47</v>
      </c>
      <c r="Q16" s="10" t="s">
        <v>353</v>
      </c>
      <c r="R16" s="10" t="s">
        <v>38</v>
      </c>
      <c r="S16" s="10" t="s">
        <v>38</v>
      </c>
      <c r="T16" s="10" t="s">
        <v>38</v>
      </c>
      <c r="U16" s="10" t="s">
        <v>354</v>
      </c>
      <c r="V16" s="10" t="s">
        <v>355</v>
      </c>
      <c r="W16" s="10" t="s">
        <v>254</v>
      </c>
      <c r="X16" s="6" t="s">
        <v>602</v>
      </c>
      <c r="Y16" s="6" t="s">
        <v>620</v>
      </c>
    </row>
    <row r="17" spans="1:25" hidden="1" x14ac:dyDescent="0.25">
      <c r="A17" s="10">
        <v>16</v>
      </c>
      <c r="B17" s="10" t="s">
        <v>356</v>
      </c>
      <c r="C17" s="10" t="s">
        <v>357</v>
      </c>
      <c r="D17" s="10" t="s">
        <v>358</v>
      </c>
      <c r="E17" s="10" t="s">
        <v>359</v>
      </c>
      <c r="F17" s="10" t="s">
        <v>360</v>
      </c>
      <c r="G17" s="10" t="s">
        <v>248</v>
      </c>
      <c r="H17" s="24">
        <v>43776</v>
      </c>
      <c r="I17" s="24">
        <v>43797</v>
      </c>
      <c r="J17" s="10">
        <f t="shared" si="0"/>
        <v>21</v>
      </c>
      <c r="K17" s="10" t="str">
        <f>VLOOKUP(J17,Sheet5!$A$2:$B$5,2,1)</f>
        <v>15 Day and Above</v>
      </c>
      <c r="L17" s="10" t="s">
        <v>361</v>
      </c>
      <c r="M17" s="10" t="s">
        <v>32</v>
      </c>
      <c r="N17" s="10" t="s">
        <v>362</v>
      </c>
      <c r="O17" s="10" t="s">
        <v>363</v>
      </c>
      <c r="P17" s="10" t="s">
        <v>56</v>
      </c>
      <c r="Q17" s="10" t="s">
        <v>364</v>
      </c>
      <c r="R17" s="10" t="s">
        <v>299</v>
      </c>
      <c r="S17" s="10" t="s">
        <v>365</v>
      </c>
      <c r="T17" s="10" t="s">
        <v>38</v>
      </c>
      <c r="U17" s="10" t="s">
        <v>366</v>
      </c>
      <c r="V17" s="10" t="s">
        <v>367</v>
      </c>
      <c r="W17" s="10" t="s">
        <v>254</v>
      </c>
      <c r="X17" s="6" t="s">
        <v>609</v>
      </c>
      <c r="Y17" s="6" t="s">
        <v>619</v>
      </c>
    </row>
    <row r="18" spans="1:25" x14ac:dyDescent="0.25">
      <c r="A18" s="10">
        <v>17</v>
      </c>
      <c r="B18" s="10" t="s">
        <v>368</v>
      </c>
      <c r="C18" s="10" t="s">
        <v>368</v>
      </c>
      <c r="D18" s="10" t="s">
        <v>369</v>
      </c>
      <c r="E18" s="10" t="s">
        <v>370</v>
      </c>
      <c r="F18" s="10" t="s">
        <v>371</v>
      </c>
      <c r="G18" s="10" t="s">
        <v>248</v>
      </c>
      <c r="H18" s="24">
        <v>43776</v>
      </c>
      <c r="I18" s="24">
        <v>43798</v>
      </c>
      <c r="J18" s="10">
        <f t="shared" si="0"/>
        <v>22</v>
      </c>
      <c r="K18" s="10" t="str">
        <f>VLOOKUP(J18,Sheet5!$A$2:$B$5,2,1)</f>
        <v>15 Day and Above</v>
      </c>
      <c r="L18" s="10" t="s">
        <v>38</v>
      </c>
      <c r="M18" s="10" t="s">
        <v>32</v>
      </c>
      <c r="N18" s="10" t="s">
        <v>372</v>
      </c>
      <c r="O18" s="10" t="s">
        <v>185</v>
      </c>
      <c r="P18" s="10" t="s">
        <v>47</v>
      </c>
      <c r="Q18" s="10" t="s">
        <v>373</v>
      </c>
      <c r="R18" s="10" t="s">
        <v>299</v>
      </c>
      <c r="S18" s="10" t="s">
        <v>374</v>
      </c>
      <c r="T18" s="10" t="s">
        <v>38</v>
      </c>
      <c r="U18" s="10" t="s">
        <v>375</v>
      </c>
      <c r="V18" s="10" t="s">
        <v>376</v>
      </c>
      <c r="W18" s="10" t="s">
        <v>254</v>
      </c>
      <c r="X18" s="6" t="s">
        <v>602</v>
      </c>
      <c r="Y18" s="6" t="s">
        <v>620</v>
      </c>
    </row>
    <row r="19" spans="1:25" hidden="1" x14ac:dyDescent="0.25">
      <c r="A19" s="10">
        <v>18</v>
      </c>
      <c r="B19" s="10" t="s">
        <v>377</v>
      </c>
      <c r="C19" s="10" t="s">
        <v>377</v>
      </c>
      <c r="D19" s="10" t="s">
        <v>378</v>
      </c>
      <c r="E19" s="10" t="s">
        <v>379</v>
      </c>
      <c r="F19" s="10" t="s">
        <v>380</v>
      </c>
      <c r="G19" s="10" t="s">
        <v>248</v>
      </c>
      <c r="H19" s="24">
        <v>43775</v>
      </c>
      <c r="I19" s="24">
        <v>43799</v>
      </c>
      <c r="J19" s="10">
        <f t="shared" si="0"/>
        <v>24</v>
      </c>
      <c r="K19" s="10" t="str">
        <f>VLOOKUP(J19,Sheet5!$A$2:$B$5,2,1)</f>
        <v>15 Day and Above</v>
      </c>
      <c r="L19" s="10" t="s">
        <v>38</v>
      </c>
      <c r="M19" s="10" t="s">
        <v>32</v>
      </c>
      <c r="N19" s="10" t="s">
        <v>381</v>
      </c>
      <c r="O19" s="10" t="s">
        <v>363</v>
      </c>
      <c r="P19" s="10" t="s">
        <v>56</v>
      </c>
      <c r="Q19" s="10" t="s">
        <v>382</v>
      </c>
      <c r="R19" s="10" t="s">
        <v>38</v>
      </c>
      <c r="S19" s="10" t="s">
        <v>38</v>
      </c>
      <c r="T19" s="10" t="s">
        <v>38</v>
      </c>
      <c r="U19" s="10" t="s">
        <v>383</v>
      </c>
      <c r="V19" s="10" t="s">
        <v>384</v>
      </c>
      <c r="W19" s="10" t="s">
        <v>254</v>
      </c>
      <c r="X19" s="6" t="s">
        <v>609</v>
      </c>
      <c r="Y19" s="6" t="s">
        <v>619</v>
      </c>
    </row>
    <row r="20" spans="1:25" hidden="1" x14ac:dyDescent="0.25">
      <c r="A20" s="10">
        <v>19</v>
      </c>
      <c r="B20" s="10" t="s">
        <v>385</v>
      </c>
      <c r="C20" s="10" t="s">
        <v>386</v>
      </c>
      <c r="D20" s="10" t="s">
        <v>387</v>
      </c>
      <c r="E20" s="10" t="s">
        <v>388</v>
      </c>
      <c r="F20" s="10" t="s">
        <v>389</v>
      </c>
      <c r="G20" s="10" t="s">
        <v>248</v>
      </c>
      <c r="H20" s="24">
        <v>43775</v>
      </c>
      <c r="I20" s="24">
        <v>43800</v>
      </c>
      <c r="J20" s="10">
        <f t="shared" si="0"/>
        <v>25</v>
      </c>
      <c r="K20" s="10" t="str">
        <f>VLOOKUP(J20,Sheet5!$A$2:$B$5,2,1)</f>
        <v>15 Day and Above</v>
      </c>
      <c r="L20" s="10" t="s">
        <v>38</v>
      </c>
      <c r="M20" s="10" t="s">
        <v>32</v>
      </c>
      <c r="N20" s="10" t="s">
        <v>390</v>
      </c>
      <c r="O20" s="10" t="s">
        <v>391</v>
      </c>
      <c r="P20" s="10" t="s">
        <v>116</v>
      </c>
      <c r="Q20" s="10" t="s">
        <v>392</v>
      </c>
      <c r="R20" s="10" t="s">
        <v>38</v>
      </c>
      <c r="S20" s="10" t="s">
        <v>38</v>
      </c>
      <c r="T20" s="10" t="s">
        <v>38</v>
      </c>
      <c r="U20" s="10" t="s">
        <v>38</v>
      </c>
      <c r="V20" s="10" t="s">
        <v>393</v>
      </c>
      <c r="W20" s="10" t="s">
        <v>254</v>
      </c>
      <c r="X20" s="6" t="s">
        <v>607</v>
      </c>
      <c r="Y20" s="6" t="s">
        <v>622</v>
      </c>
    </row>
    <row r="21" spans="1:25" hidden="1" x14ac:dyDescent="0.25">
      <c r="A21" s="10">
        <v>20</v>
      </c>
      <c r="B21" s="10" t="s">
        <v>394</v>
      </c>
      <c r="C21" s="10" t="s">
        <v>395</v>
      </c>
      <c r="D21" s="10" t="s">
        <v>396</v>
      </c>
      <c r="E21" s="10" t="s">
        <v>397</v>
      </c>
      <c r="F21" s="10" t="s">
        <v>398</v>
      </c>
      <c r="G21" s="10" t="s">
        <v>248</v>
      </c>
      <c r="H21" s="24">
        <v>43775</v>
      </c>
      <c r="I21" s="24">
        <v>43801</v>
      </c>
      <c r="J21" s="10">
        <f t="shared" si="0"/>
        <v>26</v>
      </c>
      <c r="K21" s="10" t="str">
        <f>VLOOKUP(J21,Sheet5!$A$2:$B$5,2,1)</f>
        <v>15 Day and Above</v>
      </c>
      <c r="L21" s="10" t="s">
        <v>38</v>
      </c>
      <c r="M21" s="10" t="s">
        <v>32</v>
      </c>
      <c r="N21" s="10" t="s">
        <v>192</v>
      </c>
      <c r="O21" s="10" t="s">
        <v>193</v>
      </c>
      <c r="P21" s="10" t="s">
        <v>47</v>
      </c>
      <c r="Q21" s="10" t="s">
        <v>191</v>
      </c>
      <c r="R21" s="10" t="s">
        <v>38</v>
      </c>
      <c r="S21" s="10" t="s">
        <v>38</v>
      </c>
      <c r="T21" s="10" t="s">
        <v>38</v>
      </c>
      <c r="U21" s="10" t="s">
        <v>399</v>
      </c>
      <c r="V21" s="10" t="s">
        <v>400</v>
      </c>
      <c r="W21" s="10" t="s">
        <v>57</v>
      </c>
      <c r="X21" s="6" t="s">
        <v>604</v>
      </c>
      <c r="Y21" s="6" t="s">
        <v>623</v>
      </c>
    </row>
    <row r="22" spans="1:25" hidden="1" x14ac:dyDescent="0.25">
      <c r="A22" s="10">
        <v>21</v>
      </c>
      <c r="B22" s="10" t="s">
        <v>401</v>
      </c>
      <c r="C22" s="10" t="s">
        <v>402</v>
      </c>
      <c r="D22" s="10" t="s">
        <v>403</v>
      </c>
      <c r="E22" s="10" t="s">
        <v>404</v>
      </c>
      <c r="F22" s="10" t="s">
        <v>405</v>
      </c>
      <c r="G22" s="10" t="s">
        <v>248</v>
      </c>
      <c r="H22" s="24">
        <v>43774</v>
      </c>
      <c r="I22" s="24">
        <v>43802</v>
      </c>
      <c r="J22" s="10">
        <f t="shared" si="0"/>
        <v>28</v>
      </c>
      <c r="K22" s="10" t="str">
        <f>VLOOKUP(J22,Sheet5!$A$2:$B$5,2,1)</f>
        <v>15 Day and Above</v>
      </c>
      <c r="L22" s="10" t="s">
        <v>38</v>
      </c>
      <c r="M22" s="10" t="s">
        <v>32</v>
      </c>
      <c r="N22" s="10" t="s">
        <v>207</v>
      </c>
      <c r="O22" s="10" t="s">
        <v>65</v>
      </c>
      <c r="P22" s="10" t="s">
        <v>36</v>
      </c>
      <c r="Q22" s="10" t="s">
        <v>206</v>
      </c>
      <c r="R22" s="10" t="s">
        <v>38</v>
      </c>
      <c r="S22" s="10" t="s">
        <v>38</v>
      </c>
      <c r="T22" s="10" t="s">
        <v>38</v>
      </c>
      <c r="U22" s="10" t="s">
        <v>406</v>
      </c>
      <c r="V22" s="10" t="s">
        <v>407</v>
      </c>
      <c r="W22" s="10" t="s">
        <v>254</v>
      </c>
      <c r="X22" s="6" t="s">
        <v>604</v>
      </c>
      <c r="Y22" s="6" t="s">
        <v>624</v>
      </c>
    </row>
    <row r="23" spans="1:25" hidden="1" x14ac:dyDescent="0.25">
      <c r="A23" s="10">
        <v>22</v>
      </c>
      <c r="B23" s="10" t="s">
        <v>408</v>
      </c>
      <c r="C23" s="10" t="s">
        <v>409</v>
      </c>
      <c r="D23" s="10" t="s">
        <v>410</v>
      </c>
      <c r="E23" s="10" t="s">
        <v>411</v>
      </c>
      <c r="F23" s="10" t="s">
        <v>412</v>
      </c>
      <c r="G23" s="10" t="s">
        <v>248</v>
      </c>
      <c r="H23" s="24">
        <v>43774</v>
      </c>
      <c r="I23" s="24">
        <v>43803</v>
      </c>
      <c r="J23" s="10">
        <f t="shared" si="0"/>
        <v>29</v>
      </c>
      <c r="K23" s="10" t="str">
        <f>VLOOKUP(J23,Sheet5!$A$2:$B$5,2,1)</f>
        <v>15 Day and Above</v>
      </c>
      <c r="L23" s="10" t="s">
        <v>38</v>
      </c>
      <c r="M23" s="10" t="s">
        <v>32</v>
      </c>
      <c r="N23" s="10" t="s">
        <v>413</v>
      </c>
      <c r="O23" s="10" t="s">
        <v>65</v>
      </c>
      <c r="P23" s="10" t="s">
        <v>36</v>
      </c>
      <c r="Q23" s="10" t="s">
        <v>414</v>
      </c>
      <c r="R23" s="10" t="s">
        <v>38</v>
      </c>
      <c r="S23" s="10" t="s">
        <v>38</v>
      </c>
      <c r="T23" s="10" t="s">
        <v>38</v>
      </c>
      <c r="U23" s="10" t="s">
        <v>415</v>
      </c>
      <c r="V23" s="10" t="s">
        <v>416</v>
      </c>
      <c r="W23" s="10" t="s">
        <v>254</v>
      </c>
      <c r="X23" s="6" t="s">
        <v>604</v>
      </c>
      <c r="Y23" s="6" t="s">
        <v>624</v>
      </c>
    </row>
    <row r="24" spans="1:25" hidden="1" x14ac:dyDescent="0.25">
      <c r="A24" s="10">
        <v>23</v>
      </c>
      <c r="B24" s="10" t="s">
        <v>417</v>
      </c>
      <c r="C24" s="10" t="s">
        <v>418</v>
      </c>
      <c r="D24" s="10" t="s">
        <v>419</v>
      </c>
      <c r="E24" s="10" t="s">
        <v>420</v>
      </c>
      <c r="F24" s="10" t="s">
        <v>421</v>
      </c>
      <c r="G24" s="10" t="s">
        <v>248</v>
      </c>
      <c r="H24" s="24">
        <v>43774</v>
      </c>
      <c r="I24" s="24">
        <v>43804</v>
      </c>
      <c r="J24" s="10">
        <f t="shared" si="0"/>
        <v>30</v>
      </c>
      <c r="K24" s="10" t="str">
        <f>VLOOKUP(J24,Sheet5!$A$2:$B$5,2,1)</f>
        <v>15 Day and Above</v>
      </c>
      <c r="L24" s="10" t="s">
        <v>38</v>
      </c>
      <c r="M24" s="10" t="s">
        <v>32</v>
      </c>
      <c r="N24" s="10" t="s">
        <v>422</v>
      </c>
      <c r="O24" s="10" t="s">
        <v>423</v>
      </c>
      <c r="P24" s="10" t="s">
        <v>36</v>
      </c>
      <c r="Q24" s="10" t="s">
        <v>424</v>
      </c>
      <c r="R24" s="10" t="s">
        <v>38</v>
      </c>
      <c r="S24" s="10" t="s">
        <v>38</v>
      </c>
      <c r="T24" s="10" t="s">
        <v>38</v>
      </c>
      <c r="U24" s="10" t="s">
        <v>425</v>
      </c>
      <c r="V24" s="10" t="s">
        <v>426</v>
      </c>
      <c r="W24" s="10" t="s">
        <v>254</v>
      </c>
      <c r="X24" s="6" t="s">
        <v>604</v>
      </c>
      <c r="Y24" s="6" t="s">
        <v>624</v>
      </c>
    </row>
    <row r="25" spans="1:25" hidden="1" x14ac:dyDescent="0.25">
      <c r="A25" s="10">
        <v>24</v>
      </c>
      <c r="B25" s="10" t="s">
        <v>427</v>
      </c>
      <c r="C25" s="10" t="s">
        <v>428</v>
      </c>
      <c r="D25" s="10" t="s">
        <v>429</v>
      </c>
      <c r="E25" s="10" t="s">
        <v>430</v>
      </c>
      <c r="F25" s="10" t="s">
        <v>431</v>
      </c>
      <c r="G25" s="10" t="s">
        <v>248</v>
      </c>
      <c r="H25" s="24">
        <v>43774</v>
      </c>
      <c r="I25" s="24">
        <v>43805</v>
      </c>
      <c r="J25" s="10">
        <f t="shared" si="0"/>
        <v>31</v>
      </c>
      <c r="K25" s="10" t="str">
        <f>VLOOKUP(J25,Sheet5!$A$2:$B$5,2,1)</f>
        <v>15 Day and Above</v>
      </c>
      <c r="L25" s="10" t="s">
        <v>38</v>
      </c>
      <c r="M25" s="10" t="s">
        <v>32</v>
      </c>
      <c r="N25" s="10" t="s">
        <v>432</v>
      </c>
      <c r="O25" s="10" t="s">
        <v>65</v>
      </c>
      <c r="P25" s="10" t="s">
        <v>36</v>
      </c>
      <c r="Q25" s="10" t="s">
        <v>433</v>
      </c>
      <c r="R25" s="10" t="s">
        <v>299</v>
      </c>
      <c r="S25" s="10" t="s">
        <v>434</v>
      </c>
      <c r="T25" s="10" t="s">
        <v>38</v>
      </c>
      <c r="U25" s="10" t="s">
        <v>435</v>
      </c>
      <c r="V25" s="10" t="s">
        <v>436</v>
      </c>
      <c r="W25" s="10" t="s">
        <v>254</v>
      </c>
      <c r="X25" s="6" t="s">
        <v>604</v>
      </c>
      <c r="Y25" s="6" t="s">
        <v>624</v>
      </c>
    </row>
    <row r="26" spans="1:25" hidden="1" x14ac:dyDescent="0.25">
      <c r="A26" s="10">
        <v>25</v>
      </c>
      <c r="B26" s="10" t="s">
        <v>437</v>
      </c>
      <c r="C26" s="10" t="s">
        <v>438</v>
      </c>
      <c r="D26" s="10" t="s">
        <v>439</v>
      </c>
      <c r="E26" s="10" t="s">
        <v>440</v>
      </c>
      <c r="F26" s="10" t="s">
        <v>441</v>
      </c>
      <c r="G26" s="10" t="s">
        <v>248</v>
      </c>
      <c r="H26" s="24">
        <v>43774</v>
      </c>
      <c r="I26" s="24">
        <v>43806</v>
      </c>
      <c r="J26" s="10">
        <f t="shared" si="0"/>
        <v>32</v>
      </c>
      <c r="K26" s="10" t="str">
        <f>VLOOKUP(J26,Sheet5!$A$2:$B$5,2,1)</f>
        <v>15 Day and Above</v>
      </c>
      <c r="L26" s="10" t="s">
        <v>38</v>
      </c>
      <c r="M26" s="10" t="s">
        <v>32</v>
      </c>
      <c r="N26" s="10" t="s">
        <v>442</v>
      </c>
      <c r="O26" s="10" t="s">
        <v>443</v>
      </c>
      <c r="P26" s="10" t="s">
        <v>36</v>
      </c>
      <c r="Q26" s="10" t="s">
        <v>444</v>
      </c>
      <c r="R26" s="10" t="s">
        <v>445</v>
      </c>
      <c r="S26" s="10" t="s">
        <v>446</v>
      </c>
      <c r="T26" s="10" t="s">
        <v>38</v>
      </c>
      <c r="U26" s="10" t="s">
        <v>447</v>
      </c>
      <c r="V26" s="10" t="s">
        <v>448</v>
      </c>
      <c r="W26" s="10" t="s">
        <v>254</v>
      </c>
      <c r="X26" s="6" t="s">
        <v>604</v>
      </c>
      <c r="Y26" s="6" t="s">
        <v>624</v>
      </c>
    </row>
    <row r="27" spans="1:25" x14ac:dyDescent="0.25">
      <c r="A27" s="10">
        <v>26</v>
      </c>
      <c r="B27" s="10" t="s">
        <v>449</v>
      </c>
      <c r="C27" s="10" t="s">
        <v>38</v>
      </c>
      <c r="D27" s="10" t="s">
        <v>450</v>
      </c>
      <c r="E27" s="10" t="s">
        <v>451</v>
      </c>
      <c r="F27" s="10" t="s">
        <v>452</v>
      </c>
      <c r="G27" s="10" t="s">
        <v>248</v>
      </c>
      <c r="H27" s="24">
        <v>43770</v>
      </c>
      <c r="I27" s="24">
        <v>43807</v>
      </c>
      <c r="J27" s="10">
        <f t="shared" si="0"/>
        <v>37</v>
      </c>
      <c r="K27" s="10" t="str">
        <f>VLOOKUP(J27,Sheet5!$A$2:$B$5,2,1)</f>
        <v>15 Day and Above</v>
      </c>
      <c r="L27" s="10" t="s">
        <v>38</v>
      </c>
      <c r="M27" s="10" t="s">
        <v>32</v>
      </c>
      <c r="N27" s="10" t="s">
        <v>352</v>
      </c>
      <c r="O27" s="10" t="s">
        <v>122</v>
      </c>
      <c r="P27" s="10" t="s">
        <v>47</v>
      </c>
      <c r="Q27" s="10" t="s">
        <v>353</v>
      </c>
      <c r="R27" s="10" t="s">
        <v>38</v>
      </c>
      <c r="S27" s="10" t="s">
        <v>38</v>
      </c>
      <c r="T27" s="10" t="s">
        <v>38</v>
      </c>
      <c r="U27" s="10" t="s">
        <v>354</v>
      </c>
      <c r="V27" s="10" t="s">
        <v>355</v>
      </c>
      <c r="W27" s="10" t="s">
        <v>254</v>
      </c>
      <c r="X27" s="6" t="s">
        <v>602</v>
      </c>
      <c r="Y27" s="6" t="s">
        <v>620</v>
      </c>
    </row>
    <row r="28" spans="1:25" hidden="1" x14ac:dyDescent="0.25">
      <c r="A28" s="10">
        <v>27</v>
      </c>
      <c r="B28" s="10" t="s">
        <v>453</v>
      </c>
      <c r="C28" s="10" t="s">
        <v>454</v>
      </c>
      <c r="D28" s="10" t="s">
        <v>455</v>
      </c>
      <c r="E28" s="10" t="s">
        <v>456</v>
      </c>
      <c r="F28" s="10" t="s">
        <v>457</v>
      </c>
      <c r="G28" s="10" t="s">
        <v>248</v>
      </c>
      <c r="H28" s="24">
        <v>43769</v>
      </c>
      <c r="I28" s="24">
        <v>43808</v>
      </c>
      <c r="J28" s="10">
        <f t="shared" si="0"/>
        <v>39</v>
      </c>
      <c r="K28" s="10" t="str">
        <f>VLOOKUP(J28,Sheet5!$A$2:$B$5,2,1)</f>
        <v>15 Day and Above</v>
      </c>
      <c r="L28" s="10" t="s">
        <v>38</v>
      </c>
      <c r="M28" s="10" t="s">
        <v>32</v>
      </c>
      <c r="N28" s="10" t="s">
        <v>458</v>
      </c>
      <c r="O28" s="10" t="s">
        <v>459</v>
      </c>
      <c r="P28" s="10" t="s">
        <v>36</v>
      </c>
      <c r="Q28" s="10" t="s">
        <v>460</v>
      </c>
      <c r="R28" s="10" t="s">
        <v>38</v>
      </c>
      <c r="S28" s="10" t="s">
        <v>38</v>
      </c>
      <c r="T28" s="10" t="s">
        <v>38</v>
      </c>
      <c r="U28" s="10" t="s">
        <v>461</v>
      </c>
      <c r="V28" s="10" t="s">
        <v>462</v>
      </c>
      <c r="W28" s="10" t="s">
        <v>254</v>
      </c>
      <c r="X28" s="6" t="s">
        <v>604</v>
      </c>
      <c r="Y28" s="6" t="s">
        <v>624</v>
      </c>
    </row>
    <row r="29" spans="1:25" hidden="1" x14ac:dyDescent="0.25">
      <c r="A29" s="10">
        <v>28</v>
      </c>
      <c r="B29" s="10" t="s">
        <v>463</v>
      </c>
      <c r="C29" s="10" t="s">
        <v>463</v>
      </c>
      <c r="D29" s="10" t="s">
        <v>464</v>
      </c>
      <c r="E29" s="10" t="s">
        <v>465</v>
      </c>
      <c r="F29" s="10" t="s">
        <v>466</v>
      </c>
      <c r="G29" s="10" t="s">
        <v>248</v>
      </c>
      <c r="H29" s="24">
        <v>43769</v>
      </c>
      <c r="I29" s="24">
        <v>43809</v>
      </c>
      <c r="J29" s="10">
        <f t="shared" si="0"/>
        <v>40</v>
      </c>
      <c r="K29" s="10" t="str">
        <f>VLOOKUP(J29,Sheet5!$A$2:$B$5,2,1)</f>
        <v>15 Day and Above</v>
      </c>
      <c r="L29" s="10" t="s">
        <v>38</v>
      </c>
      <c r="M29" s="10" t="s">
        <v>32</v>
      </c>
      <c r="N29" s="10" t="s">
        <v>467</v>
      </c>
      <c r="O29" s="10" t="s">
        <v>468</v>
      </c>
      <c r="P29" s="10" t="s">
        <v>36</v>
      </c>
      <c r="Q29" s="10" t="s">
        <v>469</v>
      </c>
      <c r="R29" s="10" t="s">
        <v>38</v>
      </c>
      <c r="S29" s="10" t="s">
        <v>38</v>
      </c>
      <c r="T29" s="10" t="s">
        <v>38</v>
      </c>
      <c r="U29" s="10" t="s">
        <v>38</v>
      </c>
      <c r="V29" s="10" t="s">
        <v>470</v>
      </c>
      <c r="W29" s="10" t="s">
        <v>254</v>
      </c>
      <c r="X29" s="6" t="s">
        <v>604</v>
      </c>
      <c r="Y29" s="6" t="s">
        <v>624</v>
      </c>
    </row>
    <row r="30" spans="1:25" hidden="1" x14ac:dyDescent="0.25">
      <c r="A30" s="10">
        <v>29</v>
      </c>
      <c r="B30" s="10" t="s">
        <v>471</v>
      </c>
      <c r="C30" s="10" t="s">
        <v>472</v>
      </c>
      <c r="D30" s="10" t="s">
        <v>473</v>
      </c>
      <c r="E30" s="10" t="s">
        <v>474</v>
      </c>
      <c r="F30" s="10" t="s">
        <v>475</v>
      </c>
      <c r="G30" s="10" t="s">
        <v>248</v>
      </c>
      <c r="H30" s="24">
        <v>43769</v>
      </c>
      <c r="I30" s="24">
        <v>43810</v>
      </c>
      <c r="J30" s="10">
        <f t="shared" si="0"/>
        <v>41</v>
      </c>
      <c r="K30" s="10" t="str">
        <f>VLOOKUP(J30,Sheet5!$A$2:$B$5,2,1)</f>
        <v>15 Day and Above</v>
      </c>
      <c r="L30" s="10" t="s">
        <v>38</v>
      </c>
      <c r="M30" s="10" t="s">
        <v>32</v>
      </c>
      <c r="N30" s="10" t="s">
        <v>476</v>
      </c>
      <c r="O30" s="10" t="s">
        <v>65</v>
      </c>
      <c r="P30" s="10" t="s">
        <v>36</v>
      </c>
      <c r="Q30" s="10" t="s">
        <v>477</v>
      </c>
      <c r="R30" s="10" t="s">
        <v>38</v>
      </c>
      <c r="S30" s="10" t="s">
        <v>38</v>
      </c>
      <c r="T30" s="10" t="s">
        <v>38</v>
      </c>
      <c r="U30" s="10" t="s">
        <v>478</v>
      </c>
      <c r="V30" s="10" t="s">
        <v>479</v>
      </c>
      <c r="W30" s="10" t="s">
        <v>254</v>
      </c>
      <c r="X30" s="6" t="s">
        <v>604</v>
      </c>
      <c r="Y30" s="6" t="s">
        <v>624</v>
      </c>
    </row>
    <row r="31" spans="1:25" x14ac:dyDescent="0.25">
      <c r="A31" s="10">
        <v>30</v>
      </c>
      <c r="B31" s="10" t="s">
        <v>480</v>
      </c>
      <c r="C31" s="10" t="s">
        <v>38</v>
      </c>
      <c r="D31" s="10" t="s">
        <v>481</v>
      </c>
      <c r="E31" s="10" t="s">
        <v>482</v>
      </c>
      <c r="F31" s="10" t="s">
        <v>483</v>
      </c>
      <c r="G31" s="10" t="s">
        <v>248</v>
      </c>
      <c r="H31" s="24">
        <v>43769</v>
      </c>
      <c r="I31" s="24">
        <v>43811</v>
      </c>
      <c r="J31" s="10">
        <f t="shared" si="0"/>
        <v>42</v>
      </c>
      <c r="K31" s="10" t="str">
        <f>VLOOKUP(J31,Sheet5!$A$2:$B$5,2,1)</f>
        <v>15 Day and Above</v>
      </c>
      <c r="L31" s="10" t="s">
        <v>38</v>
      </c>
      <c r="M31" s="10" t="s">
        <v>32</v>
      </c>
      <c r="N31" s="10" t="s">
        <v>484</v>
      </c>
      <c r="O31" s="10" t="s">
        <v>122</v>
      </c>
      <c r="P31" s="10" t="s">
        <v>47</v>
      </c>
      <c r="Q31" s="10" t="s">
        <v>485</v>
      </c>
      <c r="R31" s="10" t="s">
        <v>38</v>
      </c>
      <c r="S31" s="10" t="s">
        <v>38</v>
      </c>
      <c r="T31" s="10" t="s">
        <v>38</v>
      </c>
      <c r="U31" s="10" t="s">
        <v>486</v>
      </c>
      <c r="V31" s="10" t="s">
        <v>487</v>
      </c>
      <c r="W31" s="10" t="s">
        <v>254</v>
      </c>
      <c r="X31" s="6" t="s">
        <v>602</v>
      </c>
      <c r="Y31" s="6" t="s">
        <v>620</v>
      </c>
    </row>
    <row r="32" spans="1:25" hidden="1" x14ac:dyDescent="0.25">
      <c r="A32" s="10">
        <v>31</v>
      </c>
      <c r="B32" s="10" t="s">
        <v>488</v>
      </c>
      <c r="C32" s="10" t="s">
        <v>38</v>
      </c>
      <c r="D32" s="10" t="s">
        <v>489</v>
      </c>
      <c r="E32" s="10" t="s">
        <v>490</v>
      </c>
      <c r="F32" s="10" t="s">
        <v>491</v>
      </c>
      <c r="G32" s="10" t="s">
        <v>248</v>
      </c>
      <c r="H32" s="24">
        <v>43769</v>
      </c>
      <c r="I32" s="24">
        <v>43812</v>
      </c>
      <c r="J32" s="10">
        <f t="shared" si="0"/>
        <v>43</v>
      </c>
      <c r="K32" s="10" t="str">
        <f>VLOOKUP(J32,Sheet5!$A$2:$B$5,2,1)</f>
        <v>15 Day and Above</v>
      </c>
      <c r="L32" s="10" t="s">
        <v>38</v>
      </c>
      <c r="M32" s="10" t="s">
        <v>32</v>
      </c>
      <c r="N32" s="10" t="s">
        <v>492</v>
      </c>
      <c r="O32" s="10" t="s">
        <v>162</v>
      </c>
      <c r="P32" s="10" t="s">
        <v>98</v>
      </c>
      <c r="Q32" s="10" t="s">
        <v>493</v>
      </c>
      <c r="R32" s="10" t="s">
        <v>494</v>
      </c>
      <c r="S32" s="10" t="s">
        <v>495</v>
      </c>
      <c r="T32" s="10" t="s">
        <v>38</v>
      </c>
      <c r="U32" s="10" t="s">
        <v>496</v>
      </c>
      <c r="V32" s="10" t="s">
        <v>497</v>
      </c>
      <c r="W32" s="10" t="s">
        <v>254</v>
      </c>
      <c r="X32" s="6" t="s">
        <v>607</v>
      </c>
      <c r="Y32" s="6" t="s">
        <v>618</v>
      </c>
    </row>
    <row r="33" spans="1:25" hidden="1" x14ac:dyDescent="0.25">
      <c r="A33" s="10">
        <v>32</v>
      </c>
      <c r="B33" s="10" t="s">
        <v>498</v>
      </c>
      <c r="C33" s="10" t="s">
        <v>498</v>
      </c>
      <c r="D33" s="10" t="s">
        <v>499</v>
      </c>
      <c r="E33" s="10" t="s">
        <v>500</v>
      </c>
      <c r="F33" s="10" t="s">
        <v>501</v>
      </c>
      <c r="G33" s="10" t="s">
        <v>248</v>
      </c>
      <c r="H33" s="24">
        <v>43769</v>
      </c>
      <c r="I33" s="24">
        <v>43813</v>
      </c>
      <c r="J33" s="10">
        <f t="shared" si="0"/>
        <v>44</v>
      </c>
      <c r="K33" s="10" t="str">
        <f>VLOOKUP(J33,Sheet5!$A$2:$B$5,2,1)</f>
        <v>15 Day and Above</v>
      </c>
      <c r="L33" s="10" t="s">
        <v>38</v>
      </c>
      <c r="M33" s="10" t="s">
        <v>32</v>
      </c>
      <c r="N33" s="10" t="s">
        <v>502</v>
      </c>
      <c r="O33" s="10" t="s">
        <v>46</v>
      </c>
      <c r="P33" s="10" t="s">
        <v>47</v>
      </c>
      <c r="Q33" s="10" t="s">
        <v>503</v>
      </c>
      <c r="R33" s="10" t="s">
        <v>38</v>
      </c>
      <c r="S33" s="10" t="s">
        <v>38</v>
      </c>
      <c r="T33" s="10" t="s">
        <v>38</v>
      </c>
      <c r="U33" s="10" t="s">
        <v>38</v>
      </c>
      <c r="V33" s="10" t="s">
        <v>504</v>
      </c>
      <c r="W33" s="10" t="s">
        <v>254</v>
      </c>
      <c r="X33" s="6" t="s">
        <v>602</v>
      </c>
      <c r="Y33" s="6" t="s">
        <v>625</v>
      </c>
    </row>
    <row r="34" spans="1:25" hidden="1" x14ac:dyDescent="0.25">
      <c r="A34" s="10">
        <v>33</v>
      </c>
      <c r="B34" s="10" t="s">
        <v>505</v>
      </c>
      <c r="C34" s="10" t="s">
        <v>506</v>
      </c>
      <c r="D34" s="10" t="s">
        <v>507</v>
      </c>
      <c r="E34" s="10" t="s">
        <v>508</v>
      </c>
      <c r="F34" s="10" t="s">
        <v>509</v>
      </c>
      <c r="G34" s="10" t="s">
        <v>248</v>
      </c>
      <c r="H34" s="24">
        <v>43763</v>
      </c>
      <c r="I34" s="24">
        <v>43814</v>
      </c>
      <c r="J34" s="10">
        <f t="shared" si="0"/>
        <v>51</v>
      </c>
      <c r="K34" s="10" t="str">
        <f>VLOOKUP(J34,Sheet5!$A$2:$B$5,2,1)</f>
        <v>15 Day and Above</v>
      </c>
      <c r="L34" s="10" t="s">
        <v>38</v>
      </c>
      <c r="M34" s="10" t="s">
        <v>32</v>
      </c>
      <c r="N34" s="10" t="s">
        <v>510</v>
      </c>
      <c r="O34" s="10" t="s">
        <v>46</v>
      </c>
      <c r="P34" s="10" t="s">
        <v>47</v>
      </c>
      <c r="Q34" s="10" t="s">
        <v>510</v>
      </c>
      <c r="R34" s="10" t="s">
        <v>38</v>
      </c>
      <c r="S34" s="10" t="s">
        <v>38</v>
      </c>
      <c r="T34" s="10" t="s">
        <v>38</v>
      </c>
      <c r="U34" s="10" t="s">
        <v>511</v>
      </c>
      <c r="V34" s="10" t="s">
        <v>512</v>
      </c>
      <c r="W34" s="10" t="s">
        <v>254</v>
      </c>
      <c r="X34" s="6" t="s">
        <v>602</v>
      </c>
      <c r="Y34" s="6" t="s">
        <v>625</v>
      </c>
    </row>
    <row r="35" spans="1:25" x14ac:dyDescent="0.25">
      <c r="A35" s="10">
        <v>34</v>
      </c>
      <c r="B35" s="10" t="s">
        <v>513</v>
      </c>
      <c r="C35" s="10" t="s">
        <v>38</v>
      </c>
      <c r="D35" s="10" t="s">
        <v>514</v>
      </c>
      <c r="E35" s="10" t="s">
        <v>515</v>
      </c>
      <c r="F35" s="10" t="s">
        <v>516</v>
      </c>
      <c r="G35" s="10" t="s">
        <v>248</v>
      </c>
      <c r="H35" s="24">
        <v>43763</v>
      </c>
      <c r="I35" s="24">
        <v>43815</v>
      </c>
      <c r="J35" s="10">
        <f t="shared" si="0"/>
        <v>52</v>
      </c>
      <c r="K35" s="10" t="str">
        <f>VLOOKUP(J35,Sheet5!$A$2:$B$5,2,1)</f>
        <v>15 Day and Above</v>
      </c>
      <c r="L35" s="10" t="s">
        <v>38</v>
      </c>
      <c r="M35" s="10" t="s">
        <v>32</v>
      </c>
      <c r="N35" s="10" t="s">
        <v>352</v>
      </c>
      <c r="O35" s="10" t="s">
        <v>122</v>
      </c>
      <c r="P35" s="10" t="s">
        <v>47</v>
      </c>
      <c r="Q35" s="10" t="s">
        <v>353</v>
      </c>
      <c r="R35" s="10" t="s">
        <v>38</v>
      </c>
      <c r="S35" s="10" t="s">
        <v>38</v>
      </c>
      <c r="T35" s="10" t="s">
        <v>38</v>
      </c>
      <c r="U35" s="10" t="s">
        <v>354</v>
      </c>
      <c r="V35" s="10" t="s">
        <v>355</v>
      </c>
      <c r="W35" s="10" t="s">
        <v>254</v>
      </c>
      <c r="X35" s="6" t="s">
        <v>602</v>
      </c>
      <c r="Y35" s="6" t="s">
        <v>620</v>
      </c>
    </row>
    <row r="36" spans="1:25" hidden="1" x14ac:dyDescent="0.25">
      <c r="A36" s="10">
        <v>35</v>
      </c>
      <c r="B36" s="10" t="s">
        <v>517</v>
      </c>
      <c r="C36" s="10" t="s">
        <v>518</v>
      </c>
      <c r="D36" s="10" t="s">
        <v>519</v>
      </c>
      <c r="E36" s="10" t="s">
        <v>520</v>
      </c>
      <c r="F36" s="10" t="s">
        <v>521</v>
      </c>
      <c r="G36" s="10" t="s">
        <v>248</v>
      </c>
      <c r="H36" s="24">
        <v>43761</v>
      </c>
      <c r="I36" s="24">
        <v>43816</v>
      </c>
      <c r="J36" s="10">
        <f t="shared" si="0"/>
        <v>55</v>
      </c>
      <c r="K36" s="10" t="str">
        <f>VLOOKUP(J36,Sheet5!$A$2:$B$5,2,1)</f>
        <v>15 Day and Above</v>
      </c>
      <c r="L36" s="10" t="s">
        <v>38</v>
      </c>
      <c r="M36" s="10" t="s">
        <v>32</v>
      </c>
      <c r="N36" s="10" t="s">
        <v>467</v>
      </c>
      <c r="O36" s="10" t="s">
        <v>468</v>
      </c>
      <c r="P36" s="10" t="s">
        <v>36</v>
      </c>
      <c r="Q36" s="10" t="s">
        <v>469</v>
      </c>
      <c r="R36" s="10" t="s">
        <v>38</v>
      </c>
      <c r="S36" s="10" t="s">
        <v>38</v>
      </c>
      <c r="T36" s="10" t="s">
        <v>38</v>
      </c>
      <c r="U36" s="10" t="s">
        <v>38</v>
      </c>
      <c r="V36" s="10" t="s">
        <v>470</v>
      </c>
      <c r="W36" s="10" t="s">
        <v>254</v>
      </c>
      <c r="X36" s="6" t="s">
        <v>604</v>
      </c>
      <c r="Y36" s="6" t="s">
        <v>624</v>
      </c>
    </row>
    <row r="37" spans="1:25" hidden="1" x14ac:dyDescent="0.25">
      <c r="A37" s="10">
        <v>36</v>
      </c>
      <c r="B37" s="10" t="s">
        <v>522</v>
      </c>
      <c r="C37" s="10" t="s">
        <v>523</v>
      </c>
      <c r="D37" s="10" t="s">
        <v>524</v>
      </c>
      <c r="E37" s="10" t="s">
        <v>525</v>
      </c>
      <c r="F37" s="10" t="s">
        <v>526</v>
      </c>
      <c r="G37" s="10" t="s">
        <v>248</v>
      </c>
      <c r="H37" s="24">
        <v>43761</v>
      </c>
      <c r="I37" s="24">
        <v>43817</v>
      </c>
      <c r="J37" s="10">
        <f t="shared" si="0"/>
        <v>56</v>
      </c>
      <c r="K37" s="10" t="str">
        <f>VLOOKUP(J37,Sheet5!$A$2:$B$5,2,1)</f>
        <v>15 Day and Above</v>
      </c>
      <c r="L37" s="10" t="s">
        <v>38</v>
      </c>
      <c r="M37" s="10" t="s">
        <v>32</v>
      </c>
      <c r="N37" s="10" t="s">
        <v>200</v>
      </c>
      <c r="O37" s="10" t="s">
        <v>65</v>
      </c>
      <c r="P37" s="10" t="s">
        <v>36</v>
      </c>
      <c r="Q37" s="10" t="s">
        <v>199</v>
      </c>
      <c r="R37" s="10" t="s">
        <v>38</v>
      </c>
      <c r="S37" s="10" t="s">
        <v>38</v>
      </c>
      <c r="T37" s="10" t="s">
        <v>38</v>
      </c>
      <c r="U37" s="10" t="s">
        <v>527</v>
      </c>
      <c r="V37" s="10" t="s">
        <v>528</v>
      </c>
      <c r="W37" s="10" t="s">
        <v>254</v>
      </c>
      <c r="X37" s="6" t="s">
        <v>604</v>
      </c>
      <c r="Y37" s="6" t="s">
        <v>624</v>
      </c>
    </row>
    <row r="38" spans="1:25" hidden="1" x14ac:dyDescent="0.25">
      <c r="A38" s="10">
        <v>37</v>
      </c>
      <c r="B38" s="10" t="s">
        <v>529</v>
      </c>
      <c r="C38" s="10" t="s">
        <v>38</v>
      </c>
      <c r="D38" s="10" t="s">
        <v>530</v>
      </c>
      <c r="E38" s="10" t="s">
        <v>531</v>
      </c>
      <c r="F38" s="10" t="s">
        <v>532</v>
      </c>
      <c r="G38" s="10" t="s">
        <v>248</v>
      </c>
      <c r="H38" s="24">
        <v>43761</v>
      </c>
      <c r="I38" s="24">
        <v>43818</v>
      </c>
      <c r="J38" s="10">
        <f t="shared" si="0"/>
        <v>57</v>
      </c>
      <c r="K38" s="10" t="str">
        <f>VLOOKUP(J38,Sheet5!$A$2:$B$5,2,1)</f>
        <v>15 Day and Above</v>
      </c>
      <c r="L38" s="10" t="s">
        <v>38</v>
      </c>
      <c r="M38" s="10" t="s">
        <v>32</v>
      </c>
      <c r="N38" s="10" t="s">
        <v>207</v>
      </c>
      <c r="O38" s="10" t="s">
        <v>65</v>
      </c>
      <c r="P38" s="10" t="s">
        <v>36</v>
      </c>
      <c r="Q38" s="10" t="s">
        <v>206</v>
      </c>
      <c r="R38" s="10" t="s">
        <v>38</v>
      </c>
      <c r="S38" s="10" t="s">
        <v>38</v>
      </c>
      <c r="T38" s="10" t="s">
        <v>38</v>
      </c>
      <c r="U38" s="10" t="s">
        <v>406</v>
      </c>
      <c r="V38" s="10" t="s">
        <v>407</v>
      </c>
      <c r="W38" s="10" t="s">
        <v>254</v>
      </c>
      <c r="X38" s="6" t="s">
        <v>604</v>
      </c>
      <c r="Y38" s="6" t="s">
        <v>624</v>
      </c>
    </row>
    <row r="39" spans="1:25" hidden="1" x14ac:dyDescent="0.25">
      <c r="A39" s="10">
        <v>38</v>
      </c>
      <c r="B39" s="10" t="s">
        <v>533</v>
      </c>
      <c r="C39" s="10" t="s">
        <v>534</v>
      </c>
      <c r="D39" s="10" t="s">
        <v>535</v>
      </c>
      <c r="E39" s="10" t="s">
        <v>536</v>
      </c>
      <c r="F39" s="10" t="s">
        <v>537</v>
      </c>
      <c r="G39" s="10" t="s">
        <v>248</v>
      </c>
      <c r="H39" s="24">
        <v>43761</v>
      </c>
      <c r="I39" s="24">
        <v>43819</v>
      </c>
      <c r="J39" s="10">
        <f t="shared" si="0"/>
        <v>58</v>
      </c>
      <c r="K39" s="10" t="str">
        <f>VLOOKUP(J39,Sheet5!$A$2:$B$5,2,1)</f>
        <v>15 Day and Above</v>
      </c>
      <c r="L39" s="10" t="s">
        <v>38</v>
      </c>
      <c r="M39" s="10" t="s">
        <v>32</v>
      </c>
      <c r="N39" s="10" t="s">
        <v>538</v>
      </c>
      <c r="O39" s="10" t="s">
        <v>65</v>
      </c>
      <c r="P39" s="10" t="s">
        <v>36</v>
      </c>
      <c r="Q39" s="10" t="s">
        <v>539</v>
      </c>
      <c r="R39" s="10" t="s">
        <v>38</v>
      </c>
      <c r="S39" s="10" t="s">
        <v>38</v>
      </c>
      <c r="T39" s="10" t="s">
        <v>38</v>
      </c>
      <c r="U39" s="10" t="s">
        <v>540</v>
      </c>
      <c r="V39" s="10" t="s">
        <v>541</v>
      </c>
      <c r="W39" s="10" t="s">
        <v>254</v>
      </c>
      <c r="X39" s="6" t="s">
        <v>604</v>
      </c>
      <c r="Y39" s="6" t="s">
        <v>624</v>
      </c>
    </row>
    <row r="40" spans="1:25" hidden="1" x14ac:dyDescent="0.25">
      <c r="A40" s="10">
        <v>39</v>
      </c>
      <c r="B40" s="10" t="s">
        <v>542</v>
      </c>
      <c r="C40" s="10" t="s">
        <v>543</v>
      </c>
      <c r="D40" s="10" t="s">
        <v>544</v>
      </c>
      <c r="E40" s="10" t="s">
        <v>545</v>
      </c>
      <c r="F40" s="10" t="s">
        <v>546</v>
      </c>
      <c r="G40" s="10" t="s">
        <v>248</v>
      </c>
      <c r="H40" s="24">
        <v>43761</v>
      </c>
      <c r="I40" s="24">
        <v>43820</v>
      </c>
      <c r="J40" s="10">
        <f t="shared" si="0"/>
        <v>59</v>
      </c>
      <c r="K40" s="10" t="str">
        <f>VLOOKUP(J40,Sheet5!$A$2:$B$5,2,1)</f>
        <v>15 Day and Above</v>
      </c>
      <c r="L40" s="10" t="s">
        <v>38</v>
      </c>
      <c r="M40" s="10" t="s">
        <v>32</v>
      </c>
      <c r="N40" s="10" t="s">
        <v>547</v>
      </c>
      <c r="O40" s="10" t="s">
        <v>65</v>
      </c>
      <c r="P40" s="10" t="s">
        <v>36</v>
      </c>
      <c r="Q40" s="10" t="s">
        <v>548</v>
      </c>
      <c r="R40" s="10" t="s">
        <v>38</v>
      </c>
      <c r="S40" s="10" t="s">
        <v>38</v>
      </c>
      <c r="T40" s="10" t="s">
        <v>38</v>
      </c>
      <c r="U40" s="10" t="s">
        <v>549</v>
      </c>
      <c r="V40" s="10" t="s">
        <v>550</v>
      </c>
      <c r="W40" s="10" t="s">
        <v>254</v>
      </c>
      <c r="X40" s="6" t="s">
        <v>604</v>
      </c>
      <c r="Y40" s="6" t="s">
        <v>624</v>
      </c>
    </row>
    <row r="41" spans="1:25" hidden="1" x14ac:dyDescent="0.25">
      <c r="A41" s="10">
        <v>40</v>
      </c>
      <c r="B41" s="10" t="s">
        <v>551</v>
      </c>
      <c r="C41" s="10" t="s">
        <v>38</v>
      </c>
      <c r="D41" s="10" t="s">
        <v>552</v>
      </c>
      <c r="E41" s="10" t="s">
        <v>553</v>
      </c>
      <c r="F41" s="10" t="s">
        <v>554</v>
      </c>
      <c r="G41" s="10" t="s">
        <v>248</v>
      </c>
      <c r="H41" s="24">
        <v>43759</v>
      </c>
      <c r="I41" s="24">
        <v>43821</v>
      </c>
      <c r="J41" s="10">
        <f t="shared" si="0"/>
        <v>62</v>
      </c>
      <c r="K41" s="10" t="str">
        <f>VLOOKUP(J41,Sheet5!$A$2:$B$5,2,1)</f>
        <v>15 Day and Above</v>
      </c>
      <c r="L41" s="10" t="s">
        <v>38</v>
      </c>
      <c r="M41" s="10" t="s">
        <v>32</v>
      </c>
      <c r="N41" s="10" t="s">
        <v>317</v>
      </c>
      <c r="O41" s="10" t="s">
        <v>216</v>
      </c>
      <c r="P41" s="10" t="s">
        <v>56</v>
      </c>
      <c r="Q41" s="10" t="s">
        <v>318</v>
      </c>
      <c r="R41" s="10" t="s">
        <v>38</v>
      </c>
      <c r="S41" s="10" t="s">
        <v>38</v>
      </c>
      <c r="T41" s="10" t="s">
        <v>38</v>
      </c>
      <c r="U41" s="10" t="s">
        <v>319</v>
      </c>
      <c r="V41" s="10" t="s">
        <v>320</v>
      </c>
      <c r="W41" s="10" t="s">
        <v>254</v>
      </c>
      <c r="X41" s="6" t="s">
        <v>609</v>
      </c>
      <c r="Y41" s="6" t="s">
        <v>617</v>
      </c>
    </row>
    <row r="42" spans="1:25" hidden="1" x14ac:dyDescent="0.25">
      <c r="A42" s="10">
        <v>41</v>
      </c>
      <c r="B42" s="10" t="s">
        <v>555</v>
      </c>
      <c r="C42" s="10" t="s">
        <v>556</v>
      </c>
      <c r="D42" s="10" t="s">
        <v>557</v>
      </c>
      <c r="E42" s="10" t="s">
        <v>558</v>
      </c>
      <c r="F42" s="10" t="s">
        <v>559</v>
      </c>
      <c r="G42" s="10" t="s">
        <v>248</v>
      </c>
      <c r="H42" s="24">
        <v>43759</v>
      </c>
      <c r="I42" s="24">
        <v>43822</v>
      </c>
      <c r="J42" s="10">
        <f t="shared" si="0"/>
        <v>63</v>
      </c>
      <c r="K42" s="10" t="str">
        <f>VLOOKUP(J42,Sheet5!$A$2:$B$5,2,1)</f>
        <v>15 Day and Above</v>
      </c>
      <c r="L42" s="10" t="s">
        <v>38</v>
      </c>
      <c r="M42" s="10" t="s">
        <v>32</v>
      </c>
      <c r="N42" s="10" t="s">
        <v>492</v>
      </c>
      <c r="O42" s="10" t="s">
        <v>162</v>
      </c>
      <c r="P42" s="10" t="s">
        <v>98</v>
      </c>
      <c r="Q42" s="10" t="s">
        <v>493</v>
      </c>
      <c r="R42" s="10" t="s">
        <v>494</v>
      </c>
      <c r="S42" s="10" t="s">
        <v>495</v>
      </c>
      <c r="T42" s="10" t="s">
        <v>38</v>
      </c>
      <c r="U42" s="10" t="s">
        <v>496</v>
      </c>
      <c r="V42" s="10" t="s">
        <v>497</v>
      </c>
      <c r="W42" s="10" t="s">
        <v>57</v>
      </c>
      <c r="X42" s="6" t="s">
        <v>607</v>
      </c>
      <c r="Y42" s="6" t="s">
        <v>618</v>
      </c>
    </row>
    <row r="43" spans="1:25" hidden="1" x14ac:dyDescent="0.25">
      <c r="A43" s="10">
        <v>42</v>
      </c>
      <c r="B43" s="10" t="s">
        <v>560</v>
      </c>
      <c r="C43" s="10" t="s">
        <v>561</v>
      </c>
      <c r="D43" s="10" t="s">
        <v>562</v>
      </c>
      <c r="E43" s="10" t="s">
        <v>563</v>
      </c>
      <c r="F43" s="10" t="s">
        <v>564</v>
      </c>
      <c r="G43" s="10" t="s">
        <v>248</v>
      </c>
      <c r="H43" s="24">
        <v>43759</v>
      </c>
      <c r="I43" s="24">
        <v>43823</v>
      </c>
      <c r="J43" s="10">
        <f t="shared" si="0"/>
        <v>64</v>
      </c>
      <c r="K43" s="10" t="str">
        <f>VLOOKUP(J43,Sheet5!$A$2:$B$5,2,1)</f>
        <v>15 Day and Above</v>
      </c>
      <c r="L43" s="10" t="s">
        <v>38</v>
      </c>
      <c r="M43" s="10" t="s">
        <v>32</v>
      </c>
      <c r="N43" s="10" t="s">
        <v>565</v>
      </c>
      <c r="O43" s="10" t="s">
        <v>566</v>
      </c>
      <c r="P43" s="10" t="s">
        <v>567</v>
      </c>
      <c r="Q43" s="10" t="s">
        <v>568</v>
      </c>
      <c r="R43" s="10" t="s">
        <v>38</v>
      </c>
      <c r="S43" s="10" t="s">
        <v>38</v>
      </c>
      <c r="T43" s="10" t="s">
        <v>38</v>
      </c>
      <c r="U43" s="10" t="s">
        <v>569</v>
      </c>
      <c r="V43" s="10" t="s">
        <v>570</v>
      </c>
      <c r="W43" s="10" t="s">
        <v>57</v>
      </c>
      <c r="X43" s="6" t="s">
        <v>597</v>
      </c>
      <c r="Y43" s="6" t="s">
        <v>626</v>
      </c>
    </row>
    <row r="44" spans="1:25" hidden="1" x14ac:dyDescent="0.25">
      <c r="A44" s="10">
        <v>43</v>
      </c>
      <c r="B44" s="10" t="s">
        <v>571</v>
      </c>
      <c r="C44" s="10" t="s">
        <v>38</v>
      </c>
      <c r="D44" s="10" t="s">
        <v>572</v>
      </c>
      <c r="E44" s="10" t="s">
        <v>573</v>
      </c>
      <c r="F44" s="10" t="s">
        <v>574</v>
      </c>
      <c r="G44" s="10" t="s">
        <v>248</v>
      </c>
      <c r="H44" s="24">
        <v>43757</v>
      </c>
      <c r="I44" s="24">
        <v>43824</v>
      </c>
      <c r="J44" s="10">
        <f t="shared" si="0"/>
        <v>67</v>
      </c>
      <c r="K44" s="10" t="str">
        <f>VLOOKUP(J44,Sheet5!$A$2:$B$5,2,1)</f>
        <v>15 Day and Above</v>
      </c>
      <c r="L44" s="10" t="s">
        <v>38</v>
      </c>
      <c r="M44" s="10" t="s">
        <v>32</v>
      </c>
      <c r="N44" s="10" t="s">
        <v>317</v>
      </c>
      <c r="O44" s="10" t="s">
        <v>216</v>
      </c>
      <c r="P44" s="10" t="s">
        <v>56</v>
      </c>
      <c r="Q44" s="10" t="s">
        <v>318</v>
      </c>
      <c r="R44" s="10" t="s">
        <v>38</v>
      </c>
      <c r="S44" s="10" t="s">
        <v>38</v>
      </c>
      <c r="T44" s="10" t="s">
        <v>38</v>
      </c>
      <c r="U44" s="10" t="s">
        <v>319</v>
      </c>
      <c r="V44" s="10" t="s">
        <v>320</v>
      </c>
      <c r="W44" s="10" t="s">
        <v>254</v>
      </c>
      <c r="X44" s="6" t="s">
        <v>609</v>
      </c>
      <c r="Y44" s="6" t="s">
        <v>617</v>
      </c>
    </row>
    <row r="45" spans="1:25" hidden="1" x14ac:dyDescent="0.25">
      <c r="A45" s="10">
        <v>44</v>
      </c>
      <c r="B45" s="10" t="s">
        <v>575</v>
      </c>
      <c r="C45" s="10" t="s">
        <v>576</v>
      </c>
      <c r="D45" s="10" t="s">
        <v>577</v>
      </c>
      <c r="E45" s="10" t="s">
        <v>578</v>
      </c>
      <c r="F45" s="10" t="s">
        <v>579</v>
      </c>
      <c r="G45" s="10" t="s">
        <v>248</v>
      </c>
      <c r="H45" s="24">
        <v>43757</v>
      </c>
      <c r="I45" s="24">
        <v>43825</v>
      </c>
      <c r="J45" s="10">
        <f t="shared" si="0"/>
        <v>68</v>
      </c>
      <c r="K45" s="10" t="str">
        <f>VLOOKUP(J45,Sheet5!$A$2:$B$5,2,1)</f>
        <v>15 Day and Above</v>
      </c>
      <c r="L45" s="10" t="s">
        <v>38</v>
      </c>
      <c r="M45" s="10" t="s">
        <v>32</v>
      </c>
      <c r="N45" s="10" t="s">
        <v>177</v>
      </c>
      <c r="O45" s="10" t="s">
        <v>65</v>
      </c>
      <c r="P45" s="10" t="s">
        <v>36</v>
      </c>
      <c r="Q45" s="10" t="s">
        <v>176</v>
      </c>
      <c r="R45" s="10" t="s">
        <v>38</v>
      </c>
      <c r="S45" s="10" t="s">
        <v>38</v>
      </c>
      <c r="T45" s="10" t="s">
        <v>38</v>
      </c>
      <c r="U45" s="10" t="s">
        <v>580</v>
      </c>
      <c r="V45" s="10" t="s">
        <v>581</v>
      </c>
      <c r="W45" s="10" t="s">
        <v>254</v>
      </c>
      <c r="X45" s="6" t="s">
        <v>604</v>
      </c>
      <c r="Y45" s="6" t="s">
        <v>624</v>
      </c>
    </row>
  </sheetData>
  <autoFilter ref="A1:Y45">
    <filterColumn colId="24">
      <filters>
        <filter val="FAIZABAD REG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Online Pivot</vt:lpstr>
      <vt:lpstr>Total Pending</vt:lpstr>
      <vt:lpstr>Sheet7</vt:lpstr>
      <vt:lpstr>Sheet6</vt:lpstr>
      <vt:lpstr>Day wise Pending</vt:lpstr>
      <vt:lpstr>Online</vt:lpstr>
      <vt:lpstr>Sheet5</vt:lpstr>
      <vt:lpstr>Sheet4</vt:lpstr>
      <vt:lpstr>Offline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</cp:lastModifiedBy>
  <dcterms:modified xsi:type="dcterms:W3CDTF">2019-11-16T07:32:34Z</dcterms:modified>
</cp:coreProperties>
</file>