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10" yWindow="75" windowWidth="2085" windowHeight="1170"/>
  </bookViews>
  <sheets>
    <sheet name="MSE Servies" sheetId="14" r:id="rId1"/>
    <sheet name="MSE Manufacturing" sheetId="4" r:id="rId2"/>
  </sheets>
  <definedNames>
    <definedName name="_xlnm.Print_Area" localSheetId="1">'MSE Manufacturing'!$A$2:$J$148</definedName>
  </definedNames>
  <calcPr calcId="145621"/>
</workbook>
</file>

<file path=xl/calcChain.xml><?xml version="1.0" encoding="utf-8"?>
<calcChain xmlns="http://schemas.openxmlformats.org/spreadsheetml/2006/main">
  <c r="H139" i="4" l="1"/>
  <c r="H122" i="4"/>
  <c r="H110" i="4"/>
  <c r="H68" i="4"/>
  <c r="H80" i="4"/>
  <c r="G80" i="4"/>
  <c r="G68" i="4"/>
  <c r="H127" i="14"/>
  <c r="H110" i="14"/>
  <c r="H98" i="14"/>
  <c r="H80" i="14"/>
  <c r="H67" i="14"/>
  <c r="G128" i="14"/>
  <c r="I127" i="14"/>
  <c r="J124" i="14"/>
  <c r="J118" i="14"/>
  <c r="J111" i="14"/>
  <c r="I110" i="14"/>
  <c r="J106" i="14"/>
  <c r="J99" i="14"/>
  <c r="I98" i="14"/>
  <c r="J91" i="14"/>
  <c r="J86" i="14"/>
  <c r="J81" i="14"/>
  <c r="I80" i="14"/>
  <c r="J77" i="14"/>
  <c r="J73" i="14"/>
  <c r="J68" i="14"/>
  <c r="I67" i="14"/>
  <c r="J60" i="14"/>
  <c r="J54" i="14"/>
  <c r="J48" i="14"/>
  <c r="J43" i="14"/>
  <c r="J37" i="14"/>
  <c r="J31" i="14"/>
  <c r="J25" i="14"/>
  <c r="J18" i="14"/>
  <c r="C8" i="14"/>
  <c r="I139" i="4"/>
  <c r="H140" i="4" l="1"/>
  <c r="J127" i="14"/>
  <c r="J67" i="14"/>
  <c r="H128" i="14"/>
  <c r="J80" i="14"/>
  <c r="J98" i="14"/>
  <c r="I128" i="14"/>
  <c r="J110" i="14"/>
  <c r="I122" i="4"/>
  <c r="I110" i="4"/>
  <c r="I80" i="4"/>
  <c r="I68" i="4"/>
  <c r="G140" i="4"/>
  <c r="J128" i="14" l="1"/>
  <c r="J129" i="14" s="1"/>
  <c r="I140" i="4"/>
  <c r="C8" i="4"/>
  <c r="J136" i="4" l="1"/>
  <c r="J130" i="4"/>
  <c r="J123" i="4"/>
  <c r="J118" i="4"/>
  <c r="J111" i="4"/>
  <c r="J105" i="4"/>
  <c r="J100" i="4"/>
  <c r="J94" i="4"/>
  <c r="J91" i="4"/>
  <c r="J86" i="4"/>
  <c r="J81" i="4"/>
  <c r="J77" i="4"/>
  <c r="J73" i="4"/>
  <c r="J69" i="4"/>
  <c r="J61" i="4"/>
  <c r="J55" i="4"/>
  <c r="J49" i="4"/>
  <c r="J43" i="4"/>
  <c r="J37" i="4"/>
  <c r="J31" i="4"/>
  <c r="J25" i="4"/>
  <c r="J18" i="4"/>
  <c r="J139" i="4" l="1"/>
  <c r="J122" i="4"/>
  <c r="J110" i="4"/>
  <c r="J80" i="4"/>
  <c r="J68" i="4"/>
  <c r="J140" i="4" l="1"/>
  <c r="J141" i="4" s="1"/>
</calcChain>
</file>

<file path=xl/sharedStrings.xml><?xml version="1.0" encoding="utf-8"?>
<sst xmlns="http://schemas.openxmlformats.org/spreadsheetml/2006/main" count="401" uniqueCount="242">
  <si>
    <t>Sl. No</t>
  </si>
  <si>
    <t>Factor Name</t>
  </si>
  <si>
    <t>Description / Objective</t>
  </si>
  <si>
    <t>Scoring Rule</t>
  </si>
  <si>
    <t>Score</t>
  </si>
  <si>
    <t>Financial Risk</t>
  </si>
  <si>
    <t>1(A)</t>
  </si>
  <si>
    <t>Interest Coverage = Profit before interest, depreciation and tax (PBDIT)/ (Interest and Finance Charges)
(Interest coverage is considered only for the latest year.)</t>
  </si>
  <si>
    <t>Industry Risk</t>
  </si>
  <si>
    <t>Management Risk</t>
  </si>
  <si>
    <t>Business Risk</t>
  </si>
  <si>
    <t>Account Conduct</t>
  </si>
  <si>
    <t>OR</t>
  </si>
  <si>
    <t>1(B)</t>
  </si>
  <si>
    <t>Net Profit Margin</t>
  </si>
  <si>
    <t>&lt;= 0%</t>
  </si>
  <si>
    <t>Total Outside Liabilities / Adjusted Net worth</t>
  </si>
  <si>
    <t>Current Ratio</t>
  </si>
  <si>
    <t>&gt;= 1.33</t>
  </si>
  <si>
    <t>Capacity Utilization</t>
  </si>
  <si>
    <t>While economic size capacities provide the company with the ability to attain cost competitiveness, capacity utilization determines the actual translation of available benefits. This parameter evaluates the ability of the company to achieve high capacity utilization to enable distribution of the fixed costs over a higher volume.  Low and fluctuating capacity utilization may indicate weaknesses in stability of operations or operational bottlenecks.</t>
  </si>
  <si>
    <t>NA</t>
  </si>
  <si>
    <t>Relationship of &gt;=10 years</t>
  </si>
  <si>
    <t>Relationship of &gt;= 5 and &lt; 7 years</t>
  </si>
  <si>
    <t>Relationship of &gt;= 2 and &lt; 5 years</t>
  </si>
  <si>
    <t>Relationship of &lt; 2 year</t>
  </si>
  <si>
    <t>Relationship with current suppliers</t>
  </si>
  <si>
    <t>It pays to invest time in building good relationships with key suppliers. If you can save money or improve the quality of the goods or services you buy from your suppliers, your business stands to gain. If the client has a long term contract with
the supplier then he is less risky when compared to the one who is unimportant to the suppliers</t>
  </si>
  <si>
    <t>Proximity to Market</t>
  </si>
  <si>
    <t>Management of Inventory &amp; Receivables</t>
  </si>
  <si>
    <t>&lt;= 90 days</t>
  </si>
  <si>
    <t>Past Payment Record</t>
  </si>
  <si>
    <t>The company's past conduct like the number of delinquency is a good measure of future repayments</t>
  </si>
  <si>
    <t>Over time there is a deeper understanding of the borrower which helps in accuracy of the risk assessment</t>
  </si>
  <si>
    <t>Debt Service Coverage Ratio (DSCR)
(for term loan)</t>
  </si>
  <si>
    <t>Interest Service Coverage Ratio - (for working Capital) (actual- past three years)
(for working capital)</t>
  </si>
  <si>
    <t>&gt; 5%</t>
  </si>
  <si>
    <t>&gt; 0% and &lt;= 2%</t>
  </si>
  <si>
    <t>Constitution of the Enterprise</t>
  </si>
  <si>
    <t>Denotes the constitution of the enterprise</t>
  </si>
  <si>
    <t>Availability of power and other utilities</t>
  </si>
  <si>
    <t>All three of the above available but quality is average</t>
  </si>
  <si>
    <t>Any two of the above facilities available</t>
  </si>
  <si>
    <t>Any two of the above available but quality is average</t>
  </si>
  <si>
    <t>None of the above available</t>
  </si>
  <si>
    <t>This factor evaluates the ability of the entity to ensure trouble free availability of power and other utilities</t>
  </si>
  <si>
    <t>Age of the Business Unit</t>
  </si>
  <si>
    <t xml:space="preserve">The more number of years in current business, the more is the stability and credibility of the firm </t>
  </si>
  <si>
    <t>ROCE (Return on capital employed)</t>
  </si>
  <si>
    <t xml:space="preserve">TOL / ANW = (Long term debt + Short term debt + Other current liabilities) / (Equity Capital + Preference Capital &gt; 12 yrs + Share premium + Revaluation Reserves + General Reserves + Other Reserves &amp; surplus - Intangible Assets - Revaluation reserves – Equity investment in subsidiary or group concern).
</t>
  </si>
  <si>
    <t>(Inventory + Receivables) / Net sales  in days</t>
  </si>
  <si>
    <t xml:space="preserve">Current Ratio = (Total Current Assets - Debtors &gt; 6 months – Loans &amp; Advances to group concerns) / (Total Current Liabilities &amp; Provisions + Preference Capital payable in the next year + Secured &amp; Unsecured loans payable in the next year) 
</t>
  </si>
  <si>
    <t>Management Competence and Skill</t>
  </si>
  <si>
    <t>Better is the entrepreneurial competence, qualifications, industry knowledge, years in business, reputation in market and resourcefulness of the promoters, better will be the performance and potential of the SME</t>
  </si>
  <si>
    <t>&gt; 10 years</t>
  </si>
  <si>
    <t>DSCR = (PAT after extraordinary &amp; prior period items + depreciation + interest on term loan)/ (interest on term loan+ Current portion of long term debt)
DSCR is taken only for the latest year</t>
  </si>
  <si>
    <t>&gt;15%</t>
  </si>
  <si>
    <t>&gt;= 1.25 and &lt; 1.33</t>
  </si>
  <si>
    <t>Accounts running regular</t>
  </si>
  <si>
    <t>Accounts remained irregular for 31-45 days</t>
  </si>
  <si>
    <t>Impact of Government directives / Regulations</t>
  </si>
  <si>
    <t>Government directives and regulations pay an important role in the growth of the sector. Sometimes government policies may help a sector grow and sometimes some government regulations may restrict the growth of the sector. Even competition in a sector depends on the policies sometimes</t>
  </si>
  <si>
    <t>Strict government &amp; regulatory policy, medium impact on revenue of the company</t>
  </si>
  <si>
    <t>Relationship with the Bank (Satisfactory running of SB/CA Accounts)</t>
  </si>
  <si>
    <t>More than 5 years</t>
  </si>
  <si>
    <t>More than or equal to 3 years and upto 5 years</t>
  </si>
  <si>
    <t>More than or equal to 1 year and upto 3 years</t>
  </si>
  <si>
    <t>Less  Than 1 Year</t>
  </si>
  <si>
    <t>Industry Score of more than 7</t>
  </si>
  <si>
    <t>Industry score equal to or more than 6 and upto 7</t>
  </si>
  <si>
    <t>Industry score equal to or more than 5 and upto 6</t>
  </si>
  <si>
    <t>Industry score equal to or more than 4 and upto 5</t>
  </si>
  <si>
    <t>Industry score equal to or more than 3 and upto 4</t>
  </si>
  <si>
    <t>Industry score less than 3</t>
  </si>
  <si>
    <t>Total Net worth of the promoters excluding stake in the business</t>
  </si>
  <si>
    <t>Less than 0.5 times the stake in the business</t>
  </si>
  <si>
    <t>0.5 times to less than 1 time the stake in business</t>
  </si>
  <si>
    <t>1 to 2 times the stake in business</t>
  </si>
  <si>
    <t>More than 2 times the stake in business</t>
  </si>
  <si>
    <t>Other cases</t>
  </si>
  <si>
    <t>Location</t>
  </si>
  <si>
    <t>Prime Industrial Area</t>
  </si>
  <si>
    <t>Others</t>
  </si>
  <si>
    <t>Subsidy/ other concessions from Government available</t>
  </si>
  <si>
    <t>Support from Government through various subsidies or concessions provides a financial support during tight economic conditions to the firm and also provides comfort to the lender</t>
  </si>
  <si>
    <t>Others (HUF / Cooperative societies etc.)</t>
  </si>
  <si>
    <t>More is the Networth of the promoters more is the credibility of the firm</t>
  </si>
  <si>
    <t>Highly favourable government &amp; regulatory policy, huge benefit to the company</t>
  </si>
  <si>
    <t>Favourable government &amp; regulatory policy, mild benefit to the company</t>
  </si>
  <si>
    <t>Mild government &amp; regulatory policy, no impact on revenue of the company</t>
  </si>
  <si>
    <t>Moderate government &amp; regulatory policy, mild impact on revenue of the company</t>
  </si>
  <si>
    <t xml:space="preserve">Punitive government &amp; regulatory policy, high impact on revenue of the company </t>
  </si>
  <si>
    <t>Relationship of &gt;= 7 and &lt; 10 years</t>
  </si>
  <si>
    <t>Closer the borrower to the market higher is its product saleability i.e. revenue</t>
  </si>
  <si>
    <t>Trend Analysis - Variation in Sales from the previous year</t>
  </si>
  <si>
    <t>Variation in Sales from the previous year</t>
  </si>
  <si>
    <t>Trend Analysis- Variation in Profit from the previous year</t>
  </si>
  <si>
    <t>Variation in Profit from the previous year</t>
  </si>
  <si>
    <t>The ratio is defined as PAT after Extraordinary &amp; Prior period items / Net sales for the latest year</t>
  </si>
  <si>
    <t>Adequate &amp; efficient power supply, good transportation facility and Storage /Warehouse Facility available</t>
  </si>
  <si>
    <t>&gt;70% to 90% utilization</t>
  </si>
  <si>
    <t>&gt;50 % to 70%  utilization</t>
  </si>
  <si>
    <t>&gt;30% to 50% utilization</t>
  </si>
  <si>
    <t>&lt;=30% utilization</t>
  </si>
  <si>
    <t>Industry Risk Score</t>
  </si>
  <si>
    <t>Overall Characteristics</t>
  </si>
  <si>
    <t xml:space="preserve">Overall Risk Weight </t>
  </si>
  <si>
    <t>ROCE = Profit before depreciation, interest and tax (PBDIT)/ Capital employed
• Where capital employed = (Capital + Reserves + Short term debt + Long term debt +Deferred Tax Liability– Intangible Assets – Deferred Tax Asset - Miscellaneous Expenditure not written off- Accumulated Losses-Revaluation reserves – Capital work in progress) 
• ROCE is scored for the latest year</t>
  </si>
  <si>
    <t xml:space="preserve">Accounts remained irregular for up to 30 days </t>
  </si>
  <si>
    <t>Delinquency beyond the control of the borrower (Natural catastrophes, fires, medical emergencies, political landscaping etc.)</t>
  </si>
  <si>
    <t>Accounts remained irregular for 46-60 days</t>
  </si>
  <si>
    <t>Accounts remained irregular for more than 60 days</t>
  </si>
  <si>
    <t>No loan account with the Bank</t>
  </si>
  <si>
    <t>&gt;= 5% and &lt; 9%</t>
  </si>
  <si>
    <t>Micro and Small Enterprise (MSE) - Manufacturing Borrower Rating Scorecard for exposure upto INR 1 Cr</t>
  </si>
  <si>
    <t>&gt;=0% to &lt;=5% growth from previous year</t>
  </si>
  <si>
    <t>Limited company (Public and Private)</t>
  </si>
  <si>
    <t>&gt; 6years but &lt;=10 years</t>
  </si>
  <si>
    <t>&gt;3 years but &lt;=6 years</t>
  </si>
  <si>
    <t>&gt;1 year but &lt;=3 years</t>
  </si>
  <si>
    <t>&lt;=1 year</t>
  </si>
  <si>
    <t>Selling in more than one district</t>
  </si>
  <si>
    <t>&lt;=1.00</t>
  </si>
  <si>
    <t>&gt; 3.50</t>
  </si>
  <si>
    <t>&gt; 3.00 and &lt;=3.50</t>
  </si>
  <si>
    <t>&gt; 2.50 and &lt;=3.00</t>
  </si>
  <si>
    <t>&gt; 2.00 and &lt;=2.50</t>
  </si>
  <si>
    <t>&gt; 1.00 and &lt;=2.00</t>
  </si>
  <si>
    <t xml:space="preserve">&gt; 2 </t>
  </si>
  <si>
    <t>&gt;1.75 and &lt;=2.00</t>
  </si>
  <si>
    <t>&gt;1.50 and &lt;=1.75</t>
  </si>
  <si>
    <t>&gt;1.35 and &lt;=1.50</t>
  </si>
  <si>
    <t>&gt;1.20 and &lt;=1.35</t>
  </si>
  <si>
    <t>&lt;=1.20</t>
  </si>
  <si>
    <t>&gt; 13% and &lt;= 15%</t>
  </si>
  <si>
    <t>&gt; 11% and &lt;= 13%</t>
  </si>
  <si>
    <t>&gt; 9% and &lt;= 11%</t>
  </si>
  <si>
    <t>&gt; 5% and &lt;= 9%</t>
  </si>
  <si>
    <t>&lt;= 5%</t>
  </si>
  <si>
    <t>&gt; 4% and &lt;= 5%</t>
  </si>
  <si>
    <t>&gt; 3% and &lt;= 4%</t>
  </si>
  <si>
    <t>&gt; 2% and &lt;= 3%</t>
  </si>
  <si>
    <t>&lt; 2.00</t>
  </si>
  <si>
    <t>&gt;= 2.00 and &lt; 3.00</t>
  </si>
  <si>
    <t>&gt;= 3.00 and &lt; 4.00</t>
  </si>
  <si>
    <t>&gt;= 4.00 and &lt; 5.50</t>
  </si>
  <si>
    <t>&gt;= 5.50 and &lt; 7.00</t>
  </si>
  <si>
    <t>&gt;= 7.00</t>
  </si>
  <si>
    <t>&gt;10% growth from previous year</t>
  </si>
  <si>
    <t>&gt;5 to =&lt;10% growth from previous year</t>
  </si>
  <si>
    <t>Decline in Sales upto 5% (&gt;= -5% and &lt;=0%) from previous year</t>
  </si>
  <si>
    <t>Decline in Sales below 5% (&lt;-5% )from previous year</t>
  </si>
  <si>
    <t>Decline in Profit (&gt;= -5% and &lt;=0%) from previous year</t>
  </si>
  <si>
    <t>Decline in Profit below 5% (&lt;-5%)from previous year</t>
  </si>
  <si>
    <t>&gt;= 1.20 and &lt; 1.25</t>
  </si>
  <si>
    <t>&gt;= 1.00 and &lt; 1.10</t>
  </si>
  <si>
    <t>&lt; 1.00</t>
  </si>
  <si>
    <t>&gt;= 1.10 and &lt; 1.20</t>
  </si>
  <si>
    <t xml:space="preserve">Partnership </t>
  </si>
  <si>
    <t>Proprietorships &amp; Individuals</t>
  </si>
  <si>
    <t>Management / key managerial people are highly skilled with very good knowledge of the industry they are operating in</t>
  </si>
  <si>
    <t>Overall knowledge and skill of the key managerial people is good but required improvement.</t>
  </si>
  <si>
    <t>Management / key managerial people are new in the field. However improving their knowledge and skill.</t>
  </si>
  <si>
    <t>Selling within same district, where the unit is located.</t>
  </si>
  <si>
    <t>Selling within same town or city where unit is located.</t>
  </si>
  <si>
    <t>&gt; 90 days and &lt;= 120 days</t>
  </si>
  <si>
    <t>&gt; 120 days and &lt;= 150 days</t>
  </si>
  <si>
    <t>&gt; 150 days and &lt;= 180 days</t>
  </si>
  <si>
    <t>&gt; 180 days and &lt;= 210 days</t>
  </si>
  <si>
    <t>&gt; 210 days</t>
  </si>
  <si>
    <t>&gt;90% utilization</t>
  </si>
  <si>
    <t>Capital subsidy and other concessions available</t>
  </si>
  <si>
    <t>Subsidy or Concessions available</t>
  </si>
  <si>
    <t>No subsidy or concessions available</t>
  </si>
  <si>
    <t>Score Card</t>
  </si>
  <si>
    <t>MSE - Manufacturing</t>
  </si>
  <si>
    <t>Maximum Score</t>
  </si>
  <si>
    <t>Dark Zone</t>
  </si>
  <si>
    <t>Grey Zone</t>
  </si>
  <si>
    <t>White Zone</t>
  </si>
  <si>
    <t>&lt; 40</t>
  </si>
  <si>
    <t>40-55</t>
  </si>
  <si>
    <t>&gt;55</t>
  </si>
  <si>
    <t>&gt;=1.50 and &lt;1.75</t>
  </si>
  <si>
    <t>&gt;=1.35 and &lt;1.50</t>
  </si>
  <si>
    <t>&gt;=1.20 and &lt;1.35</t>
  </si>
  <si>
    <t>&lt; 5%</t>
  </si>
  <si>
    <t>&lt; 0%</t>
  </si>
  <si>
    <t>Score 
Obtained</t>
  </si>
  <si>
    <t>Weighted Score</t>
  </si>
  <si>
    <t>Total of Weighted Score</t>
  </si>
  <si>
    <t>Final Score = Weighted Score X 10 Times</t>
  </si>
  <si>
    <t xml:space="preserve">Final Score = </t>
  </si>
  <si>
    <t>Weighted Score for Financial Risk</t>
  </si>
  <si>
    <t>Weighted Score for Management Risk</t>
  </si>
  <si>
    <t>Weighted Score for Business Risk</t>
  </si>
  <si>
    <t>Weighted Score for Account Conduct</t>
  </si>
  <si>
    <t>Weighted Score for Industry Risk</t>
  </si>
  <si>
    <t>Overall</t>
  </si>
  <si>
    <t>Branch Name :</t>
  </si>
  <si>
    <t>Sol ID:</t>
  </si>
  <si>
    <t>Borrower's Name:</t>
  </si>
  <si>
    <t>In case Borrower's industry is beyond ICRA defined industries, then below mentioned parameters should be scored to determine Industry Score and it should be directly used with Industry Risk</t>
  </si>
  <si>
    <t>Weight</t>
  </si>
  <si>
    <t>Weight Assigned</t>
  </si>
  <si>
    <t xml:space="preserve">1) When there are Joint borrowers : </t>
  </si>
  <si>
    <t>a) Age, Literacy and experience of borrower with Higher score to be taken.
b) Net worth of all the borrowers to be clubbed for scoring purpose.
c) CIBIL score of the borrower with higher score to be taken.</t>
  </si>
  <si>
    <t>2) When any particular weightage is Not Applicable (i.e N.A), N.A to be entered in respective score card and it will calculate the score by taking the weightage and score as zero. In excel Sheet zero is to be entered manually in weightage as well as in score.</t>
  </si>
  <si>
    <t>In case of New Unit</t>
  </si>
  <si>
    <t>Micro and Small Enterprise (MSE) - Services  Borrower Rating Scorecard for exposure upto INR 1 Cr</t>
  </si>
  <si>
    <t>&gt;= 1.00 and &lt;=2.00</t>
  </si>
  <si>
    <t>&lt;1.00</t>
  </si>
  <si>
    <t>&gt; =13% and &lt;= 15%</t>
  </si>
  <si>
    <t>&gt; =11% and &lt;13%</t>
  </si>
  <si>
    <t>&gt; =9% and &lt; 11%</t>
  </si>
  <si>
    <t>&gt;=1.75 and &lt;=2.00</t>
  </si>
  <si>
    <t>&lt;1.20</t>
  </si>
  <si>
    <t>&gt; =4% and &lt;= 5%</t>
  </si>
  <si>
    <t>&gt; =3% and &lt;4%</t>
  </si>
  <si>
    <t>&gt; =2% and &lt; 3%</t>
  </si>
  <si>
    <t>&gt;= 0% and &lt; 2%</t>
  </si>
  <si>
    <t>&gt;= 4.00 and &lt; 5.00</t>
  </si>
  <si>
    <t>&gt;= 5.00</t>
  </si>
  <si>
    <t>Decline in Sales below  (&lt;-5% )from previous year</t>
  </si>
  <si>
    <t>Decline in Profit below  (&lt;-5%)from previous year</t>
  </si>
  <si>
    <t>Decline in Profit (&gt;= -5% and &lt;0%) from previous year</t>
  </si>
  <si>
    <t>Decline in Sales upto 5% (&gt;= -5% and &lt;0%) from previous year</t>
  </si>
  <si>
    <t>&gt;=1.33</t>
  </si>
  <si>
    <t xml:space="preserve"> HUF </t>
  </si>
  <si>
    <t>Society &amp; Trust</t>
  </si>
  <si>
    <t>Management / key managerial people are new in the field with poor knpwledge</t>
  </si>
  <si>
    <t>Relationship with Customer</t>
  </si>
  <si>
    <t>Main Business Premises</t>
  </si>
  <si>
    <t>A firm having its own building or if the premises is leased for longer tenure has lesser operational Risk than the unit operating in leased places for shorter tenure.</t>
  </si>
  <si>
    <t>Building owned or leased for &gt; 10 years</t>
  </si>
  <si>
    <t>Rented where remaining agreement oeriod is &gt; 5 years</t>
  </si>
  <si>
    <t>Rentede building with short duration , satisfactory</t>
  </si>
  <si>
    <t>Location of a factory is very important factor from business prospective . A company having its operational unit in prime industrial area has lesser business risk than the unit in non industrial area or units located in other zones.</t>
  </si>
  <si>
    <t>Non industrial area but established business center with good infrastructure &amp; connectivity</t>
  </si>
  <si>
    <t>Industry Outlook (from ICRA Research or other Rating agency) report is to be used for scoring</t>
  </si>
  <si>
    <t>Fill cells marked blue</t>
  </si>
  <si>
    <t>Industry Outlook (from ICRA Research or other rating agencies) report is to be used for scoring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</si>
</sst>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b/>
      <sz val="12"/>
      <color theme="1"/>
      <name val="Calibri"/>
      <family val="2"/>
      <scheme val="minor"/>
    </font>
    <font>
      <b/>
      <sz val="12"/>
      <name val="Calibri"/>
      <family val="2"/>
      <scheme val="minor"/>
    </font>
    <font>
      <b/>
      <sz val="14"/>
      <color theme="1"/>
      <name val="Calibri"/>
      <family val="2"/>
      <scheme val="minor"/>
    </font>
    <font>
      <b/>
      <sz val="14"/>
      <name val="Calibri"/>
      <family val="2"/>
      <scheme val="minor"/>
    </font>
    <font>
      <b/>
      <sz val="16"/>
      <color theme="1"/>
      <name val="Calibri"/>
      <family val="2"/>
      <scheme val="minor"/>
    </font>
    <font>
      <b/>
      <sz val="14"/>
      <color theme="0"/>
      <name val="Calibri"/>
      <family val="2"/>
      <scheme val="minor"/>
    </font>
    <font>
      <sz val="16"/>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FFC000"/>
        <bgColor indexed="64"/>
      </patternFill>
    </fill>
    <fill>
      <patternFill patternType="solid">
        <fgColor theme="3" tint="0.79998168889431442"/>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5" fillId="0" borderId="0"/>
  </cellStyleXfs>
  <cellXfs count="204">
    <xf numFmtId="0" fontId="0" fillId="0" borderId="0" xfId="0"/>
    <xf numFmtId="0" fontId="10" fillId="2" borderId="1" xfId="0" applyFont="1" applyFill="1" applyBorder="1" applyAlignment="1" applyProtection="1">
      <alignment horizontal="left"/>
    </xf>
    <xf numFmtId="0" fontId="4" fillId="2" borderId="0" xfId="0" applyFont="1" applyFill="1" applyAlignment="1" applyProtection="1">
      <alignment wrapText="1"/>
    </xf>
    <xf numFmtId="0" fontId="6" fillId="3" borderId="2" xfId="0" applyFont="1" applyFill="1" applyBorder="1" applyAlignment="1" applyProtection="1">
      <alignment horizontal="center" vertical="center" wrapText="1"/>
    </xf>
    <xf numFmtId="0" fontId="11" fillId="5"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top" wrapText="1"/>
    </xf>
    <xf numFmtId="0" fontId="4" fillId="2" borderId="0" xfId="0" applyFont="1" applyFill="1" applyProtection="1"/>
    <xf numFmtId="0" fontId="9" fillId="4" borderId="1" xfId="0" applyFont="1" applyFill="1" applyBorder="1" applyAlignment="1" applyProtection="1">
      <alignment horizontal="center" vertical="center" wrapText="1"/>
    </xf>
    <xf numFmtId="0" fontId="7" fillId="2" borderId="1" xfId="0" applyFont="1" applyFill="1" applyBorder="1" applyAlignment="1" applyProtection="1">
      <alignment wrapText="1"/>
    </xf>
    <xf numFmtId="9" fontId="7" fillId="2" borderId="1" xfId="0" applyNumberFormat="1" applyFont="1" applyFill="1" applyBorder="1" applyAlignment="1" applyProtection="1">
      <alignment wrapText="1"/>
    </xf>
    <xf numFmtId="0" fontId="7" fillId="2" borderId="0" xfId="0" applyFont="1" applyFill="1" applyBorder="1" applyAlignment="1" applyProtection="1">
      <alignment wrapText="1"/>
    </xf>
    <xf numFmtId="9" fontId="7" fillId="2" borderId="0" xfId="0" applyNumberFormat="1" applyFont="1" applyFill="1" applyBorder="1" applyAlignment="1" applyProtection="1">
      <alignment wrapText="1"/>
    </xf>
    <xf numFmtId="0" fontId="6" fillId="3" borderId="1" xfId="0" applyFont="1" applyFill="1" applyBorder="1" applyAlignment="1" applyProtection="1">
      <alignment horizontal="center" vertical="center" wrapText="1"/>
    </xf>
    <xf numFmtId="0" fontId="4" fillId="2" borderId="1" xfId="0" applyFont="1" applyFill="1" applyBorder="1" applyAlignment="1" applyProtection="1">
      <alignment wrapText="1"/>
    </xf>
    <xf numFmtId="0" fontId="4" fillId="2" borderId="1" xfId="0" applyFont="1" applyFill="1" applyBorder="1" applyAlignment="1" applyProtection="1">
      <alignment horizontal="center" vertical="center" wrapText="1"/>
    </xf>
    <xf numFmtId="0" fontId="4" fillId="2" borderId="0" xfId="0" applyFont="1" applyFill="1" applyBorder="1" applyAlignment="1" applyProtection="1">
      <alignment horizontal="center" wrapText="1"/>
    </xf>
    <xf numFmtId="0" fontId="4" fillId="2" borderId="0" xfId="0" applyFont="1" applyFill="1" applyBorder="1" applyAlignment="1" applyProtection="1">
      <alignment wrapText="1"/>
    </xf>
    <xf numFmtId="9" fontId="4" fillId="2" borderId="0" xfId="0" applyNumberFormat="1" applyFont="1" applyFill="1" applyBorder="1" applyAlignment="1" applyProtection="1">
      <alignment wrapText="1"/>
    </xf>
    <xf numFmtId="0" fontId="4" fillId="0" borderId="1" xfId="0" applyFont="1" applyFill="1" applyBorder="1" applyAlignment="1" applyProtection="1">
      <alignment vertical="top" wrapText="1"/>
    </xf>
    <xf numFmtId="0" fontId="4" fillId="0" borderId="1" xfId="0" applyFont="1" applyFill="1" applyBorder="1" applyAlignment="1" applyProtection="1">
      <alignment horizontal="center" vertical="center" wrapText="1"/>
    </xf>
    <xf numFmtId="0" fontId="4" fillId="0" borderId="1" xfId="0" applyFont="1" applyBorder="1" applyAlignment="1" applyProtection="1">
      <alignment vertical="top" wrapText="1"/>
    </xf>
    <xf numFmtId="0" fontId="4" fillId="0" borderId="1" xfId="0" applyFont="1" applyBorder="1" applyAlignment="1" applyProtection="1">
      <alignment horizontal="left" vertical="top" wrapText="1"/>
    </xf>
    <xf numFmtId="0" fontId="4" fillId="0" borderId="1" xfId="0" applyFont="1" applyBorder="1" applyAlignment="1" applyProtection="1">
      <alignment horizontal="center" vertical="center" wrapText="1"/>
    </xf>
    <xf numFmtId="0" fontId="4" fillId="2" borderId="1" xfId="0" applyFont="1" applyFill="1" applyBorder="1" applyAlignment="1" applyProtection="1">
      <alignment vertical="top" wrapText="1"/>
    </xf>
    <xf numFmtId="0" fontId="4" fillId="2" borderId="1" xfId="0" applyFont="1" applyFill="1" applyBorder="1" applyAlignment="1" applyProtection="1">
      <alignment horizontal="left" vertical="top" wrapText="1"/>
    </xf>
    <xf numFmtId="0" fontId="8" fillId="2" borderId="1" xfId="0" applyFont="1" applyFill="1" applyBorder="1" applyAlignment="1" applyProtection="1">
      <alignment wrapText="1"/>
    </xf>
    <xf numFmtId="0" fontId="8" fillId="2" borderId="1" xfId="0" applyFont="1" applyFill="1" applyBorder="1" applyAlignment="1" applyProtection="1">
      <alignment horizontal="center" wrapText="1"/>
    </xf>
    <xf numFmtId="0" fontId="8" fillId="2" borderId="1" xfId="0" applyFont="1" applyFill="1" applyBorder="1" applyAlignment="1" applyProtection="1">
      <alignment vertical="top" wrapText="1"/>
    </xf>
    <xf numFmtId="0" fontId="8" fillId="2" borderId="1" xfId="0" applyFont="1" applyFill="1" applyBorder="1" applyAlignment="1" applyProtection="1">
      <alignment horizontal="center" vertical="center" wrapText="1"/>
    </xf>
    <xf numFmtId="0" fontId="8" fillId="2" borderId="1" xfId="0" applyFont="1" applyFill="1" applyBorder="1" applyAlignment="1" applyProtection="1">
      <alignment horizontal="left" vertical="top" wrapText="1"/>
    </xf>
    <xf numFmtId="0" fontId="8" fillId="2" borderId="1" xfId="0" applyFont="1" applyFill="1" applyBorder="1" applyAlignment="1" applyProtection="1">
      <alignment horizontal="center" vertical="top" wrapText="1"/>
    </xf>
    <xf numFmtId="0" fontId="4" fillId="2" borderId="1" xfId="0" applyFont="1" applyFill="1" applyBorder="1" applyAlignment="1" applyProtection="1">
      <alignment horizontal="center" wrapText="1"/>
    </xf>
    <xf numFmtId="16" fontId="4" fillId="2" borderId="1" xfId="0" applyNumberFormat="1" applyFont="1" applyFill="1" applyBorder="1" applyAlignment="1" applyProtection="1">
      <alignment horizontal="left" vertical="top" wrapText="1"/>
    </xf>
    <xf numFmtId="0" fontId="4" fillId="2"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4" fillId="2" borderId="1" xfId="0" applyFont="1" applyFill="1" applyBorder="1" applyAlignment="1" applyProtection="1">
      <alignment horizontal="left" vertical="top" wrapText="1"/>
    </xf>
    <xf numFmtId="0" fontId="4" fillId="2" borderId="1" xfId="0" applyFont="1" applyFill="1" applyBorder="1" applyAlignment="1" applyProtection="1">
      <alignment horizontal="center" vertical="center" wrapText="1"/>
    </xf>
    <xf numFmtId="0" fontId="4" fillId="0" borderId="1" xfId="0" applyFont="1" applyBorder="1" applyAlignment="1" applyProtection="1">
      <alignment horizontal="left" vertical="top" wrapText="1"/>
    </xf>
    <xf numFmtId="0" fontId="4" fillId="0" borderId="1" xfId="0" applyFont="1" applyFill="1" applyBorder="1" applyAlignment="1" applyProtection="1">
      <alignment horizontal="center" vertical="center" wrapText="1"/>
    </xf>
    <xf numFmtId="0" fontId="4" fillId="2" borderId="1" xfId="0" applyFont="1" applyFill="1" applyBorder="1" applyAlignment="1" applyProtection="1">
      <alignment horizontal="center" wrapText="1"/>
    </xf>
    <xf numFmtId="0" fontId="3" fillId="0" borderId="1" xfId="0" applyFont="1" applyFill="1" applyBorder="1" applyAlignment="1" applyProtection="1">
      <alignment vertical="top" wrapText="1"/>
    </xf>
    <xf numFmtId="0" fontId="3" fillId="0"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 xfId="0" applyFont="1" applyFill="1" applyBorder="1" applyAlignment="1" applyProtection="1">
      <alignment wrapText="1"/>
    </xf>
    <xf numFmtId="0" fontId="2" fillId="2" borderId="1" xfId="0" applyFont="1" applyFill="1" applyBorder="1" applyAlignment="1" applyProtection="1">
      <alignment wrapText="1"/>
    </xf>
    <xf numFmtId="0" fontId="2" fillId="2" borderId="0" xfId="0" applyFont="1" applyFill="1" applyAlignment="1" applyProtection="1">
      <alignment wrapText="1"/>
    </xf>
    <xf numFmtId="0" fontId="2" fillId="0" borderId="1" xfId="0" applyFont="1" applyFill="1" applyBorder="1" applyAlignment="1" applyProtection="1">
      <alignment vertical="top" wrapText="1"/>
    </xf>
    <xf numFmtId="0" fontId="2" fillId="0" borderId="1" xfId="0" applyFont="1" applyBorder="1" applyAlignment="1" applyProtection="1">
      <alignment vertical="top" wrapText="1"/>
    </xf>
    <xf numFmtId="0" fontId="2" fillId="2" borderId="1" xfId="0" applyFont="1" applyFill="1" applyBorder="1" applyAlignment="1" applyProtection="1">
      <alignment vertical="top" wrapText="1"/>
    </xf>
    <xf numFmtId="0" fontId="4" fillId="2" borderId="0" xfId="0" applyFont="1" applyFill="1" applyAlignment="1" applyProtection="1">
      <alignment horizontal="center"/>
    </xf>
    <xf numFmtId="0" fontId="2" fillId="2" borderId="1" xfId="0" applyFont="1" applyFill="1" applyBorder="1" applyProtection="1"/>
    <xf numFmtId="0" fontId="6" fillId="6" borderId="1" xfId="0" applyFont="1" applyFill="1" applyBorder="1" applyAlignment="1" applyProtection="1">
      <alignment horizontal="center" vertical="center" wrapText="1"/>
    </xf>
    <xf numFmtId="0" fontId="10" fillId="0" borderId="2" xfId="0" applyFont="1" applyFill="1" applyBorder="1" applyAlignment="1" applyProtection="1">
      <alignment vertical="center" wrapText="1"/>
    </xf>
    <xf numFmtId="0" fontId="4" fillId="0" borderId="3" xfId="0" applyNumberFormat="1" applyFont="1" applyFill="1" applyBorder="1" applyAlignment="1" applyProtection="1">
      <alignment wrapText="1"/>
    </xf>
    <xf numFmtId="0" fontId="4" fillId="0" borderId="13" xfId="0" applyNumberFormat="1" applyFont="1" applyFill="1" applyBorder="1" applyAlignment="1" applyProtection="1">
      <alignment horizontal="center" wrapText="1"/>
    </xf>
    <xf numFmtId="9" fontId="12" fillId="7" borderId="1" xfId="0" applyNumberFormat="1" applyFont="1" applyFill="1" applyBorder="1" applyAlignment="1" applyProtection="1">
      <alignment horizontal="center" vertical="center" wrapText="1"/>
    </xf>
    <xf numFmtId="0" fontId="12" fillId="7" borderId="1" xfId="0" applyFont="1" applyFill="1" applyBorder="1" applyAlignment="1" applyProtection="1">
      <alignment vertical="center" wrapText="1"/>
    </xf>
    <xf numFmtId="2" fontId="12" fillId="7" borderId="1" xfId="0" applyNumberFormat="1" applyFont="1" applyFill="1" applyBorder="1" applyAlignment="1" applyProtection="1">
      <alignment horizontal="center" wrapText="1"/>
    </xf>
    <xf numFmtId="0" fontId="4" fillId="7" borderId="2" xfId="0" applyNumberFormat="1" applyFont="1" applyFill="1" applyBorder="1" applyAlignment="1" applyProtection="1">
      <alignment wrapText="1"/>
    </xf>
    <xf numFmtId="0" fontId="4" fillId="7" borderId="3" xfId="0" applyNumberFormat="1" applyFont="1" applyFill="1" applyBorder="1" applyAlignment="1" applyProtection="1">
      <alignment wrapText="1"/>
    </xf>
    <xf numFmtId="0" fontId="4" fillId="7" borderId="13" xfId="0" applyNumberFormat="1" applyFont="1" applyFill="1" applyBorder="1" applyAlignment="1" applyProtection="1">
      <alignment wrapText="1"/>
    </xf>
    <xf numFmtId="9" fontId="13" fillId="7" borderId="1" xfId="0" applyNumberFormat="1" applyFont="1" applyFill="1" applyBorder="1" applyAlignment="1" applyProtection="1">
      <alignment horizontal="center" vertical="top" wrapText="1"/>
    </xf>
    <xf numFmtId="0" fontId="13" fillId="7" borderId="1" xfId="0" applyFont="1" applyFill="1" applyBorder="1" applyAlignment="1" applyProtection="1">
      <alignment vertical="top" wrapText="1"/>
    </xf>
    <xf numFmtId="2" fontId="12" fillId="7" borderId="1" xfId="0" applyNumberFormat="1" applyFont="1" applyFill="1" applyBorder="1" applyAlignment="1" applyProtection="1">
      <alignment horizontal="center"/>
    </xf>
    <xf numFmtId="0" fontId="12" fillId="0" borderId="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5" fillId="3" borderId="1" xfId="0" applyFont="1" applyFill="1" applyBorder="1" applyAlignment="1" applyProtection="1">
      <alignment horizontal="center" vertical="center" wrapText="1"/>
    </xf>
    <xf numFmtId="0" fontId="12" fillId="8" borderId="2" xfId="0" applyFont="1" applyFill="1" applyBorder="1" applyAlignment="1" applyProtection="1">
      <alignment horizontal="center" vertical="center" wrapText="1"/>
    </xf>
    <xf numFmtId="0" fontId="16" fillId="2" borderId="0" xfId="0" applyFont="1" applyFill="1" applyAlignment="1" applyProtection="1">
      <alignment wrapText="1"/>
    </xf>
    <xf numFmtId="0" fontId="16" fillId="2" borderId="0" xfId="0" applyFont="1" applyFill="1" applyProtection="1"/>
    <xf numFmtId="2" fontId="14" fillId="0" borderId="1" xfId="0" applyNumberFormat="1" applyFont="1" applyFill="1" applyBorder="1" applyAlignment="1" applyProtection="1">
      <alignment horizontal="center" vertical="center"/>
    </xf>
    <xf numFmtId="0" fontId="13" fillId="7" borderId="1" xfId="0" applyFont="1" applyFill="1" applyBorder="1" applyAlignment="1" applyProtection="1">
      <alignment horizontal="center" vertical="top" wrapText="1"/>
    </xf>
    <xf numFmtId="0" fontId="12" fillId="7" borderId="1" xfId="0" applyFont="1" applyFill="1" applyBorder="1" applyAlignment="1" applyProtection="1">
      <alignment horizontal="center" vertical="center" wrapText="1"/>
    </xf>
    <xf numFmtId="0" fontId="4" fillId="5" borderId="1" xfId="0" applyFont="1" applyFill="1" applyBorder="1" applyAlignment="1" applyProtection="1">
      <alignment wrapText="1"/>
    </xf>
    <xf numFmtId="0" fontId="10" fillId="7" borderId="2" xfId="0" applyFont="1" applyFill="1" applyBorder="1" applyAlignment="1" applyProtection="1">
      <alignment vertical="center" wrapText="1"/>
    </xf>
    <xf numFmtId="0" fontId="4" fillId="7" borderId="13" xfId="0" applyNumberFormat="1" applyFont="1" applyFill="1" applyBorder="1" applyAlignment="1" applyProtection="1">
      <alignment horizontal="center" wrapText="1"/>
    </xf>
    <xf numFmtId="2" fontId="17" fillId="0" borderId="1" xfId="0" applyNumberFormat="1" applyFont="1" applyFill="1" applyBorder="1" applyAlignment="1" applyProtection="1">
      <alignment horizontal="center" vertical="center"/>
    </xf>
    <xf numFmtId="0" fontId="12" fillId="8" borderId="1" xfId="0" applyFont="1" applyFill="1" applyBorder="1" applyAlignment="1" applyProtection="1">
      <alignment horizontal="center" vertical="center" wrapText="1"/>
    </xf>
    <xf numFmtId="1" fontId="12" fillId="7" borderId="1" xfId="0" applyNumberFormat="1" applyFont="1" applyFill="1" applyBorder="1" applyAlignment="1" applyProtection="1">
      <alignment horizontal="center" vertical="center" wrapText="1"/>
    </xf>
    <xf numFmtId="1" fontId="12" fillId="7" borderId="1" xfId="0" applyNumberFormat="1" applyFont="1" applyFill="1" applyBorder="1" applyAlignment="1" applyProtection="1">
      <alignment vertical="center" wrapText="1"/>
    </xf>
    <xf numFmtId="0" fontId="12" fillId="0" borderId="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xf>
    <xf numFmtId="0" fontId="10" fillId="2" borderId="1" xfId="0" applyFont="1" applyFill="1" applyBorder="1" applyAlignment="1" applyProtection="1">
      <alignment horizontal="center"/>
      <protection locked="0"/>
    </xf>
    <xf numFmtId="0" fontId="12" fillId="0" borderId="1" xfId="0" applyFont="1" applyFill="1" applyBorder="1" applyAlignment="1" applyProtection="1">
      <alignment horizontal="left"/>
    </xf>
    <xf numFmtId="0" fontId="12" fillId="0" borderId="1" xfId="0" applyFont="1" applyFill="1" applyBorder="1" applyAlignment="1" applyProtection="1">
      <alignment horizontal="left" vertical="top" wrapText="1"/>
    </xf>
    <xf numFmtId="0" fontId="17" fillId="2" borderId="1" xfId="0" applyFont="1" applyFill="1" applyBorder="1" applyAlignment="1" applyProtection="1">
      <alignment horizontal="center" vertical="center" wrapText="1"/>
    </xf>
    <xf numFmtId="0" fontId="4" fillId="2" borderId="5" xfId="0" applyFont="1" applyFill="1" applyBorder="1" applyAlignment="1" applyProtection="1">
      <alignment horizontal="center" wrapText="1"/>
    </xf>
    <xf numFmtId="0" fontId="4" fillId="2" borderId="14" xfId="0" applyFont="1" applyFill="1" applyBorder="1" applyAlignment="1" applyProtection="1">
      <alignment horizontal="center" wrapText="1"/>
    </xf>
    <xf numFmtId="0" fontId="4" fillId="2" borderId="6" xfId="0" applyFont="1" applyFill="1" applyBorder="1" applyAlignment="1" applyProtection="1">
      <alignment horizontal="center" wrapText="1"/>
    </xf>
    <xf numFmtId="0" fontId="4" fillId="2" borderId="11" xfId="0" applyFont="1" applyFill="1" applyBorder="1" applyAlignment="1" applyProtection="1">
      <alignment horizontal="center" wrapText="1"/>
    </xf>
    <xf numFmtId="0" fontId="4" fillId="2" borderId="15" xfId="0" applyFont="1" applyFill="1" applyBorder="1" applyAlignment="1" applyProtection="1">
      <alignment horizontal="center" wrapText="1"/>
    </xf>
    <xf numFmtId="0" fontId="4" fillId="2" borderId="12" xfId="0" applyFont="1" applyFill="1" applyBorder="1" applyAlignment="1" applyProtection="1">
      <alignment horizontal="center" wrapText="1"/>
    </xf>
    <xf numFmtId="0" fontId="6" fillId="3" borderId="1"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1" xfId="0" applyFont="1" applyFill="1" applyBorder="1" applyAlignment="1" applyProtection="1">
      <alignment horizontal="left" vertical="top" wrapText="1"/>
    </xf>
    <xf numFmtId="9" fontId="4"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wrapText="1"/>
      <protection locked="0"/>
    </xf>
    <xf numFmtId="0" fontId="4" fillId="5" borderId="4" xfId="0" applyNumberFormat="1" applyFont="1" applyFill="1" applyBorder="1" applyAlignment="1" applyProtection="1">
      <alignment horizontal="center" vertical="center" wrapText="1"/>
      <protection locked="0"/>
    </xf>
    <xf numFmtId="9" fontId="4" fillId="5" borderId="1"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4" fillId="2" borderId="1" xfId="0" applyNumberFormat="1" applyFont="1" applyFill="1" applyBorder="1" applyAlignment="1" applyProtection="1">
      <alignment horizontal="center" vertical="center" wrapText="1"/>
    </xf>
    <xf numFmtId="0" fontId="4" fillId="2" borderId="4" xfId="0" applyNumberFormat="1" applyFont="1" applyFill="1" applyBorder="1" applyAlignment="1" applyProtection="1">
      <alignment horizontal="center" vertical="center" wrapText="1"/>
    </xf>
    <xf numFmtId="0" fontId="10" fillId="0" borderId="2" xfId="0"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wrapText="1"/>
    </xf>
    <xf numFmtId="0" fontId="4" fillId="0" borderId="1" xfId="0" applyFont="1" applyBorder="1" applyAlignment="1" applyProtection="1">
      <alignment horizontal="left" vertical="top" wrapText="1"/>
    </xf>
    <xf numFmtId="9" fontId="4" fillId="2" borderId="10" xfId="0" applyNumberFormat="1" applyFont="1" applyFill="1" applyBorder="1" applyAlignment="1" applyProtection="1">
      <alignment horizontal="center" vertical="center" wrapText="1"/>
    </xf>
    <xf numFmtId="0" fontId="4" fillId="5" borderId="10" xfId="0" applyNumberFormat="1" applyFont="1" applyFill="1" applyBorder="1" applyAlignment="1" applyProtection="1">
      <alignment horizontal="center" vertical="center" wrapText="1"/>
      <protection locked="0"/>
    </xf>
    <xf numFmtId="9" fontId="4" fillId="5" borderId="10" xfId="0" applyNumberFormat="1" applyFont="1" applyFill="1" applyBorder="1" applyAlignment="1" applyProtection="1">
      <alignment horizontal="center" vertical="center" wrapText="1"/>
      <protection locked="0"/>
    </xf>
    <xf numFmtId="0" fontId="4" fillId="2" borderId="10" xfId="0" applyNumberFormat="1" applyFont="1" applyFill="1" applyBorder="1" applyAlignment="1" applyProtection="1">
      <alignment horizontal="center" vertical="center" wrapText="1"/>
    </xf>
    <xf numFmtId="0" fontId="4" fillId="2" borderId="4" xfId="0" applyFont="1" applyFill="1" applyBorder="1" applyAlignment="1" applyProtection="1">
      <alignment horizontal="center" vertical="center"/>
    </xf>
    <xf numFmtId="0" fontId="4" fillId="2" borderId="7"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0" borderId="4" xfId="0" applyFont="1" applyFill="1" applyBorder="1" applyAlignment="1" applyProtection="1">
      <alignment horizontal="left" vertical="top" wrapText="1"/>
    </xf>
    <xf numFmtId="0" fontId="4" fillId="0" borderId="7" xfId="0" applyFont="1" applyFill="1" applyBorder="1" applyAlignment="1" applyProtection="1">
      <alignment horizontal="left" vertical="top" wrapText="1"/>
    </xf>
    <xf numFmtId="0" fontId="4" fillId="0" borderId="10" xfId="0" applyFont="1" applyFill="1" applyBorder="1" applyAlignment="1" applyProtection="1">
      <alignment horizontal="left" vertical="top" wrapText="1"/>
    </xf>
    <xf numFmtId="0" fontId="4" fillId="0" borderId="5" xfId="0" applyFont="1" applyFill="1" applyBorder="1" applyAlignment="1" applyProtection="1">
      <alignment horizontal="left" vertical="top" wrapText="1"/>
    </xf>
    <xf numFmtId="0" fontId="4" fillId="0" borderId="6" xfId="0" applyFont="1" applyFill="1" applyBorder="1" applyAlignment="1" applyProtection="1">
      <alignment horizontal="left" vertical="top" wrapText="1"/>
    </xf>
    <xf numFmtId="0" fontId="4" fillId="0" borderId="8" xfId="0" applyFont="1" applyFill="1" applyBorder="1" applyAlignment="1" applyProtection="1">
      <alignment horizontal="left" vertical="top" wrapText="1"/>
    </xf>
    <xf numFmtId="0" fontId="4" fillId="0" borderId="9" xfId="0" applyFont="1" applyFill="1" applyBorder="1" applyAlignment="1" applyProtection="1">
      <alignment horizontal="left" vertical="top" wrapText="1"/>
    </xf>
    <xf numFmtId="0" fontId="4" fillId="0" borderId="11" xfId="0" applyFont="1" applyFill="1" applyBorder="1" applyAlignment="1" applyProtection="1">
      <alignment horizontal="left" vertical="top" wrapText="1"/>
    </xf>
    <xf numFmtId="0" fontId="4" fillId="0" borderId="12" xfId="0" applyFont="1" applyFill="1" applyBorder="1" applyAlignment="1" applyProtection="1">
      <alignment horizontal="left" vertical="top" wrapText="1"/>
    </xf>
    <xf numFmtId="9" fontId="4" fillId="2" borderId="4" xfId="0" applyNumberFormat="1" applyFont="1" applyFill="1" applyBorder="1" applyAlignment="1" applyProtection="1">
      <alignment horizontal="center" vertical="center" wrapText="1"/>
    </xf>
    <xf numFmtId="9" fontId="4" fillId="2" borderId="7" xfId="0" applyNumberFormat="1" applyFont="1" applyFill="1" applyBorder="1" applyAlignment="1" applyProtection="1">
      <alignment horizontal="center" vertical="center" wrapText="1"/>
    </xf>
    <xf numFmtId="0" fontId="4" fillId="5" borderId="7" xfId="0" applyNumberFormat="1" applyFont="1" applyFill="1" applyBorder="1" applyAlignment="1" applyProtection="1">
      <alignment horizontal="center" vertical="center" wrapText="1"/>
      <protection locked="0"/>
    </xf>
    <xf numFmtId="9" fontId="4" fillId="5" borderId="4" xfId="0" applyNumberFormat="1" applyFont="1" applyFill="1" applyBorder="1" applyAlignment="1" applyProtection="1">
      <alignment horizontal="center" vertical="center" wrapText="1"/>
      <protection locked="0"/>
    </xf>
    <xf numFmtId="9" fontId="4" fillId="5" borderId="7" xfId="0" applyNumberFormat="1" applyFont="1" applyFill="1" applyBorder="1" applyAlignment="1" applyProtection="1">
      <alignment horizontal="center" vertical="center" wrapText="1"/>
      <protection locked="0"/>
    </xf>
    <xf numFmtId="0" fontId="4" fillId="2" borderId="7"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left" vertical="top"/>
    </xf>
    <xf numFmtId="0" fontId="4" fillId="0" borderId="4" xfId="0" applyFont="1" applyFill="1" applyBorder="1" applyAlignment="1" applyProtection="1">
      <alignment horizontal="center" vertical="top" wrapText="1"/>
    </xf>
    <xf numFmtId="0" fontId="4" fillId="0" borderId="7" xfId="0" applyFont="1" applyFill="1" applyBorder="1" applyAlignment="1" applyProtection="1">
      <alignment horizontal="center" vertical="top" wrapText="1"/>
    </xf>
    <xf numFmtId="0" fontId="4" fillId="0" borderId="10" xfId="0" applyFont="1" applyFill="1" applyBorder="1" applyAlignment="1" applyProtection="1">
      <alignment horizontal="center" vertical="top" wrapText="1"/>
    </xf>
    <xf numFmtId="0" fontId="4" fillId="0" borderId="5" xfId="0" applyFont="1" applyFill="1" applyBorder="1" applyAlignment="1" applyProtection="1">
      <alignment horizontal="center" vertical="top" wrapText="1"/>
    </xf>
    <xf numFmtId="0" fontId="4" fillId="0" borderId="6" xfId="0" applyFont="1" applyFill="1" applyBorder="1" applyAlignment="1" applyProtection="1">
      <alignment horizontal="center" vertical="top" wrapText="1"/>
    </xf>
    <xf numFmtId="0" fontId="4" fillId="0" borderId="8" xfId="0" applyFont="1" applyFill="1" applyBorder="1" applyAlignment="1" applyProtection="1">
      <alignment horizontal="center" vertical="top" wrapText="1"/>
    </xf>
    <xf numFmtId="0" fontId="4" fillId="0" borderId="9" xfId="0" applyFont="1" applyFill="1" applyBorder="1" applyAlignment="1" applyProtection="1">
      <alignment horizontal="center" vertical="top" wrapText="1"/>
    </xf>
    <xf numFmtId="0" fontId="4" fillId="0" borderId="11" xfId="0" applyFont="1" applyFill="1" applyBorder="1" applyAlignment="1" applyProtection="1">
      <alignment horizontal="center" vertical="top" wrapText="1"/>
    </xf>
    <xf numFmtId="0" fontId="4" fillId="0" borderId="12" xfId="0" applyFont="1" applyFill="1" applyBorder="1" applyAlignment="1" applyProtection="1">
      <alignment horizontal="center" vertical="top" wrapText="1"/>
    </xf>
    <xf numFmtId="0" fontId="4"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left" vertical="top" wrapText="1"/>
    </xf>
    <xf numFmtId="9"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12" fillId="7" borderId="2" xfId="0" applyFont="1" applyFill="1" applyBorder="1" applyAlignment="1" applyProtection="1">
      <alignment horizontal="right" vertical="center" wrapText="1"/>
    </xf>
    <xf numFmtId="0" fontId="12" fillId="7" borderId="3" xfId="0" applyFont="1" applyFill="1" applyBorder="1" applyAlignment="1" applyProtection="1">
      <alignment horizontal="right" vertical="center" wrapText="1"/>
    </xf>
    <xf numFmtId="0" fontId="12" fillId="7" borderId="13" xfId="0" applyFont="1" applyFill="1" applyBorder="1" applyAlignment="1" applyProtection="1">
      <alignment horizontal="right" vertical="center" wrapText="1"/>
    </xf>
    <xf numFmtId="0" fontId="4" fillId="2" borderId="4" xfId="0" applyFont="1" applyFill="1" applyBorder="1" applyAlignment="1" applyProtection="1">
      <alignment horizontal="left" vertical="top" wrapText="1"/>
    </xf>
    <xf numFmtId="0" fontId="4" fillId="2" borderId="7" xfId="0" applyFont="1" applyFill="1" applyBorder="1" applyAlignment="1" applyProtection="1">
      <alignment horizontal="left" vertical="top" wrapText="1"/>
    </xf>
    <xf numFmtId="0" fontId="4" fillId="2" borderId="10" xfId="0" applyFont="1" applyFill="1" applyBorder="1" applyAlignment="1" applyProtection="1">
      <alignment horizontal="left" vertical="top" wrapText="1"/>
    </xf>
    <xf numFmtId="0" fontId="4" fillId="2" borderId="5" xfId="0" applyFont="1" applyFill="1" applyBorder="1" applyAlignment="1" applyProtection="1">
      <alignment horizontal="left" vertical="top" wrapText="1"/>
    </xf>
    <xf numFmtId="0" fontId="4" fillId="2" borderId="6" xfId="0" applyFont="1" applyFill="1" applyBorder="1" applyAlignment="1" applyProtection="1">
      <alignment horizontal="left" vertical="top" wrapText="1"/>
    </xf>
    <xf numFmtId="0" fontId="4" fillId="2" borderId="8" xfId="0" applyFont="1" applyFill="1" applyBorder="1" applyAlignment="1" applyProtection="1">
      <alignment horizontal="left" vertical="top" wrapText="1"/>
    </xf>
    <xf numFmtId="0" fontId="4" fillId="2" borderId="9" xfId="0" applyFont="1" applyFill="1" applyBorder="1" applyAlignment="1" applyProtection="1">
      <alignment horizontal="left" vertical="top" wrapText="1"/>
    </xf>
    <xf numFmtId="0" fontId="4" fillId="2" borderId="11" xfId="0" applyFont="1" applyFill="1" applyBorder="1" applyAlignment="1" applyProtection="1">
      <alignment horizontal="left" vertical="top" wrapText="1"/>
    </xf>
    <xf numFmtId="0" fontId="4" fillId="2" borderId="12" xfId="0" applyFont="1" applyFill="1" applyBorder="1" applyAlignment="1" applyProtection="1">
      <alignment horizontal="left" vertical="top" wrapText="1"/>
    </xf>
    <xf numFmtId="0" fontId="12" fillId="7" borderId="1" xfId="0" applyFont="1" applyFill="1" applyBorder="1" applyAlignment="1" applyProtection="1">
      <alignment horizontal="right" vertical="center" wrapText="1"/>
    </xf>
    <xf numFmtId="0" fontId="2" fillId="0" borderId="4" xfId="0" applyFont="1" applyFill="1" applyBorder="1" applyAlignment="1" applyProtection="1">
      <alignment horizontal="left" vertical="top" wrapText="1"/>
    </xf>
    <xf numFmtId="0" fontId="2" fillId="0" borderId="7" xfId="0" applyFont="1" applyFill="1" applyBorder="1" applyAlignment="1" applyProtection="1">
      <alignment horizontal="left" vertical="top" wrapText="1"/>
    </xf>
    <xf numFmtId="0" fontId="2" fillId="0" borderId="10" xfId="0" applyFont="1" applyFill="1" applyBorder="1" applyAlignment="1" applyProtection="1">
      <alignment horizontal="left" vertical="top" wrapText="1"/>
    </xf>
    <xf numFmtId="0" fontId="2" fillId="0" borderId="1" xfId="0" applyFont="1" applyFill="1" applyBorder="1" applyAlignment="1" applyProtection="1">
      <alignment horizontal="left" vertical="top" wrapText="1"/>
    </xf>
    <xf numFmtId="0" fontId="2" fillId="2" borderId="5" xfId="0" applyFont="1" applyFill="1" applyBorder="1" applyAlignment="1" applyProtection="1">
      <alignment horizontal="left" vertical="top" wrapText="1"/>
    </xf>
    <xf numFmtId="0" fontId="2" fillId="2" borderId="6" xfId="0" applyFont="1" applyFill="1" applyBorder="1" applyAlignment="1" applyProtection="1">
      <alignment horizontal="left" vertical="top" wrapText="1"/>
    </xf>
    <xf numFmtId="0" fontId="2" fillId="2" borderId="8" xfId="0" applyFont="1" applyFill="1" applyBorder="1" applyAlignment="1" applyProtection="1">
      <alignment horizontal="left" vertical="top" wrapText="1"/>
    </xf>
    <xf numFmtId="0" fontId="2" fillId="2" borderId="9" xfId="0" applyFont="1" applyFill="1" applyBorder="1" applyAlignment="1" applyProtection="1">
      <alignment horizontal="left" vertical="top" wrapText="1"/>
    </xf>
    <xf numFmtId="0" fontId="2" fillId="2" borderId="11" xfId="0" applyFont="1" applyFill="1" applyBorder="1" applyAlignment="1" applyProtection="1">
      <alignment horizontal="left" vertical="top" wrapText="1"/>
    </xf>
    <xf numFmtId="0" fontId="2" fillId="2" borderId="12" xfId="0" applyFont="1" applyFill="1" applyBorder="1" applyAlignment="1" applyProtection="1">
      <alignment horizontal="left" vertical="top" wrapText="1"/>
    </xf>
    <xf numFmtId="0" fontId="2" fillId="2" borderId="1" xfId="0" applyFont="1" applyFill="1" applyBorder="1" applyAlignment="1" applyProtection="1">
      <alignment horizontal="left" vertical="top" wrapText="1"/>
    </xf>
    <xf numFmtId="0" fontId="4" fillId="5" borderId="7" xfId="0" applyFont="1" applyFill="1" applyBorder="1" applyAlignment="1" applyProtection="1">
      <alignment horizontal="center" vertical="center" wrapText="1"/>
      <protection locked="0"/>
    </xf>
    <xf numFmtId="0" fontId="4" fillId="5" borderId="10"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xf>
    <xf numFmtId="0" fontId="4" fillId="0" borderId="7"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4" xfId="0" applyNumberFormat="1" applyFont="1" applyFill="1" applyBorder="1" applyAlignment="1" applyProtection="1">
      <alignment horizontal="center" vertical="center" wrapText="1"/>
    </xf>
    <xf numFmtId="0" fontId="4" fillId="0" borderId="7" xfId="0" applyNumberFormat="1" applyFont="1" applyFill="1" applyBorder="1" applyAlignment="1" applyProtection="1">
      <alignment horizontal="center" vertical="center" wrapText="1"/>
    </xf>
    <xf numFmtId="0" fontId="8" fillId="2" borderId="4" xfId="0" applyFont="1" applyFill="1" applyBorder="1" applyAlignment="1" applyProtection="1">
      <alignment horizontal="left" vertical="top" wrapText="1"/>
    </xf>
    <xf numFmtId="0" fontId="8" fillId="2" borderId="7" xfId="0" applyFont="1" applyFill="1" applyBorder="1" applyAlignment="1" applyProtection="1">
      <alignment horizontal="left" vertical="top" wrapText="1"/>
    </xf>
    <xf numFmtId="0" fontId="13" fillId="7" borderId="2" xfId="0" applyFont="1" applyFill="1" applyBorder="1" applyAlignment="1" applyProtection="1">
      <alignment horizontal="right" vertical="top" wrapText="1"/>
    </xf>
    <xf numFmtId="0" fontId="13" fillId="7" borderId="3" xfId="0" applyFont="1" applyFill="1" applyBorder="1" applyAlignment="1" applyProtection="1">
      <alignment horizontal="right" vertical="top" wrapText="1"/>
    </xf>
    <xf numFmtId="0" fontId="13" fillId="7" borderId="13" xfId="0" applyFont="1" applyFill="1" applyBorder="1" applyAlignment="1" applyProtection="1">
      <alignment horizontal="right" vertical="top" wrapText="1"/>
    </xf>
    <xf numFmtId="0" fontId="12" fillId="7" borderId="2" xfId="0" applyFont="1" applyFill="1" applyBorder="1" applyAlignment="1" applyProtection="1">
      <alignment horizontal="right" vertical="top" wrapText="1"/>
    </xf>
    <xf numFmtId="0" fontId="12" fillId="7" borderId="3" xfId="0" applyFont="1" applyFill="1" applyBorder="1" applyAlignment="1" applyProtection="1">
      <alignment horizontal="right" vertical="top" wrapText="1"/>
    </xf>
    <xf numFmtId="0" fontId="14" fillId="0" borderId="1" xfId="0" applyFont="1" applyFill="1" applyBorder="1" applyAlignment="1" applyProtection="1">
      <alignment horizontal="center"/>
    </xf>
    <xf numFmtId="0" fontId="14" fillId="0" borderId="2" xfId="0" applyFont="1" applyFill="1" applyBorder="1" applyAlignment="1" applyProtection="1">
      <alignment horizontal="center"/>
    </xf>
    <xf numFmtId="0" fontId="14" fillId="0" borderId="2" xfId="0" applyFont="1" applyFill="1" applyBorder="1" applyAlignment="1" applyProtection="1">
      <alignment horizontal="left" vertical="center" wrapText="1"/>
    </xf>
    <xf numFmtId="0" fontId="14" fillId="0" borderId="3" xfId="0" applyFont="1" applyFill="1" applyBorder="1" applyAlignment="1" applyProtection="1">
      <alignment horizontal="left" vertical="center" wrapText="1"/>
    </xf>
    <xf numFmtId="0" fontId="14" fillId="0" borderId="13" xfId="0" applyFont="1" applyFill="1" applyBorder="1" applyAlignment="1" applyProtection="1">
      <alignment horizontal="left" vertical="center" wrapText="1"/>
    </xf>
    <xf numFmtId="0" fontId="1" fillId="0" borderId="5" xfId="0" applyFont="1" applyFill="1" applyBorder="1" applyAlignment="1" applyProtection="1">
      <alignment horizontal="left" vertical="top" wrapText="1"/>
    </xf>
    <xf numFmtId="9" fontId="4" fillId="0" borderId="4" xfId="0" applyNumberFormat="1" applyFont="1" applyFill="1" applyBorder="1" applyAlignment="1" applyProtection="1">
      <alignment horizontal="center" vertical="center" wrapText="1"/>
    </xf>
    <xf numFmtId="0" fontId="7" fillId="7" borderId="2" xfId="0" applyFont="1" applyFill="1" applyBorder="1" applyAlignment="1" applyProtection="1">
      <alignment horizontal="center" vertical="center" wrapText="1"/>
    </xf>
    <xf numFmtId="0" fontId="7" fillId="7" borderId="3" xfId="0" applyFont="1" applyFill="1" applyBorder="1" applyAlignment="1" applyProtection="1">
      <alignment horizontal="center" vertical="center" wrapText="1"/>
    </xf>
    <xf numFmtId="0" fontId="4" fillId="2" borderId="4" xfId="0" applyFont="1" applyFill="1" applyBorder="1" applyAlignment="1" applyProtection="1">
      <alignment vertical="top" wrapText="1"/>
    </xf>
    <xf numFmtId="0" fontId="4" fillId="2" borderId="7" xfId="0" applyFont="1" applyFill="1" applyBorder="1" applyAlignment="1" applyProtection="1">
      <alignment vertical="top" wrapText="1"/>
    </xf>
    <xf numFmtId="0" fontId="4" fillId="2" borderId="10" xfId="0" applyFont="1" applyFill="1" applyBorder="1" applyAlignment="1" applyProtection="1">
      <alignment vertical="top" wrapText="1"/>
    </xf>
    <xf numFmtId="0" fontId="10" fillId="7" borderId="2" xfId="0" applyFont="1" applyFill="1" applyBorder="1" applyAlignment="1" applyProtection="1">
      <alignment horizontal="center" vertical="center" wrapText="1"/>
    </xf>
    <xf numFmtId="0" fontId="10" fillId="7" borderId="3" xfId="0" applyFont="1" applyFill="1" applyBorder="1" applyAlignment="1" applyProtection="1">
      <alignment horizontal="center" vertical="center" wrapText="1"/>
    </xf>
    <xf numFmtId="0" fontId="17" fillId="0" borderId="2" xfId="0" applyFont="1" applyFill="1" applyBorder="1" applyAlignment="1" applyProtection="1">
      <alignment horizontal="left" vertical="center" wrapText="1"/>
    </xf>
    <xf numFmtId="0" fontId="17" fillId="0" borderId="3" xfId="0" applyFont="1" applyFill="1" applyBorder="1" applyAlignment="1" applyProtection="1">
      <alignment horizontal="left" vertical="center" wrapText="1"/>
    </xf>
    <xf numFmtId="0" fontId="17" fillId="0" borderId="13" xfId="0" applyFont="1" applyFill="1" applyBorder="1" applyAlignment="1" applyProtection="1">
      <alignment horizontal="left" vertical="center" wrapText="1"/>
    </xf>
    <xf numFmtId="0" fontId="17" fillId="0" borderId="1" xfId="0" applyFont="1" applyFill="1" applyBorder="1" applyAlignment="1" applyProtection="1">
      <alignment horizontal="center" vertical="center"/>
    </xf>
    <xf numFmtId="0" fontId="17" fillId="0" borderId="2" xfId="0" applyFont="1" applyFill="1" applyBorder="1" applyAlignment="1" applyProtection="1">
      <alignment horizontal="center" vertical="center"/>
    </xf>
  </cellXfs>
  <cellStyles count="2">
    <cellStyle name="Normal" xfId="0" builtinId="0"/>
    <cellStyle name="Normal 2" xfId="1"/>
  </cellStyles>
  <dxfs count="6">
    <dxf>
      <fill>
        <patternFill>
          <bgColor theme="0"/>
        </patternFill>
      </fill>
    </dxf>
    <dxf>
      <fill>
        <patternFill>
          <bgColor theme="0" tint="-0.24994659260841701"/>
        </patternFill>
      </fill>
    </dxf>
    <dxf>
      <font>
        <color theme="0"/>
      </font>
      <fill>
        <patternFill>
          <bgColor theme="1" tint="0.24994659260841701"/>
        </patternFill>
      </fill>
    </dxf>
    <dxf>
      <fill>
        <patternFill>
          <bgColor theme="0"/>
        </patternFill>
      </fill>
    </dxf>
    <dxf>
      <fill>
        <patternFill>
          <bgColor theme="0" tint="-0.24994659260841701"/>
        </patternFill>
      </fill>
    </dxf>
    <dxf>
      <font>
        <color theme="0"/>
      </font>
      <fill>
        <patternFill>
          <bgColor theme="1"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134"/>
  <sheetViews>
    <sheetView tabSelected="1" topLeftCell="A130" zoomScale="85" zoomScaleNormal="85" workbookViewId="0">
      <selection activeCell="H118" sqref="H118:H123"/>
    </sheetView>
  </sheetViews>
  <sheetFormatPr defaultRowHeight="15" x14ac:dyDescent="0.25"/>
  <cols>
    <col min="1" max="1" width="6.85546875" style="2" customWidth="1"/>
    <col min="2" max="2" width="29.28515625" style="2" customWidth="1"/>
    <col min="3" max="3" width="24.140625" style="2" customWidth="1"/>
    <col min="4" max="4" width="30.85546875" style="2" customWidth="1"/>
    <col min="5" max="5" width="46.42578125" style="2" customWidth="1"/>
    <col min="6" max="6" width="12.42578125" style="2" customWidth="1"/>
    <col min="7" max="7" width="11.85546875" style="2" customWidth="1"/>
    <col min="8" max="9" width="12.28515625" style="2" customWidth="1"/>
    <col min="10" max="10" width="11.5703125" style="2" customWidth="1"/>
    <col min="11" max="11" width="11" style="2" bestFit="1" customWidth="1"/>
    <col min="12" max="12" width="10.85546875" style="2" bestFit="1" customWidth="1"/>
    <col min="13" max="13" width="12.42578125" style="2" bestFit="1" customWidth="1"/>
    <col min="14" max="14" width="14.42578125" style="6" bestFit="1" customWidth="1"/>
    <col min="15" max="15" width="9.140625" style="6"/>
    <col min="16" max="16" width="14.42578125" style="2" bestFit="1" customWidth="1"/>
    <col min="17" max="16384" width="9.140625" style="2"/>
  </cols>
  <sheetData>
    <row r="2" spans="1:15" ht="15.75" x14ac:dyDescent="0.25">
      <c r="B2" s="51" t="s">
        <v>105</v>
      </c>
      <c r="C2" s="51" t="s">
        <v>106</v>
      </c>
      <c r="E2" s="1" t="s">
        <v>199</v>
      </c>
      <c r="F2" s="84"/>
      <c r="G2" s="84"/>
      <c r="H2" s="84"/>
      <c r="I2" s="84"/>
      <c r="J2" s="84"/>
    </row>
    <row r="3" spans="1:15" ht="15.75" x14ac:dyDescent="0.25">
      <c r="B3" s="8" t="s">
        <v>5</v>
      </c>
      <c r="C3" s="9">
        <v>0.3</v>
      </c>
      <c r="E3" s="1" t="s">
        <v>200</v>
      </c>
      <c r="F3" s="84"/>
      <c r="G3" s="84"/>
      <c r="H3" s="84"/>
      <c r="I3" s="84"/>
      <c r="J3" s="84"/>
    </row>
    <row r="4" spans="1:15" ht="15.75" x14ac:dyDescent="0.25">
      <c r="B4" s="8" t="s">
        <v>9</v>
      </c>
      <c r="C4" s="9">
        <v>0.2</v>
      </c>
      <c r="E4" s="1" t="s">
        <v>201</v>
      </c>
      <c r="F4" s="84"/>
      <c r="G4" s="84"/>
      <c r="H4" s="84"/>
      <c r="I4" s="84"/>
      <c r="J4" s="84"/>
    </row>
    <row r="5" spans="1:15" x14ac:dyDescent="0.25">
      <c r="B5" s="8" t="s">
        <v>10</v>
      </c>
      <c r="C5" s="9">
        <v>0.25</v>
      </c>
    </row>
    <row r="6" spans="1:15" x14ac:dyDescent="0.25">
      <c r="B6" s="8" t="s">
        <v>11</v>
      </c>
      <c r="C6" s="9">
        <v>0.13</v>
      </c>
    </row>
    <row r="7" spans="1:15" x14ac:dyDescent="0.25">
      <c r="B7" s="8" t="s">
        <v>8</v>
      </c>
      <c r="C7" s="9">
        <v>0.12</v>
      </c>
    </row>
    <row r="8" spans="1:15" x14ac:dyDescent="0.25">
      <c r="B8" s="8" t="s">
        <v>198</v>
      </c>
      <c r="C8" s="9">
        <f>SUM(C3:C7)</f>
        <v>1</v>
      </c>
    </row>
    <row r="9" spans="1:15" x14ac:dyDescent="0.25">
      <c r="B9" s="10"/>
      <c r="C9" s="11"/>
    </row>
    <row r="10" spans="1:15" ht="18.75" x14ac:dyDescent="0.3">
      <c r="B10" s="85" t="s">
        <v>205</v>
      </c>
      <c r="C10" s="85"/>
      <c r="D10" s="85"/>
      <c r="E10" s="85"/>
    </row>
    <row r="11" spans="1:15" ht="58.5" customHeight="1" x14ac:dyDescent="0.25">
      <c r="B11" s="86" t="s">
        <v>206</v>
      </c>
      <c r="C11" s="86"/>
      <c r="D11" s="86"/>
      <c r="E11" s="86"/>
    </row>
    <row r="12" spans="1:15" ht="18.75" x14ac:dyDescent="0.3">
      <c r="B12" s="85"/>
      <c r="C12" s="85"/>
      <c r="D12" s="85"/>
      <c r="E12" s="85"/>
    </row>
    <row r="13" spans="1:15" ht="59.25" customHeight="1" x14ac:dyDescent="0.25">
      <c r="B13" s="86" t="s">
        <v>207</v>
      </c>
      <c r="C13" s="86"/>
      <c r="D13" s="86"/>
      <c r="E13" s="86"/>
    </row>
    <row r="14" spans="1:15" ht="20.25" customHeight="1" x14ac:dyDescent="0.25">
      <c r="B14" s="10"/>
      <c r="C14" s="11"/>
      <c r="H14" s="74"/>
      <c r="I14" s="83" t="s">
        <v>240</v>
      </c>
      <c r="J14" s="83"/>
    </row>
    <row r="15" spans="1:15" x14ac:dyDescent="0.25">
      <c r="A15" s="87" t="s">
        <v>209</v>
      </c>
      <c r="B15" s="87"/>
      <c r="C15" s="87"/>
      <c r="D15" s="87"/>
      <c r="E15" s="87"/>
      <c r="F15" s="87"/>
      <c r="G15" s="87"/>
      <c r="H15" s="88"/>
      <c r="I15" s="89"/>
      <c r="J15" s="90"/>
      <c r="N15" s="2"/>
      <c r="O15" s="2"/>
    </row>
    <row r="16" spans="1:15" ht="9" customHeight="1" x14ac:dyDescent="0.25">
      <c r="A16" s="87"/>
      <c r="B16" s="87"/>
      <c r="C16" s="87"/>
      <c r="D16" s="87"/>
      <c r="E16" s="87"/>
      <c r="F16" s="87"/>
      <c r="G16" s="87"/>
      <c r="H16" s="91"/>
      <c r="I16" s="92"/>
      <c r="J16" s="93"/>
      <c r="N16" s="2"/>
      <c r="O16" s="2"/>
    </row>
    <row r="17" spans="1:15" ht="31.5" x14ac:dyDescent="0.25">
      <c r="A17" s="34" t="s">
        <v>0</v>
      </c>
      <c r="B17" s="34" t="s">
        <v>1</v>
      </c>
      <c r="C17" s="94" t="s">
        <v>2</v>
      </c>
      <c r="D17" s="94"/>
      <c r="E17" s="34" t="s">
        <v>3</v>
      </c>
      <c r="F17" s="34" t="s">
        <v>4</v>
      </c>
      <c r="G17" s="3" t="s">
        <v>203</v>
      </c>
      <c r="H17" s="4" t="s">
        <v>188</v>
      </c>
      <c r="I17" s="4" t="s">
        <v>204</v>
      </c>
      <c r="J17" s="5" t="s">
        <v>189</v>
      </c>
      <c r="N17" s="2"/>
      <c r="O17" s="2"/>
    </row>
    <row r="18" spans="1:15" ht="14.25" customHeight="1" x14ac:dyDescent="0.25">
      <c r="A18" s="95" t="s">
        <v>6</v>
      </c>
      <c r="B18" s="98" t="s">
        <v>35</v>
      </c>
      <c r="C18" s="98" t="s">
        <v>7</v>
      </c>
      <c r="D18" s="98"/>
      <c r="E18" s="13" t="s">
        <v>123</v>
      </c>
      <c r="F18" s="36">
        <v>10</v>
      </c>
      <c r="G18" s="99">
        <v>0.06</v>
      </c>
      <c r="H18" s="101">
        <v>0</v>
      </c>
      <c r="I18" s="103">
        <v>0</v>
      </c>
      <c r="J18" s="106">
        <f>H18*G18</f>
        <v>0</v>
      </c>
      <c r="N18" s="2"/>
      <c r="O18" s="2"/>
    </row>
    <row r="19" spans="1:15" x14ac:dyDescent="0.25">
      <c r="A19" s="96"/>
      <c r="B19" s="98"/>
      <c r="C19" s="98"/>
      <c r="D19" s="98"/>
      <c r="E19" s="13" t="s">
        <v>124</v>
      </c>
      <c r="F19" s="36">
        <v>8</v>
      </c>
      <c r="G19" s="100"/>
      <c r="H19" s="101"/>
      <c r="I19" s="104"/>
      <c r="J19" s="106"/>
      <c r="N19" s="2"/>
      <c r="O19" s="2"/>
    </row>
    <row r="20" spans="1:15" x14ac:dyDescent="0.25">
      <c r="A20" s="96"/>
      <c r="B20" s="98"/>
      <c r="C20" s="98"/>
      <c r="D20" s="98"/>
      <c r="E20" s="13" t="s">
        <v>125</v>
      </c>
      <c r="F20" s="36">
        <v>6</v>
      </c>
      <c r="G20" s="100"/>
      <c r="H20" s="101"/>
      <c r="I20" s="104"/>
      <c r="J20" s="106"/>
      <c r="N20" s="2"/>
      <c r="O20" s="2"/>
    </row>
    <row r="21" spans="1:15" x14ac:dyDescent="0.25">
      <c r="A21" s="96"/>
      <c r="B21" s="98"/>
      <c r="C21" s="98"/>
      <c r="D21" s="98"/>
      <c r="E21" s="13" t="s">
        <v>126</v>
      </c>
      <c r="F21" s="36">
        <v>4</v>
      </c>
      <c r="G21" s="100"/>
      <c r="H21" s="101"/>
      <c r="I21" s="104"/>
      <c r="J21" s="106"/>
      <c r="N21" s="2"/>
      <c r="O21" s="2"/>
    </row>
    <row r="22" spans="1:15" x14ac:dyDescent="0.25">
      <c r="A22" s="96"/>
      <c r="B22" s="98"/>
      <c r="C22" s="98"/>
      <c r="D22" s="98"/>
      <c r="E22" s="44" t="s">
        <v>210</v>
      </c>
      <c r="F22" s="36">
        <v>2</v>
      </c>
      <c r="G22" s="100"/>
      <c r="H22" s="101"/>
      <c r="I22" s="104"/>
      <c r="J22" s="106"/>
      <c r="N22" s="2"/>
      <c r="O22" s="2"/>
    </row>
    <row r="23" spans="1:15" x14ac:dyDescent="0.25">
      <c r="A23" s="97"/>
      <c r="B23" s="98"/>
      <c r="C23" s="98"/>
      <c r="D23" s="98"/>
      <c r="E23" s="44" t="s">
        <v>211</v>
      </c>
      <c r="F23" s="36">
        <v>0</v>
      </c>
      <c r="G23" s="95"/>
      <c r="H23" s="102"/>
      <c r="I23" s="105"/>
      <c r="J23" s="107"/>
      <c r="N23" s="2"/>
      <c r="O23" s="2"/>
    </row>
    <row r="24" spans="1:15" ht="15.75" x14ac:dyDescent="0.25">
      <c r="A24" s="108" t="s">
        <v>12</v>
      </c>
      <c r="B24" s="109"/>
      <c r="C24" s="109"/>
      <c r="D24" s="109"/>
      <c r="E24" s="109"/>
      <c r="F24" s="109"/>
      <c r="G24" s="52"/>
      <c r="H24" s="53"/>
      <c r="I24" s="52"/>
      <c r="J24" s="54"/>
      <c r="K24" s="15"/>
      <c r="N24" s="2"/>
      <c r="O24" s="2"/>
    </row>
    <row r="25" spans="1:15" x14ac:dyDescent="0.25">
      <c r="A25" s="100" t="s">
        <v>13</v>
      </c>
      <c r="B25" s="98" t="s">
        <v>34</v>
      </c>
      <c r="C25" s="98" t="s">
        <v>55</v>
      </c>
      <c r="D25" s="98"/>
      <c r="E25" s="13" t="s">
        <v>128</v>
      </c>
      <c r="F25" s="36">
        <v>10</v>
      </c>
      <c r="G25" s="111">
        <v>0.06</v>
      </c>
      <c r="H25" s="112"/>
      <c r="I25" s="113">
        <v>0.06</v>
      </c>
      <c r="J25" s="114">
        <f>H25*G25</f>
        <v>0</v>
      </c>
      <c r="L25" s="15"/>
      <c r="M25" s="15"/>
      <c r="N25" s="2"/>
      <c r="O25" s="2"/>
    </row>
    <row r="26" spans="1:15" x14ac:dyDescent="0.25">
      <c r="A26" s="100"/>
      <c r="B26" s="98"/>
      <c r="C26" s="110"/>
      <c r="D26" s="110"/>
      <c r="E26" s="44" t="s">
        <v>215</v>
      </c>
      <c r="F26" s="36">
        <v>8</v>
      </c>
      <c r="G26" s="100"/>
      <c r="H26" s="101"/>
      <c r="I26" s="104"/>
      <c r="J26" s="106"/>
      <c r="L26" s="16"/>
      <c r="M26" s="16"/>
      <c r="N26" s="2"/>
      <c r="O26" s="2"/>
    </row>
    <row r="27" spans="1:15" x14ac:dyDescent="0.25">
      <c r="A27" s="100"/>
      <c r="B27" s="98"/>
      <c r="C27" s="110"/>
      <c r="D27" s="110"/>
      <c r="E27" s="44" t="s">
        <v>183</v>
      </c>
      <c r="F27" s="36">
        <v>6</v>
      </c>
      <c r="G27" s="100"/>
      <c r="H27" s="101"/>
      <c r="I27" s="104"/>
      <c r="J27" s="106"/>
      <c r="L27" s="17"/>
      <c r="M27" s="16"/>
      <c r="N27" s="2"/>
      <c r="O27" s="2"/>
    </row>
    <row r="28" spans="1:15" x14ac:dyDescent="0.25">
      <c r="A28" s="100"/>
      <c r="B28" s="98"/>
      <c r="C28" s="110"/>
      <c r="D28" s="110"/>
      <c r="E28" s="44" t="s">
        <v>184</v>
      </c>
      <c r="F28" s="36">
        <v>4</v>
      </c>
      <c r="G28" s="100"/>
      <c r="H28" s="101"/>
      <c r="I28" s="104"/>
      <c r="J28" s="106"/>
      <c r="L28" s="17"/>
      <c r="M28" s="16"/>
      <c r="N28" s="2"/>
      <c r="O28" s="2"/>
    </row>
    <row r="29" spans="1:15" x14ac:dyDescent="0.25">
      <c r="A29" s="100"/>
      <c r="B29" s="98"/>
      <c r="C29" s="110"/>
      <c r="D29" s="110"/>
      <c r="E29" s="44" t="s">
        <v>185</v>
      </c>
      <c r="F29" s="36">
        <v>2</v>
      </c>
      <c r="G29" s="100"/>
      <c r="H29" s="101"/>
      <c r="I29" s="104"/>
      <c r="J29" s="106"/>
      <c r="L29" s="17"/>
      <c r="M29" s="16"/>
      <c r="N29" s="2"/>
      <c r="O29" s="2"/>
    </row>
    <row r="30" spans="1:15" ht="19.5" customHeight="1" x14ac:dyDescent="0.25">
      <c r="A30" s="100"/>
      <c r="B30" s="98"/>
      <c r="C30" s="110"/>
      <c r="D30" s="110"/>
      <c r="E30" s="44" t="s">
        <v>216</v>
      </c>
      <c r="F30" s="36">
        <v>0</v>
      </c>
      <c r="G30" s="100"/>
      <c r="H30" s="101"/>
      <c r="I30" s="104"/>
      <c r="J30" s="106"/>
      <c r="K30" s="16"/>
      <c r="L30" s="16"/>
      <c r="M30" s="16"/>
      <c r="N30" s="2"/>
      <c r="O30" s="2"/>
    </row>
    <row r="31" spans="1:15" s="16" customFormat="1" x14ac:dyDescent="0.25">
      <c r="A31" s="95">
        <v>2</v>
      </c>
      <c r="B31" s="98" t="s">
        <v>48</v>
      </c>
      <c r="C31" s="98" t="s">
        <v>107</v>
      </c>
      <c r="D31" s="98"/>
      <c r="E31" s="13" t="s">
        <v>56</v>
      </c>
      <c r="F31" s="36">
        <v>10</v>
      </c>
      <c r="G31" s="99">
        <v>0.05</v>
      </c>
      <c r="H31" s="101"/>
      <c r="I31" s="103">
        <v>0.05</v>
      </c>
      <c r="J31" s="106">
        <f>H31*G31</f>
        <v>0</v>
      </c>
    </row>
    <row r="32" spans="1:15" s="16" customFormat="1" ht="24.75" customHeight="1" x14ac:dyDescent="0.25">
      <c r="A32" s="96"/>
      <c r="B32" s="98"/>
      <c r="C32" s="110"/>
      <c r="D32" s="110"/>
      <c r="E32" s="44" t="s">
        <v>212</v>
      </c>
      <c r="F32" s="36">
        <v>8</v>
      </c>
      <c r="G32" s="100"/>
      <c r="H32" s="101"/>
      <c r="I32" s="104"/>
      <c r="J32" s="106"/>
    </row>
    <row r="33" spans="1:15" s="16" customFormat="1" ht="23.25" customHeight="1" x14ac:dyDescent="0.25">
      <c r="A33" s="96"/>
      <c r="B33" s="98"/>
      <c r="C33" s="110"/>
      <c r="D33" s="110"/>
      <c r="E33" s="44" t="s">
        <v>213</v>
      </c>
      <c r="F33" s="36">
        <v>6</v>
      </c>
      <c r="G33" s="100"/>
      <c r="H33" s="101"/>
      <c r="I33" s="104"/>
      <c r="J33" s="106"/>
    </row>
    <row r="34" spans="1:15" s="16" customFormat="1" ht="22.5" customHeight="1" x14ac:dyDescent="0.25">
      <c r="A34" s="96"/>
      <c r="B34" s="98"/>
      <c r="C34" s="110"/>
      <c r="D34" s="110"/>
      <c r="E34" s="44" t="s">
        <v>214</v>
      </c>
      <c r="F34" s="36">
        <v>4</v>
      </c>
      <c r="G34" s="100"/>
      <c r="H34" s="101"/>
      <c r="I34" s="104"/>
      <c r="J34" s="106"/>
    </row>
    <row r="35" spans="1:15" s="16" customFormat="1" ht="21" customHeight="1" x14ac:dyDescent="0.25">
      <c r="A35" s="96"/>
      <c r="B35" s="98"/>
      <c r="C35" s="110"/>
      <c r="D35" s="110"/>
      <c r="E35" s="44" t="s">
        <v>113</v>
      </c>
      <c r="F35" s="36">
        <v>2</v>
      </c>
      <c r="G35" s="100"/>
      <c r="H35" s="101"/>
      <c r="I35" s="104"/>
      <c r="J35" s="106"/>
    </row>
    <row r="36" spans="1:15" s="16" customFormat="1" ht="21" customHeight="1" x14ac:dyDescent="0.25">
      <c r="A36" s="97"/>
      <c r="B36" s="98"/>
      <c r="C36" s="110"/>
      <c r="D36" s="110"/>
      <c r="E36" s="45" t="s">
        <v>186</v>
      </c>
      <c r="F36" s="36">
        <v>0</v>
      </c>
      <c r="G36" s="100"/>
      <c r="H36" s="101"/>
      <c r="I36" s="104"/>
      <c r="J36" s="106"/>
      <c r="K36" s="2"/>
    </row>
    <row r="37" spans="1:15" ht="16.5" customHeight="1" x14ac:dyDescent="0.25">
      <c r="A37" s="100">
        <v>3</v>
      </c>
      <c r="B37" s="98" t="s">
        <v>14</v>
      </c>
      <c r="C37" s="98" t="s">
        <v>98</v>
      </c>
      <c r="D37" s="98"/>
      <c r="E37" s="13" t="s">
        <v>36</v>
      </c>
      <c r="F37" s="36">
        <v>10</v>
      </c>
      <c r="G37" s="99">
        <v>0.04</v>
      </c>
      <c r="H37" s="101"/>
      <c r="I37" s="103">
        <v>0.04</v>
      </c>
      <c r="J37" s="106">
        <f>H37*G37</f>
        <v>0</v>
      </c>
      <c r="N37" s="2"/>
      <c r="O37" s="2"/>
    </row>
    <row r="38" spans="1:15" x14ac:dyDescent="0.25">
      <c r="A38" s="100"/>
      <c r="B38" s="98"/>
      <c r="C38" s="110"/>
      <c r="D38" s="110"/>
      <c r="E38" s="44" t="s">
        <v>217</v>
      </c>
      <c r="F38" s="36">
        <v>8</v>
      </c>
      <c r="G38" s="100"/>
      <c r="H38" s="101"/>
      <c r="I38" s="104"/>
      <c r="J38" s="106"/>
      <c r="N38" s="2"/>
      <c r="O38" s="2"/>
    </row>
    <row r="39" spans="1:15" ht="16.5" customHeight="1" x14ac:dyDescent="0.25">
      <c r="A39" s="100"/>
      <c r="B39" s="98"/>
      <c r="C39" s="110"/>
      <c r="D39" s="110"/>
      <c r="E39" s="44" t="s">
        <v>218</v>
      </c>
      <c r="F39" s="36">
        <v>6</v>
      </c>
      <c r="G39" s="100"/>
      <c r="H39" s="101"/>
      <c r="I39" s="104"/>
      <c r="J39" s="106"/>
      <c r="N39" s="2"/>
      <c r="O39" s="2"/>
    </row>
    <row r="40" spans="1:15" ht="16.5" customHeight="1" x14ac:dyDescent="0.25">
      <c r="A40" s="100"/>
      <c r="B40" s="98"/>
      <c r="C40" s="110"/>
      <c r="D40" s="110"/>
      <c r="E40" s="44" t="s">
        <v>219</v>
      </c>
      <c r="F40" s="36">
        <v>4</v>
      </c>
      <c r="G40" s="100"/>
      <c r="H40" s="101"/>
      <c r="I40" s="104"/>
      <c r="J40" s="106"/>
      <c r="N40" s="2"/>
      <c r="O40" s="2"/>
    </row>
    <row r="41" spans="1:15" ht="16.5" customHeight="1" x14ac:dyDescent="0.25">
      <c r="A41" s="100"/>
      <c r="B41" s="98"/>
      <c r="C41" s="110"/>
      <c r="D41" s="110"/>
      <c r="E41" s="44" t="s">
        <v>220</v>
      </c>
      <c r="F41" s="36">
        <v>2</v>
      </c>
      <c r="G41" s="100"/>
      <c r="H41" s="101"/>
      <c r="I41" s="104"/>
      <c r="J41" s="106"/>
      <c r="N41" s="2"/>
      <c r="O41" s="2"/>
    </row>
    <row r="42" spans="1:15" x14ac:dyDescent="0.25">
      <c r="A42" s="100"/>
      <c r="B42" s="98"/>
      <c r="C42" s="110"/>
      <c r="D42" s="110"/>
      <c r="E42" s="44" t="s">
        <v>187</v>
      </c>
      <c r="F42" s="36">
        <v>0</v>
      </c>
      <c r="G42" s="100"/>
      <c r="H42" s="101"/>
      <c r="I42" s="104"/>
      <c r="J42" s="106"/>
      <c r="N42" s="2"/>
      <c r="O42" s="2"/>
    </row>
    <row r="43" spans="1:15" ht="14.25" customHeight="1" x14ac:dyDescent="0.25">
      <c r="A43" s="100">
        <v>4</v>
      </c>
      <c r="B43" s="98" t="s">
        <v>16</v>
      </c>
      <c r="C43" s="98" t="s">
        <v>49</v>
      </c>
      <c r="D43" s="98"/>
      <c r="E43" s="13" t="s">
        <v>142</v>
      </c>
      <c r="F43" s="36">
        <v>10</v>
      </c>
      <c r="G43" s="99">
        <v>0.05</v>
      </c>
      <c r="H43" s="101"/>
      <c r="I43" s="103">
        <v>0.05</v>
      </c>
      <c r="J43" s="106">
        <f>H43*G43</f>
        <v>0</v>
      </c>
      <c r="N43" s="2"/>
      <c r="O43" s="2"/>
    </row>
    <row r="44" spans="1:15" ht="15.75" customHeight="1" x14ac:dyDescent="0.25">
      <c r="A44" s="100"/>
      <c r="B44" s="98"/>
      <c r="C44" s="98"/>
      <c r="D44" s="98"/>
      <c r="E44" s="13" t="s">
        <v>143</v>
      </c>
      <c r="F44" s="36">
        <v>8</v>
      </c>
      <c r="G44" s="99"/>
      <c r="H44" s="101"/>
      <c r="I44" s="103"/>
      <c r="J44" s="106"/>
      <c r="N44" s="2"/>
      <c r="O44" s="2"/>
    </row>
    <row r="45" spans="1:15" x14ac:dyDescent="0.25">
      <c r="A45" s="100"/>
      <c r="B45" s="98"/>
      <c r="C45" s="98"/>
      <c r="D45" s="98"/>
      <c r="E45" s="13" t="s">
        <v>144</v>
      </c>
      <c r="F45" s="36">
        <v>4</v>
      </c>
      <c r="G45" s="99"/>
      <c r="H45" s="101"/>
      <c r="I45" s="103"/>
      <c r="J45" s="106"/>
      <c r="N45" s="2"/>
      <c r="O45" s="2"/>
    </row>
    <row r="46" spans="1:15" ht="14.25" customHeight="1" x14ac:dyDescent="0.25">
      <c r="A46" s="100"/>
      <c r="B46" s="98"/>
      <c r="C46" s="98"/>
      <c r="D46" s="98"/>
      <c r="E46" s="44" t="s">
        <v>221</v>
      </c>
      <c r="F46" s="36">
        <v>2</v>
      </c>
      <c r="G46" s="99"/>
      <c r="H46" s="101"/>
      <c r="I46" s="103"/>
      <c r="J46" s="106"/>
      <c r="N46" s="2"/>
      <c r="O46" s="2"/>
    </row>
    <row r="47" spans="1:15" ht="30" customHeight="1" x14ac:dyDescent="0.25">
      <c r="A47" s="100"/>
      <c r="B47" s="98"/>
      <c r="C47" s="98"/>
      <c r="D47" s="98"/>
      <c r="E47" s="44" t="s">
        <v>222</v>
      </c>
      <c r="F47" s="36">
        <v>0</v>
      </c>
      <c r="G47" s="99"/>
      <c r="H47" s="101"/>
      <c r="I47" s="103"/>
      <c r="J47" s="106"/>
      <c r="N47" s="2"/>
      <c r="O47" s="2"/>
    </row>
    <row r="48" spans="1:15" x14ac:dyDescent="0.25">
      <c r="A48" s="115">
        <v>5</v>
      </c>
      <c r="B48" s="118" t="s">
        <v>94</v>
      </c>
      <c r="C48" s="121" t="s">
        <v>95</v>
      </c>
      <c r="D48" s="122"/>
      <c r="E48" s="18" t="s">
        <v>148</v>
      </c>
      <c r="F48" s="38">
        <v>10</v>
      </c>
      <c r="G48" s="127">
        <v>0.03</v>
      </c>
      <c r="H48" s="102"/>
      <c r="I48" s="130">
        <v>0.03</v>
      </c>
      <c r="J48" s="107">
        <f>H48*G48</f>
        <v>0</v>
      </c>
      <c r="N48" s="2"/>
      <c r="O48" s="2"/>
    </row>
    <row r="49" spans="1:15" x14ac:dyDescent="0.25">
      <c r="A49" s="116"/>
      <c r="B49" s="119"/>
      <c r="C49" s="123"/>
      <c r="D49" s="124"/>
      <c r="E49" s="18" t="s">
        <v>149</v>
      </c>
      <c r="F49" s="38">
        <v>8</v>
      </c>
      <c r="G49" s="128"/>
      <c r="H49" s="129"/>
      <c r="I49" s="131"/>
      <c r="J49" s="132"/>
      <c r="N49" s="2"/>
      <c r="O49" s="2"/>
    </row>
    <row r="50" spans="1:15" x14ac:dyDescent="0.25">
      <c r="A50" s="116"/>
      <c r="B50" s="119"/>
      <c r="C50" s="123"/>
      <c r="D50" s="124"/>
      <c r="E50" s="18" t="s">
        <v>115</v>
      </c>
      <c r="F50" s="38">
        <v>6</v>
      </c>
      <c r="G50" s="128"/>
      <c r="H50" s="129"/>
      <c r="I50" s="131"/>
      <c r="J50" s="132"/>
      <c r="N50" s="2"/>
      <c r="O50" s="2"/>
    </row>
    <row r="51" spans="1:15" ht="30" x14ac:dyDescent="0.25">
      <c r="A51" s="116"/>
      <c r="B51" s="119"/>
      <c r="C51" s="123"/>
      <c r="D51" s="124"/>
      <c r="E51" s="46" t="s">
        <v>226</v>
      </c>
      <c r="F51" s="38">
        <v>3</v>
      </c>
      <c r="G51" s="128"/>
      <c r="H51" s="129"/>
      <c r="I51" s="131"/>
      <c r="J51" s="132"/>
      <c r="N51" s="2"/>
      <c r="O51" s="2"/>
    </row>
    <row r="52" spans="1:15" x14ac:dyDescent="0.25">
      <c r="A52" s="116"/>
      <c r="B52" s="119"/>
      <c r="C52" s="123"/>
      <c r="D52" s="124"/>
      <c r="E52" s="46" t="s">
        <v>223</v>
      </c>
      <c r="F52" s="38">
        <v>0</v>
      </c>
      <c r="G52" s="128"/>
      <c r="H52" s="129"/>
      <c r="I52" s="131"/>
      <c r="J52" s="132"/>
      <c r="N52" s="2"/>
      <c r="O52" s="2"/>
    </row>
    <row r="53" spans="1:15" x14ac:dyDescent="0.25">
      <c r="A53" s="117"/>
      <c r="B53" s="120"/>
      <c r="C53" s="125"/>
      <c r="D53" s="126"/>
      <c r="E53" s="40" t="s">
        <v>208</v>
      </c>
      <c r="F53" s="41" t="s">
        <v>21</v>
      </c>
      <c r="G53" s="111"/>
      <c r="H53" s="112"/>
      <c r="I53" s="113"/>
      <c r="J53" s="114"/>
      <c r="N53" s="2"/>
      <c r="O53" s="2"/>
    </row>
    <row r="54" spans="1:15" ht="15" customHeight="1" x14ac:dyDescent="0.25">
      <c r="A54" s="95">
        <v>6</v>
      </c>
      <c r="B54" s="134" t="s">
        <v>96</v>
      </c>
      <c r="C54" s="137" t="s">
        <v>97</v>
      </c>
      <c r="D54" s="138"/>
      <c r="E54" s="18" t="s">
        <v>148</v>
      </c>
      <c r="F54" s="38">
        <v>10</v>
      </c>
      <c r="G54" s="127">
        <v>0.03</v>
      </c>
      <c r="H54" s="102"/>
      <c r="I54" s="130">
        <v>0.03</v>
      </c>
      <c r="J54" s="107">
        <f>H54*G54</f>
        <v>0</v>
      </c>
      <c r="N54" s="2"/>
      <c r="O54" s="2"/>
    </row>
    <row r="55" spans="1:15" x14ac:dyDescent="0.25">
      <c r="A55" s="96"/>
      <c r="B55" s="135"/>
      <c r="C55" s="139"/>
      <c r="D55" s="140"/>
      <c r="E55" s="18" t="s">
        <v>149</v>
      </c>
      <c r="F55" s="38">
        <v>8</v>
      </c>
      <c r="G55" s="128"/>
      <c r="H55" s="129"/>
      <c r="I55" s="131"/>
      <c r="J55" s="132"/>
      <c r="N55" s="2"/>
      <c r="O55" s="2"/>
    </row>
    <row r="56" spans="1:15" x14ac:dyDescent="0.25">
      <c r="A56" s="96"/>
      <c r="B56" s="135"/>
      <c r="C56" s="139"/>
      <c r="D56" s="140"/>
      <c r="E56" s="18" t="s">
        <v>115</v>
      </c>
      <c r="F56" s="38">
        <v>6</v>
      </c>
      <c r="G56" s="128"/>
      <c r="H56" s="129"/>
      <c r="I56" s="131"/>
      <c r="J56" s="132"/>
      <c r="N56" s="2"/>
      <c r="O56" s="2"/>
    </row>
    <row r="57" spans="1:15" ht="30" x14ac:dyDescent="0.25">
      <c r="A57" s="96"/>
      <c r="B57" s="135"/>
      <c r="C57" s="139"/>
      <c r="D57" s="140"/>
      <c r="E57" s="46" t="s">
        <v>225</v>
      </c>
      <c r="F57" s="38">
        <v>3</v>
      </c>
      <c r="G57" s="128"/>
      <c r="H57" s="129"/>
      <c r="I57" s="131"/>
      <c r="J57" s="132"/>
      <c r="N57" s="2"/>
      <c r="O57" s="2"/>
    </row>
    <row r="58" spans="1:15" x14ac:dyDescent="0.25">
      <c r="A58" s="96"/>
      <c r="B58" s="135"/>
      <c r="C58" s="139"/>
      <c r="D58" s="140"/>
      <c r="E58" s="46" t="s">
        <v>224</v>
      </c>
      <c r="F58" s="38">
        <v>0</v>
      </c>
      <c r="G58" s="128"/>
      <c r="H58" s="129"/>
      <c r="I58" s="131"/>
      <c r="J58" s="132"/>
      <c r="N58" s="2"/>
      <c r="O58" s="2"/>
    </row>
    <row r="59" spans="1:15" x14ac:dyDescent="0.25">
      <c r="A59" s="97"/>
      <c r="B59" s="136"/>
      <c r="C59" s="141"/>
      <c r="D59" s="142"/>
      <c r="E59" s="40" t="s">
        <v>208</v>
      </c>
      <c r="F59" s="41" t="s">
        <v>21</v>
      </c>
      <c r="G59" s="111"/>
      <c r="H59" s="112"/>
      <c r="I59" s="113"/>
      <c r="J59" s="114"/>
      <c r="N59" s="2"/>
      <c r="O59" s="2"/>
    </row>
    <row r="60" spans="1:15" ht="14.25" customHeight="1" x14ac:dyDescent="0.25">
      <c r="A60" s="115">
        <v>7</v>
      </c>
      <c r="B60" s="133" t="s">
        <v>17</v>
      </c>
      <c r="C60" s="98" t="s">
        <v>51</v>
      </c>
      <c r="D60" s="98"/>
      <c r="E60" s="44" t="s">
        <v>227</v>
      </c>
      <c r="F60" s="36">
        <v>10</v>
      </c>
      <c r="G60" s="99">
        <v>0.04</v>
      </c>
      <c r="H60" s="101"/>
      <c r="I60" s="103">
        <v>0.04</v>
      </c>
      <c r="J60" s="106">
        <f>H60*G60</f>
        <v>0</v>
      </c>
      <c r="N60" s="2"/>
      <c r="O60" s="2"/>
    </row>
    <row r="61" spans="1:15" ht="14.25" customHeight="1" x14ac:dyDescent="0.25">
      <c r="A61" s="116"/>
      <c r="B61" s="133"/>
      <c r="C61" s="98"/>
      <c r="D61" s="98"/>
      <c r="E61" s="13" t="s">
        <v>57</v>
      </c>
      <c r="F61" s="36">
        <v>8</v>
      </c>
      <c r="G61" s="99"/>
      <c r="H61" s="101"/>
      <c r="I61" s="103"/>
      <c r="J61" s="106"/>
      <c r="N61" s="2"/>
      <c r="O61" s="2"/>
    </row>
    <row r="62" spans="1:15" ht="14.25" customHeight="1" x14ac:dyDescent="0.25">
      <c r="A62" s="116"/>
      <c r="B62" s="133"/>
      <c r="C62" s="98"/>
      <c r="D62" s="98"/>
      <c r="E62" s="13" t="s">
        <v>154</v>
      </c>
      <c r="F62" s="36">
        <v>6</v>
      </c>
      <c r="G62" s="99"/>
      <c r="H62" s="101"/>
      <c r="I62" s="103"/>
      <c r="J62" s="106"/>
      <c r="N62" s="2"/>
      <c r="O62" s="2"/>
    </row>
    <row r="63" spans="1:15" x14ac:dyDescent="0.25">
      <c r="A63" s="116"/>
      <c r="B63" s="133"/>
      <c r="C63" s="98"/>
      <c r="D63" s="98"/>
      <c r="E63" s="13" t="s">
        <v>157</v>
      </c>
      <c r="F63" s="36">
        <v>4</v>
      </c>
      <c r="G63" s="99"/>
      <c r="H63" s="101"/>
      <c r="I63" s="103"/>
      <c r="J63" s="106"/>
      <c r="N63" s="2"/>
      <c r="O63" s="2"/>
    </row>
    <row r="64" spans="1:15" x14ac:dyDescent="0.25">
      <c r="A64" s="116"/>
      <c r="B64" s="133"/>
      <c r="C64" s="98"/>
      <c r="D64" s="98"/>
      <c r="E64" s="13" t="s">
        <v>155</v>
      </c>
      <c r="F64" s="36">
        <v>2</v>
      </c>
      <c r="G64" s="99"/>
      <c r="H64" s="101"/>
      <c r="I64" s="103"/>
      <c r="J64" s="106"/>
      <c r="N64" s="2"/>
      <c r="O64" s="2"/>
    </row>
    <row r="65" spans="1:15" ht="19.5" customHeight="1" x14ac:dyDescent="0.25">
      <c r="A65" s="116"/>
      <c r="B65" s="133"/>
      <c r="C65" s="98"/>
      <c r="D65" s="98"/>
      <c r="E65" s="13" t="s">
        <v>156</v>
      </c>
      <c r="F65" s="36">
        <v>0</v>
      </c>
      <c r="G65" s="99"/>
      <c r="H65" s="101"/>
      <c r="I65" s="103"/>
      <c r="J65" s="106"/>
      <c r="N65" s="2"/>
      <c r="O65" s="2"/>
    </row>
    <row r="66" spans="1:15" ht="19.5" customHeight="1" x14ac:dyDescent="0.25">
      <c r="A66" s="117"/>
      <c r="B66" s="133"/>
      <c r="C66" s="98"/>
      <c r="D66" s="98"/>
      <c r="E66" s="43" t="s">
        <v>208</v>
      </c>
      <c r="F66" s="42" t="s">
        <v>21</v>
      </c>
      <c r="G66" s="99"/>
      <c r="H66" s="101"/>
      <c r="I66" s="103"/>
      <c r="J66" s="106"/>
      <c r="N66" s="2"/>
      <c r="O66" s="2"/>
    </row>
    <row r="67" spans="1:15" ht="18.75" customHeight="1" x14ac:dyDescent="0.3">
      <c r="A67" s="147" t="s">
        <v>193</v>
      </c>
      <c r="B67" s="148"/>
      <c r="C67" s="148"/>
      <c r="D67" s="148"/>
      <c r="E67" s="148"/>
      <c r="F67" s="149"/>
      <c r="G67" s="55">
        <v>0.3</v>
      </c>
      <c r="H67" s="73">
        <f>+H18+SUM(H25:H66)</f>
        <v>0</v>
      </c>
      <c r="I67" s="55">
        <f>SUM(I18:I65)</f>
        <v>0.3</v>
      </c>
      <c r="J67" s="57">
        <f>SUM(J18:J65)</f>
        <v>0</v>
      </c>
      <c r="N67" s="2"/>
      <c r="O67" s="2"/>
    </row>
    <row r="68" spans="1:15" x14ac:dyDescent="0.25">
      <c r="A68" s="95">
        <v>8</v>
      </c>
      <c r="B68" s="150" t="s">
        <v>38</v>
      </c>
      <c r="C68" s="153" t="s">
        <v>39</v>
      </c>
      <c r="D68" s="154"/>
      <c r="E68" s="20" t="s">
        <v>116</v>
      </c>
      <c r="F68" s="36">
        <v>10</v>
      </c>
      <c r="G68" s="127">
        <v>7.0000000000000007E-2</v>
      </c>
      <c r="H68" s="102"/>
      <c r="I68" s="130">
        <v>7.0000000000000007E-2</v>
      </c>
      <c r="J68" s="107">
        <f>H68*G68</f>
        <v>0</v>
      </c>
      <c r="N68" s="2"/>
      <c r="O68" s="2"/>
    </row>
    <row r="69" spans="1:15" x14ac:dyDescent="0.25">
      <c r="A69" s="96"/>
      <c r="B69" s="151"/>
      <c r="C69" s="155"/>
      <c r="D69" s="156"/>
      <c r="E69" s="20" t="s">
        <v>158</v>
      </c>
      <c r="F69" s="36">
        <v>8</v>
      </c>
      <c r="G69" s="128"/>
      <c r="H69" s="129"/>
      <c r="I69" s="131"/>
      <c r="J69" s="132"/>
      <c r="N69" s="2"/>
      <c r="O69" s="2"/>
    </row>
    <row r="70" spans="1:15" x14ac:dyDescent="0.25">
      <c r="A70" s="96"/>
      <c r="B70" s="151"/>
      <c r="C70" s="155"/>
      <c r="D70" s="156"/>
      <c r="E70" s="20" t="s">
        <v>159</v>
      </c>
      <c r="F70" s="36">
        <v>6</v>
      </c>
      <c r="G70" s="128"/>
      <c r="H70" s="129"/>
      <c r="I70" s="131"/>
      <c r="J70" s="132"/>
      <c r="N70" s="2"/>
      <c r="O70" s="2"/>
    </row>
    <row r="71" spans="1:15" x14ac:dyDescent="0.25">
      <c r="A71" s="96"/>
      <c r="B71" s="151"/>
      <c r="C71" s="155"/>
      <c r="D71" s="156"/>
      <c r="E71" s="47" t="s">
        <v>228</v>
      </c>
      <c r="F71" s="36">
        <v>4</v>
      </c>
      <c r="G71" s="128"/>
      <c r="H71" s="129"/>
      <c r="I71" s="131"/>
      <c r="J71" s="132"/>
      <c r="N71" s="2"/>
      <c r="O71" s="2"/>
    </row>
    <row r="72" spans="1:15" x14ac:dyDescent="0.25">
      <c r="A72" s="97"/>
      <c r="B72" s="152"/>
      <c r="C72" s="157"/>
      <c r="D72" s="158"/>
      <c r="E72" s="47" t="s">
        <v>229</v>
      </c>
      <c r="F72" s="36">
        <v>2</v>
      </c>
      <c r="G72" s="111"/>
      <c r="H72" s="112"/>
      <c r="I72" s="113"/>
      <c r="J72" s="114"/>
      <c r="N72" s="2"/>
      <c r="O72" s="2"/>
    </row>
    <row r="73" spans="1:15" x14ac:dyDescent="0.25">
      <c r="A73" s="143">
        <v>9</v>
      </c>
      <c r="B73" s="144" t="s">
        <v>74</v>
      </c>
      <c r="C73" s="144" t="s">
        <v>86</v>
      </c>
      <c r="D73" s="144"/>
      <c r="E73" s="18" t="s">
        <v>78</v>
      </c>
      <c r="F73" s="38">
        <v>10</v>
      </c>
      <c r="G73" s="145">
        <v>7.0000000000000007E-2</v>
      </c>
      <c r="H73" s="101"/>
      <c r="I73" s="103">
        <v>7.0000000000000007E-2</v>
      </c>
      <c r="J73" s="146">
        <f>H73*G73</f>
        <v>0</v>
      </c>
      <c r="N73" s="2"/>
      <c r="O73" s="2"/>
    </row>
    <row r="74" spans="1:15" x14ac:dyDescent="0.25">
      <c r="A74" s="143"/>
      <c r="B74" s="144"/>
      <c r="C74" s="144"/>
      <c r="D74" s="144"/>
      <c r="E74" s="18" t="s">
        <v>77</v>
      </c>
      <c r="F74" s="38">
        <v>7</v>
      </c>
      <c r="G74" s="143"/>
      <c r="H74" s="101"/>
      <c r="I74" s="104"/>
      <c r="J74" s="146"/>
      <c r="N74" s="2"/>
      <c r="O74" s="2"/>
    </row>
    <row r="75" spans="1:15" x14ac:dyDescent="0.25">
      <c r="A75" s="143"/>
      <c r="B75" s="144"/>
      <c r="C75" s="144"/>
      <c r="D75" s="144"/>
      <c r="E75" s="18" t="s">
        <v>76</v>
      </c>
      <c r="F75" s="38">
        <v>5</v>
      </c>
      <c r="G75" s="143"/>
      <c r="H75" s="101"/>
      <c r="I75" s="104"/>
      <c r="J75" s="146"/>
      <c r="N75" s="2"/>
      <c r="O75" s="2"/>
    </row>
    <row r="76" spans="1:15" x14ac:dyDescent="0.25">
      <c r="A76" s="143"/>
      <c r="B76" s="144"/>
      <c r="C76" s="144"/>
      <c r="D76" s="144"/>
      <c r="E76" s="18" t="s">
        <v>75</v>
      </c>
      <c r="F76" s="38">
        <v>2</v>
      </c>
      <c r="G76" s="143"/>
      <c r="H76" s="101"/>
      <c r="I76" s="104"/>
      <c r="J76" s="146"/>
      <c r="N76" s="2"/>
      <c r="O76" s="2"/>
    </row>
    <row r="77" spans="1:15" ht="45.75" customHeight="1" x14ac:dyDescent="0.25">
      <c r="A77" s="100">
        <v>10</v>
      </c>
      <c r="B77" s="98" t="s">
        <v>52</v>
      </c>
      <c r="C77" s="98" t="s">
        <v>53</v>
      </c>
      <c r="D77" s="98"/>
      <c r="E77" s="20" t="s">
        <v>160</v>
      </c>
      <c r="F77" s="36">
        <v>10</v>
      </c>
      <c r="G77" s="99">
        <v>0.06</v>
      </c>
      <c r="H77" s="101"/>
      <c r="I77" s="103">
        <v>0.06</v>
      </c>
      <c r="J77" s="106">
        <f>H77*G77</f>
        <v>0</v>
      </c>
      <c r="N77" s="2"/>
      <c r="O77" s="2"/>
    </row>
    <row r="78" spans="1:15" ht="49.5" customHeight="1" x14ac:dyDescent="0.25">
      <c r="A78" s="100"/>
      <c r="B78" s="98"/>
      <c r="C78" s="98"/>
      <c r="D78" s="98"/>
      <c r="E78" s="20" t="s">
        <v>161</v>
      </c>
      <c r="F78" s="36">
        <v>6</v>
      </c>
      <c r="G78" s="100"/>
      <c r="H78" s="101"/>
      <c r="I78" s="104"/>
      <c r="J78" s="106"/>
      <c r="N78" s="2"/>
      <c r="O78" s="2"/>
    </row>
    <row r="79" spans="1:15" ht="35.25" customHeight="1" x14ac:dyDescent="0.25">
      <c r="A79" s="100"/>
      <c r="B79" s="98"/>
      <c r="C79" s="98"/>
      <c r="D79" s="98"/>
      <c r="E79" s="47" t="s">
        <v>230</v>
      </c>
      <c r="F79" s="36">
        <v>2</v>
      </c>
      <c r="G79" s="100"/>
      <c r="H79" s="101"/>
      <c r="I79" s="104"/>
      <c r="J79" s="106"/>
      <c r="N79" s="2"/>
      <c r="O79" s="2"/>
    </row>
    <row r="80" spans="1:15" ht="18.75" customHeight="1" x14ac:dyDescent="0.3">
      <c r="A80" s="159" t="s">
        <v>194</v>
      </c>
      <c r="B80" s="159"/>
      <c r="C80" s="159"/>
      <c r="D80" s="159"/>
      <c r="E80" s="159"/>
      <c r="F80" s="159"/>
      <c r="G80" s="55">
        <v>0.2</v>
      </c>
      <c r="H80" s="73">
        <f>+SUM(H68:H79)</f>
        <v>0</v>
      </c>
      <c r="I80" s="55">
        <f>SUM(I68:I79)</f>
        <v>0.2</v>
      </c>
      <c r="J80" s="57">
        <f>SUM(J68:J79)</f>
        <v>0</v>
      </c>
      <c r="N80" s="2"/>
      <c r="O80" s="2"/>
    </row>
    <row r="81" spans="1:15" ht="14.25" customHeight="1" x14ac:dyDescent="0.25">
      <c r="A81" s="100">
        <v>11</v>
      </c>
      <c r="B81" s="98" t="s">
        <v>46</v>
      </c>
      <c r="C81" s="98" t="s">
        <v>47</v>
      </c>
      <c r="D81" s="98"/>
      <c r="E81" s="37" t="s">
        <v>54</v>
      </c>
      <c r="F81" s="22">
        <v>10</v>
      </c>
      <c r="G81" s="99">
        <v>0.08</v>
      </c>
      <c r="H81" s="101"/>
      <c r="I81" s="103">
        <v>0.08</v>
      </c>
      <c r="J81" s="106">
        <f>H81*G81</f>
        <v>0</v>
      </c>
      <c r="N81" s="2"/>
      <c r="O81" s="2"/>
    </row>
    <row r="82" spans="1:15" x14ac:dyDescent="0.25">
      <c r="A82" s="100"/>
      <c r="B82" s="98"/>
      <c r="C82" s="98"/>
      <c r="D82" s="98"/>
      <c r="E82" s="37" t="s">
        <v>117</v>
      </c>
      <c r="F82" s="22">
        <v>8</v>
      </c>
      <c r="G82" s="100"/>
      <c r="H82" s="101"/>
      <c r="I82" s="104"/>
      <c r="J82" s="106"/>
      <c r="N82" s="2"/>
      <c r="O82" s="2"/>
    </row>
    <row r="83" spans="1:15" ht="14.25" customHeight="1" x14ac:dyDescent="0.25">
      <c r="A83" s="100"/>
      <c r="B83" s="98"/>
      <c r="C83" s="98"/>
      <c r="D83" s="98"/>
      <c r="E83" s="37" t="s">
        <v>118</v>
      </c>
      <c r="F83" s="22">
        <v>6</v>
      </c>
      <c r="G83" s="100"/>
      <c r="H83" s="101"/>
      <c r="I83" s="104"/>
      <c r="J83" s="106"/>
      <c r="N83" s="2"/>
      <c r="O83" s="2"/>
    </row>
    <row r="84" spans="1:15" ht="14.25" customHeight="1" x14ac:dyDescent="0.25">
      <c r="A84" s="100"/>
      <c r="B84" s="98"/>
      <c r="C84" s="98"/>
      <c r="D84" s="98"/>
      <c r="E84" s="37" t="s">
        <v>119</v>
      </c>
      <c r="F84" s="22">
        <v>4</v>
      </c>
      <c r="G84" s="100"/>
      <c r="H84" s="101"/>
      <c r="I84" s="104"/>
      <c r="J84" s="106"/>
      <c r="N84" s="2"/>
      <c r="O84" s="2"/>
    </row>
    <row r="85" spans="1:15" x14ac:dyDescent="0.25">
      <c r="A85" s="100"/>
      <c r="B85" s="98"/>
      <c r="C85" s="98"/>
      <c r="D85" s="98"/>
      <c r="E85" s="37" t="s">
        <v>120</v>
      </c>
      <c r="F85" s="22">
        <v>2</v>
      </c>
      <c r="G85" s="100"/>
      <c r="H85" s="101"/>
      <c r="I85" s="104"/>
      <c r="J85" s="106"/>
      <c r="N85" s="2"/>
      <c r="O85" s="2"/>
    </row>
    <row r="86" spans="1:15" ht="21" customHeight="1" x14ac:dyDescent="0.25">
      <c r="A86" s="100">
        <v>12</v>
      </c>
      <c r="B86" s="163" t="s">
        <v>231</v>
      </c>
      <c r="C86" s="98" t="s">
        <v>27</v>
      </c>
      <c r="D86" s="98"/>
      <c r="E86" s="23" t="s">
        <v>22</v>
      </c>
      <c r="F86" s="36">
        <v>10</v>
      </c>
      <c r="G86" s="99">
        <v>0.05</v>
      </c>
      <c r="H86" s="101"/>
      <c r="I86" s="103">
        <v>0.05</v>
      </c>
      <c r="J86" s="106">
        <f>H86*G86</f>
        <v>0</v>
      </c>
      <c r="N86" s="2"/>
      <c r="O86" s="2"/>
    </row>
    <row r="87" spans="1:15" ht="21.75" customHeight="1" x14ac:dyDescent="0.25">
      <c r="A87" s="100"/>
      <c r="B87" s="110"/>
      <c r="C87" s="98"/>
      <c r="D87" s="98"/>
      <c r="E87" s="23" t="s">
        <v>92</v>
      </c>
      <c r="F87" s="36">
        <v>8</v>
      </c>
      <c r="G87" s="100"/>
      <c r="H87" s="101"/>
      <c r="I87" s="104"/>
      <c r="J87" s="106"/>
      <c r="N87" s="2"/>
      <c r="O87" s="2"/>
    </row>
    <row r="88" spans="1:15" ht="25.5" customHeight="1" x14ac:dyDescent="0.25">
      <c r="A88" s="100"/>
      <c r="B88" s="110"/>
      <c r="C88" s="98"/>
      <c r="D88" s="98"/>
      <c r="E88" s="23" t="s">
        <v>23</v>
      </c>
      <c r="F88" s="36">
        <v>6</v>
      </c>
      <c r="G88" s="100"/>
      <c r="H88" s="101"/>
      <c r="I88" s="104"/>
      <c r="J88" s="106"/>
      <c r="N88" s="2"/>
      <c r="O88" s="2"/>
    </row>
    <row r="89" spans="1:15" ht="25.5" customHeight="1" x14ac:dyDescent="0.25">
      <c r="A89" s="100"/>
      <c r="B89" s="110"/>
      <c r="C89" s="98"/>
      <c r="D89" s="98"/>
      <c r="E89" s="23" t="s">
        <v>24</v>
      </c>
      <c r="F89" s="36">
        <v>4</v>
      </c>
      <c r="G89" s="100"/>
      <c r="H89" s="101"/>
      <c r="I89" s="104"/>
      <c r="J89" s="106"/>
      <c r="N89" s="2"/>
      <c r="O89" s="2"/>
    </row>
    <row r="90" spans="1:15" ht="18.75" customHeight="1" x14ac:dyDescent="0.25">
      <c r="A90" s="100"/>
      <c r="B90" s="110"/>
      <c r="C90" s="98"/>
      <c r="D90" s="98"/>
      <c r="E90" s="23" t="s">
        <v>25</v>
      </c>
      <c r="F90" s="36">
        <v>2</v>
      </c>
      <c r="G90" s="100"/>
      <c r="H90" s="101"/>
      <c r="I90" s="104"/>
      <c r="J90" s="106"/>
      <c r="N90" s="2"/>
      <c r="O90" s="2"/>
    </row>
    <row r="91" spans="1:15" x14ac:dyDescent="0.25">
      <c r="A91" s="95">
        <v>13</v>
      </c>
      <c r="B91" s="160" t="s">
        <v>232</v>
      </c>
      <c r="C91" s="164" t="s">
        <v>233</v>
      </c>
      <c r="D91" s="165"/>
      <c r="E91" s="48" t="s">
        <v>234</v>
      </c>
      <c r="F91" s="36">
        <v>10</v>
      </c>
      <c r="G91" s="127">
        <v>0.06</v>
      </c>
      <c r="H91" s="102"/>
      <c r="I91" s="130">
        <v>0.06</v>
      </c>
      <c r="J91" s="107">
        <f>H91*G91</f>
        <v>0</v>
      </c>
      <c r="N91" s="2"/>
      <c r="O91" s="2"/>
    </row>
    <row r="92" spans="1:15" ht="30" x14ac:dyDescent="0.25">
      <c r="A92" s="96"/>
      <c r="B92" s="161"/>
      <c r="C92" s="166"/>
      <c r="D92" s="167"/>
      <c r="E92" s="48" t="s">
        <v>235</v>
      </c>
      <c r="F92" s="36">
        <v>8</v>
      </c>
      <c r="G92" s="128"/>
      <c r="H92" s="129"/>
      <c r="I92" s="131"/>
      <c r="J92" s="132"/>
      <c r="K92" s="16"/>
      <c r="N92" s="2"/>
      <c r="O92" s="2"/>
    </row>
    <row r="93" spans="1:15" s="6" customFormat="1" ht="30" x14ac:dyDescent="0.25">
      <c r="A93" s="96"/>
      <c r="B93" s="161"/>
      <c r="C93" s="166"/>
      <c r="D93" s="167"/>
      <c r="E93" s="48" t="s">
        <v>236</v>
      </c>
      <c r="F93" s="36">
        <v>6</v>
      </c>
      <c r="G93" s="128"/>
      <c r="H93" s="129"/>
      <c r="I93" s="131"/>
      <c r="J93" s="132"/>
      <c r="K93" s="16"/>
    </row>
    <row r="94" spans="1:15" s="6" customFormat="1" x14ac:dyDescent="0.25">
      <c r="A94" s="97"/>
      <c r="B94" s="162"/>
      <c r="C94" s="168"/>
      <c r="D94" s="169"/>
      <c r="E94" s="48" t="s">
        <v>79</v>
      </c>
      <c r="F94" s="36">
        <v>4</v>
      </c>
      <c r="G94" s="111"/>
      <c r="H94" s="112"/>
      <c r="I94" s="113"/>
      <c r="J94" s="114"/>
      <c r="K94" s="16"/>
    </row>
    <row r="95" spans="1:15" s="6" customFormat="1" x14ac:dyDescent="0.25">
      <c r="A95" s="100">
        <v>14</v>
      </c>
      <c r="B95" s="163" t="s">
        <v>80</v>
      </c>
      <c r="C95" s="170" t="s">
        <v>237</v>
      </c>
      <c r="D95" s="98"/>
      <c r="E95" s="50" t="s">
        <v>81</v>
      </c>
      <c r="F95" s="49">
        <v>10</v>
      </c>
      <c r="G95" s="99">
        <v>0.06</v>
      </c>
      <c r="H95" s="101"/>
      <c r="I95" s="103">
        <v>0.06</v>
      </c>
      <c r="J95" s="106"/>
      <c r="K95" s="16"/>
    </row>
    <row r="96" spans="1:15" s="6" customFormat="1" ht="30" x14ac:dyDescent="0.25">
      <c r="A96" s="100"/>
      <c r="B96" s="110"/>
      <c r="C96" s="98"/>
      <c r="D96" s="98"/>
      <c r="E96" s="48" t="s">
        <v>238</v>
      </c>
      <c r="F96" s="36">
        <v>6</v>
      </c>
      <c r="G96" s="100"/>
      <c r="H96" s="101"/>
      <c r="I96" s="104"/>
      <c r="J96" s="106"/>
      <c r="K96" s="16"/>
    </row>
    <row r="97" spans="1:15" s="6" customFormat="1" x14ac:dyDescent="0.25">
      <c r="A97" s="100"/>
      <c r="B97" s="110"/>
      <c r="C97" s="98"/>
      <c r="D97" s="98"/>
      <c r="E97" s="48" t="s">
        <v>82</v>
      </c>
      <c r="F97" s="36">
        <v>4</v>
      </c>
      <c r="G97" s="100"/>
      <c r="H97" s="101"/>
      <c r="I97" s="104"/>
      <c r="J97" s="106"/>
      <c r="K97" s="16"/>
    </row>
    <row r="98" spans="1:15" ht="18.75" customHeight="1" x14ac:dyDescent="0.3">
      <c r="A98" s="159" t="s">
        <v>195</v>
      </c>
      <c r="B98" s="159"/>
      <c r="C98" s="159"/>
      <c r="D98" s="159"/>
      <c r="E98" s="159"/>
      <c r="F98" s="159"/>
      <c r="G98" s="55">
        <v>0.25</v>
      </c>
      <c r="H98" s="73">
        <f>+SUM(H81:H97)</f>
        <v>0</v>
      </c>
      <c r="I98" s="55">
        <f>SUM(I81:I97)</f>
        <v>0.25</v>
      </c>
      <c r="J98" s="57">
        <f>SUM(J81:J97)</f>
        <v>0</v>
      </c>
      <c r="N98" s="2"/>
      <c r="O98" s="2"/>
    </row>
    <row r="99" spans="1:15" x14ac:dyDescent="0.25">
      <c r="A99" s="100">
        <v>17</v>
      </c>
      <c r="B99" s="98" t="s">
        <v>31</v>
      </c>
      <c r="C99" s="98" t="s">
        <v>32</v>
      </c>
      <c r="D99" s="98"/>
      <c r="E99" s="25" t="s">
        <v>58</v>
      </c>
      <c r="F99" s="26">
        <v>10</v>
      </c>
      <c r="G99" s="99">
        <v>0.08</v>
      </c>
      <c r="H99" s="101"/>
      <c r="I99" s="103">
        <v>0.08</v>
      </c>
      <c r="J99" s="106">
        <f>H99*G99</f>
        <v>0</v>
      </c>
      <c r="N99" s="2"/>
      <c r="O99" s="2"/>
    </row>
    <row r="100" spans="1:15" x14ac:dyDescent="0.25">
      <c r="A100" s="100"/>
      <c r="B100" s="98"/>
      <c r="C100" s="98"/>
      <c r="D100" s="98"/>
      <c r="E100" s="25" t="s">
        <v>108</v>
      </c>
      <c r="F100" s="26">
        <v>6</v>
      </c>
      <c r="G100" s="100"/>
      <c r="H100" s="101"/>
      <c r="I100" s="104"/>
      <c r="J100" s="106"/>
      <c r="N100" s="2"/>
      <c r="O100" s="2"/>
    </row>
    <row r="101" spans="1:15" ht="45" x14ac:dyDescent="0.25">
      <c r="A101" s="100"/>
      <c r="B101" s="98"/>
      <c r="C101" s="98"/>
      <c r="D101" s="98"/>
      <c r="E101" s="27" t="s">
        <v>109</v>
      </c>
      <c r="F101" s="28">
        <v>4</v>
      </c>
      <c r="G101" s="100"/>
      <c r="H101" s="101"/>
      <c r="I101" s="104"/>
      <c r="J101" s="106"/>
      <c r="N101" s="2"/>
      <c r="O101" s="2"/>
    </row>
    <row r="102" spans="1:15" x14ac:dyDescent="0.25">
      <c r="A102" s="100"/>
      <c r="B102" s="98"/>
      <c r="C102" s="98"/>
      <c r="D102" s="98"/>
      <c r="E102" s="25" t="s">
        <v>59</v>
      </c>
      <c r="F102" s="26">
        <v>2</v>
      </c>
      <c r="G102" s="100"/>
      <c r="H102" s="101"/>
      <c r="I102" s="104"/>
      <c r="J102" s="106"/>
      <c r="N102" s="2"/>
      <c r="O102" s="2"/>
    </row>
    <row r="103" spans="1:15" x14ac:dyDescent="0.25">
      <c r="A103" s="100"/>
      <c r="B103" s="98"/>
      <c r="C103" s="98"/>
      <c r="D103" s="98"/>
      <c r="E103" s="25" t="s">
        <v>110</v>
      </c>
      <c r="F103" s="26">
        <v>0</v>
      </c>
      <c r="G103" s="100"/>
      <c r="H103" s="101"/>
      <c r="I103" s="104"/>
      <c r="J103" s="106"/>
      <c r="N103" s="2"/>
      <c r="O103" s="2"/>
    </row>
    <row r="104" spans="1:15" ht="27" customHeight="1" x14ac:dyDescent="0.25">
      <c r="A104" s="100"/>
      <c r="B104" s="98"/>
      <c r="C104" s="98"/>
      <c r="D104" s="98"/>
      <c r="E104" s="25" t="s">
        <v>111</v>
      </c>
      <c r="F104" s="26">
        <v>-2</v>
      </c>
      <c r="G104" s="100"/>
      <c r="H104" s="101"/>
      <c r="I104" s="104"/>
      <c r="J104" s="106"/>
      <c r="N104" s="2"/>
      <c r="O104" s="2"/>
    </row>
    <row r="105" spans="1:15" x14ac:dyDescent="0.25">
      <c r="A105" s="100"/>
      <c r="B105" s="98"/>
      <c r="C105" s="98"/>
      <c r="D105" s="98"/>
      <c r="E105" s="25" t="s">
        <v>112</v>
      </c>
      <c r="F105" s="26" t="s">
        <v>21</v>
      </c>
      <c r="G105" s="100"/>
      <c r="H105" s="101"/>
      <c r="I105" s="104"/>
      <c r="J105" s="106"/>
      <c r="N105" s="2"/>
      <c r="O105" s="2"/>
    </row>
    <row r="106" spans="1:15" ht="15.75" customHeight="1" x14ac:dyDescent="0.25">
      <c r="A106" s="100">
        <v>18</v>
      </c>
      <c r="B106" s="178" t="s">
        <v>63</v>
      </c>
      <c r="C106" s="98" t="s">
        <v>33</v>
      </c>
      <c r="D106" s="98"/>
      <c r="E106" s="29" t="s">
        <v>64</v>
      </c>
      <c r="F106" s="30">
        <v>10</v>
      </c>
      <c r="G106" s="99">
        <v>0.05</v>
      </c>
      <c r="H106" s="101"/>
      <c r="I106" s="103">
        <v>0.05</v>
      </c>
      <c r="J106" s="106">
        <f>H106*G106</f>
        <v>0</v>
      </c>
      <c r="N106" s="2"/>
      <c r="O106" s="2"/>
    </row>
    <row r="107" spans="1:15" x14ac:dyDescent="0.25">
      <c r="A107" s="100"/>
      <c r="B107" s="179"/>
      <c r="C107" s="98"/>
      <c r="D107" s="98"/>
      <c r="E107" s="29" t="s">
        <v>65</v>
      </c>
      <c r="F107" s="30">
        <v>8</v>
      </c>
      <c r="G107" s="100"/>
      <c r="H107" s="101"/>
      <c r="I107" s="104"/>
      <c r="J107" s="106"/>
      <c r="N107" s="2"/>
      <c r="O107" s="2"/>
    </row>
    <row r="108" spans="1:15" x14ac:dyDescent="0.25">
      <c r="A108" s="100"/>
      <c r="B108" s="179"/>
      <c r="C108" s="98"/>
      <c r="D108" s="98"/>
      <c r="E108" s="29" t="s">
        <v>66</v>
      </c>
      <c r="F108" s="30">
        <v>6</v>
      </c>
      <c r="G108" s="100"/>
      <c r="H108" s="101"/>
      <c r="I108" s="104"/>
      <c r="J108" s="106"/>
      <c r="N108" s="2"/>
      <c r="O108" s="2"/>
    </row>
    <row r="109" spans="1:15" x14ac:dyDescent="0.25">
      <c r="A109" s="100"/>
      <c r="B109" s="179"/>
      <c r="C109" s="98"/>
      <c r="D109" s="98"/>
      <c r="E109" s="29" t="s">
        <v>67</v>
      </c>
      <c r="F109" s="30">
        <v>2</v>
      </c>
      <c r="G109" s="100"/>
      <c r="H109" s="101"/>
      <c r="I109" s="104"/>
      <c r="J109" s="106"/>
      <c r="N109" s="2"/>
      <c r="O109" s="2"/>
    </row>
    <row r="110" spans="1:15" ht="18.75" customHeight="1" x14ac:dyDescent="0.3">
      <c r="A110" s="159" t="s">
        <v>196</v>
      </c>
      <c r="B110" s="159"/>
      <c r="C110" s="159"/>
      <c r="D110" s="159"/>
      <c r="E110" s="159"/>
      <c r="F110" s="159"/>
      <c r="G110" s="55">
        <v>0.13</v>
      </c>
      <c r="H110" s="73">
        <f>+H99+H106</f>
        <v>0</v>
      </c>
      <c r="I110" s="55">
        <f>SUM(I99:I109)</f>
        <v>0.13</v>
      </c>
      <c r="J110" s="57">
        <f>SUM(J99:J109)</f>
        <v>0</v>
      </c>
      <c r="N110" s="2"/>
      <c r="O110" s="2"/>
    </row>
    <row r="111" spans="1:15" x14ac:dyDescent="0.25">
      <c r="A111" s="173">
        <v>19</v>
      </c>
      <c r="B111" s="118" t="s">
        <v>104</v>
      </c>
      <c r="C111" s="190" t="s">
        <v>239</v>
      </c>
      <c r="D111" s="122"/>
      <c r="E111" s="13" t="s">
        <v>68</v>
      </c>
      <c r="F111" s="39">
        <v>10</v>
      </c>
      <c r="G111" s="191">
        <v>0.12</v>
      </c>
      <c r="H111" s="102"/>
      <c r="I111" s="130">
        <v>0.12</v>
      </c>
      <c r="J111" s="176">
        <f>H111*G111</f>
        <v>0</v>
      </c>
      <c r="N111" s="2"/>
      <c r="O111" s="2"/>
    </row>
    <row r="112" spans="1:15" x14ac:dyDescent="0.25">
      <c r="A112" s="174"/>
      <c r="B112" s="119"/>
      <c r="C112" s="123"/>
      <c r="D112" s="124"/>
      <c r="E112" s="13" t="s">
        <v>69</v>
      </c>
      <c r="F112" s="39">
        <v>8</v>
      </c>
      <c r="G112" s="174"/>
      <c r="H112" s="129"/>
      <c r="I112" s="171"/>
      <c r="J112" s="177"/>
      <c r="N112" s="2"/>
      <c r="O112" s="2"/>
    </row>
    <row r="113" spans="1:15" x14ac:dyDescent="0.25">
      <c r="A113" s="174"/>
      <c r="B113" s="119"/>
      <c r="C113" s="123"/>
      <c r="D113" s="124"/>
      <c r="E113" s="13" t="s">
        <v>70</v>
      </c>
      <c r="F113" s="39">
        <v>7</v>
      </c>
      <c r="G113" s="174"/>
      <c r="H113" s="129"/>
      <c r="I113" s="171"/>
      <c r="J113" s="177"/>
      <c r="N113" s="2"/>
      <c r="O113" s="2"/>
    </row>
    <row r="114" spans="1:15" x14ac:dyDescent="0.25">
      <c r="A114" s="174"/>
      <c r="B114" s="119"/>
      <c r="C114" s="123"/>
      <c r="D114" s="124"/>
      <c r="E114" s="13" t="s">
        <v>71</v>
      </c>
      <c r="F114" s="39">
        <v>6</v>
      </c>
      <c r="G114" s="174"/>
      <c r="H114" s="129"/>
      <c r="I114" s="171"/>
      <c r="J114" s="177"/>
      <c r="N114" s="2"/>
      <c r="O114" s="2"/>
    </row>
    <row r="115" spans="1:15" x14ac:dyDescent="0.25">
      <c r="A115" s="174"/>
      <c r="B115" s="119"/>
      <c r="C115" s="123"/>
      <c r="D115" s="124"/>
      <c r="E115" s="13" t="s">
        <v>72</v>
      </c>
      <c r="F115" s="39">
        <v>4</v>
      </c>
      <c r="G115" s="174"/>
      <c r="H115" s="129"/>
      <c r="I115" s="171"/>
      <c r="J115" s="177"/>
      <c r="N115" s="2"/>
      <c r="O115" s="2"/>
    </row>
    <row r="116" spans="1:15" x14ac:dyDescent="0.25">
      <c r="A116" s="175"/>
      <c r="B116" s="120"/>
      <c r="C116" s="125"/>
      <c r="D116" s="126"/>
      <c r="E116" s="13" t="s">
        <v>73</v>
      </c>
      <c r="F116" s="39">
        <v>0</v>
      </c>
      <c r="G116" s="175"/>
      <c r="H116" s="129"/>
      <c r="I116" s="171"/>
      <c r="J116" s="177"/>
      <c r="N116" s="2"/>
      <c r="O116" s="2"/>
    </row>
    <row r="117" spans="1:15" ht="20.25" customHeight="1" x14ac:dyDescent="0.25">
      <c r="A117" s="192" t="s">
        <v>202</v>
      </c>
      <c r="B117" s="193"/>
      <c r="C117" s="193"/>
      <c r="D117" s="193"/>
      <c r="E117" s="193"/>
      <c r="F117" s="193"/>
      <c r="G117" s="193"/>
      <c r="H117" s="58"/>
      <c r="I117" s="59"/>
      <c r="J117" s="60"/>
      <c r="N117" s="2"/>
      <c r="O117" s="2"/>
    </row>
    <row r="118" spans="1:15" ht="30" x14ac:dyDescent="0.25">
      <c r="A118" s="100">
        <v>20</v>
      </c>
      <c r="B118" s="194" t="s">
        <v>60</v>
      </c>
      <c r="C118" s="153" t="s">
        <v>61</v>
      </c>
      <c r="D118" s="154"/>
      <c r="E118" s="35" t="s">
        <v>87</v>
      </c>
      <c r="F118" s="36">
        <v>10</v>
      </c>
      <c r="G118" s="99">
        <v>0.06</v>
      </c>
      <c r="H118" s="112"/>
      <c r="I118" s="113">
        <v>0.06</v>
      </c>
      <c r="J118" s="114">
        <f>H118*G118</f>
        <v>0</v>
      </c>
      <c r="N118" s="2"/>
      <c r="O118" s="2"/>
    </row>
    <row r="119" spans="1:15" ht="30" x14ac:dyDescent="0.25">
      <c r="A119" s="100"/>
      <c r="B119" s="195"/>
      <c r="C119" s="155"/>
      <c r="D119" s="156"/>
      <c r="E119" s="35" t="s">
        <v>88</v>
      </c>
      <c r="F119" s="36">
        <v>8</v>
      </c>
      <c r="G119" s="99"/>
      <c r="H119" s="101"/>
      <c r="I119" s="103"/>
      <c r="J119" s="106"/>
      <c r="N119" s="2"/>
      <c r="O119" s="2"/>
    </row>
    <row r="120" spans="1:15" ht="30" x14ac:dyDescent="0.25">
      <c r="A120" s="100"/>
      <c r="B120" s="195"/>
      <c r="C120" s="155"/>
      <c r="D120" s="156"/>
      <c r="E120" s="35" t="s">
        <v>89</v>
      </c>
      <c r="F120" s="36">
        <v>6</v>
      </c>
      <c r="G120" s="99"/>
      <c r="H120" s="101"/>
      <c r="I120" s="103"/>
      <c r="J120" s="106"/>
      <c r="N120" s="2"/>
      <c r="O120" s="2"/>
    </row>
    <row r="121" spans="1:15" ht="30" x14ac:dyDescent="0.25">
      <c r="A121" s="100"/>
      <c r="B121" s="195"/>
      <c r="C121" s="155"/>
      <c r="D121" s="156"/>
      <c r="E121" s="35" t="s">
        <v>90</v>
      </c>
      <c r="F121" s="36">
        <v>4</v>
      </c>
      <c r="G121" s="99"/>
      <c r="H121" s="101"/>
      <c r="I121" s="103"/>
      <c r="J121" s="106"/>
      <c r="N121" s="2"/>
      <c r="O121" s="2"/>
    </row>
    <row r="122" spans="1:15" ht="30" x14ac:dyDescent="0.25">
      <c r="A122" s="100"/>
      <c r="B122" s="195"/>
      <c r="C122" s="155"/>
      <c r="D122" s="156"/>
      <c r="E122" s="32" t="s">
        <v>62</v>
      </c>
      <c r="F122" s="36">
        <v>2</v>
      </c>
      <c r="G122" s="99"/>
      <c r="H122" s="101"/>
      <c r="I122" s="103"/>
      <c r="J122" s="106"/>
      <c r="N122" s="2"/>
      <c r="O122" s="2"/>
    </row>
    <row r="123" spans="1:15" ht="30" x14ac:dyDescent="0.25">
      <c r="A123" s="100"/>
      <c r="B123" s="196"/>
      <c r="C123" s="157"/>
      <c r="D123" s="158"/>
      <c r="E123" s="35" t="s">
        <v>91</v>
      </c>
      <c r="F123" s="36">
        <v>0</v>
      </c>
      <c r="G123" s="99"/>
      <c r="H123" s="101"/>
      <c r="I123" s="103"/>
      <c r="J123" s="106"/>
      <c r="N123" s="2"/>
      <c r="O123" s="2"/>
    </row>
    <row r="124" spans="1:15" ht="22.5" customHeight="1" x14ac:dyDescent="0.25">
      <c r="A124" s="95">
        <v>21</v>
      </c>
      <c r="B124" s="150" t="s">
        <v>83</v>
      </c>
      <c r="C124" s="153" t="s">
        <v>84</v>
      </c>
      <c r="D124" s="154"/>
      <c r="E124" s="23" t="s">
        <v>171</v>
      </c>
      <c r="F124" s="39">
        <v>10</v>
      </c>
      <c r="G124" s="127">
        <v>0.06</v>
      </c>
      <c r="H124" s="102"/>
      <c r="I124" s="130">
        <v>0.06</v>
      </c>
      <c r="J124" s="107">
        <f>H124*G124</f>
        <v>0</v>
      </c>
    </row>
    <row r="125" spans="1:15" ht="24.75" customHeight="1" x14ac:dyDescent="0.25">
      <c r="A125" s="96"/>
      <c r="B125" s="151"/>
      <c r="C125" s="155"/>
      <c r="D125" s="156"/>
      <c r="E125" s="23" t="s">
        <v>172</v>
      </c>
      <c r="F125" s="39">
        <v>5</v>
      </c>
      <c r="G125" s="96"/>
      <c r="H125" s="129"/>
      <c r="I125" s="171"/>
      <c r="J125" s="132"/>
    </row>
    <row r="126" spans="1:15" ht="19.5" customHeight="1" x14ac:dyDescent="0.25">
      <c r="A126" s="97"/>
      <c r="B126" s="152"/>
      <c r="C126" s="157"/>
      <c r="D126" s="158"/>
      <c r="E126" s="23" t="s">
        <v>173</v>
      </c>
      <c r="F126" s="39">
        <v>0</v>
      </c>
      <c r="G126" s="97"/>
      <c r="H126" s="112"/>
      <c r="I126" s="172"/>
      <c r="J126" s="114"/>
    </row>
    <row r="127" spans="1:15" ht="18.75" customHeight="1" x14ac:dyDescent="0.3">
      <c r="A127" s="180" t="s">
        <v>197</v>
      </c>
      <c r="B127" s="181"/>
      <c r="C127" s="181"/>
      <c r="D127" s="181"/>
      <c r="E127" s="181"/>
      <c r="F127" s="182"/>
      <c r="G127" s="61">
        <v>0.12</v>
      </c>
      <c r="H127" s="72">
        <f>+SUM(H111:H126)</f>
        <v>0</v>
      </c>
      <c r="I127" s="61">
        <f>SUM(I118:I126)</f>
        <v>0.12</v>
      </c>
      <c r="J127" s="57">
        <f>SUM(J111:J126)</f>
        <v>0</v>
      </c>
    </row>
    <row r="128" spans="1:15" ht="18" customHeight="1" x14ac:dyDescent="0.3">
      <c r="A128" s="183" t="s">
        <v>190</v>
      </c>
      <c r="B128" s="184"/>
      <c r="C128" s="184"/>
      <c r="D128" s="184"/>
      <c r="E128" s="184"/>
      <c r="F128" s="184"/>
      <c r="G128" s="55">
        <f>G67+G80+G98+G110+G127</f>
        <v>1</v>
      </c>
      <c r="H128" s="73">
        <f>+H67+H98+H110+H127</f>
        <v>0</v>
      </c>
      <c r="I128" s="55">
        <f>I67+I80+I98+I110+I127</f>
        <v>1</v>
      </c>
      <c r="J128" s="63">
        <f>J67+J80+J98+J110+J127</f>
        <v>0</v>
      </c>
    </row>
    <row r="129" spans="1:15" s="69" customFormat="1" ht="33.75" customHeight="1" x14ac:dyDescent="0.35">
      <c r="A129" s="185" t="s">
        <v>191</v>
      </c>
      <c r="B129" s="185"/>
      <c r="C129" s="185"/>
      <c r="D129" s="185"/>
      <c r="E129" s="185"/>
      <c r="F129" s="186"/>
      <c r="G129" s="187" t="s">
        <v>192</v>
      </c>
      <c r="H129" s="188"/>
      <c r="I129" s="189"/>
      <c r="J129" s="71">
        <f>J128/I128*10</f>
        <v>0</v>
      </c>
      <c r="N129" s="70"/>
      <c r="O129" s="70"/>
    </row>
    <row r="133" spans="1:15" ht="31.5" customHeight="1" x14ac:dyDescent="0.25">
      <c r="B133" s="64" t="s">
        <v>174</v>
      </c>
      <c r="C133" s="64" t="s">
        <v>176</v>
      </c>
      <c r="D133" s="67" t="s">
        <v>177</v>
      </c>
      <c r="E133" s="68" t="s">
        <v>178</v>
      </c>
      <c r="F133" s="81" t="s">
        <v>179</v>
      </c>
      <c r="G133" s="81"/>
    </row>
    <row r="134" spans="1:15" ht="27" customHeight="1" x14ac:dyDescent="0.25">
      <c r="B134" s="65" t="s">
        <v>175</v>
      </c>
      <c r="C134" s="65">
        <v>100</v>
      </c>
      <c r="D134" s="65" t="s">
        <v>180</v>
      </c>
      <c r="E134" s="66" t="s">
        <v>181</v>
      </c>
      <c r="F134" s="82" t="s">
        <v>182</v>
      </c>
      <c r="G134" s="82"/>
    </row>
  </sheetData>
  <sheetProtection sheet="1" objects="1" scenarios="1" selectLockedCells="1"/>
  <mergeCells count="163">
    <mergeCell ref="A127:F127"/>
    <mergeCell ref="A128:F128"/>
    <mergeCell ref="A129:F129"/>
    <mergeCell ref="G129:I129"/>
    <mergeCell ref="B111:B116"/>
    <mergeCell ref="C111:D116"/>
    <mergeCell ref="G111:G116"/>
    <mergeCell ref="H111:H116"/>
    <mergeCell ref="I111:I116"/>
    <mergeCell ref="A117:G117"/>
    <mergeCell ref="A118:A123"/>
    <mergeCell ref="B118:B123"/>
    <mergeCell ref="C118:D123"/>
    <mergeCell ref="G118:G123"/>
    <mergeCell ref="H118:H123"/>
    <mergeCell ref="I118:I123"/>
    <mergeCell ref="J118:J123"/>
    <mergeCell ref="A124:A126"/>
    <mergeCell ref="B124:B126"/>
    <mergeCell ref="C124:D126"/>
    <mergeCell ref="G124:G126"/>
    <mergeCell ref="H124:H126"/>
    <mergeCell ref="I124:I126"/>
    <mergeCell ref="J124:J126"/>
    <mergeCell ref="C99:D105"/>
    <mergeCell ref="G99:G105"/>
    <mergeCell ref="H99:H105"/>
    <mergeCell ref="I99:I105"/>
    <mergeCell ref="J99:J105"/>
    <mergeCell ref="J106:J109"/>
    <mergeCell ref="A110:F110"/>
    <mergeCell ref="A111:A116"/>
    <mergeCell ref="J111:J116"/>
    <mergeCell ref="A106:A109"/>
    <mergeCell ref="B106:B109"/>
    <mergeCell ref="C106:D109"/>
    <mergeCell ref="G106:G109"/>
    <mergeCell ref="H106:H109"/>
    <mergeCell ref="I106:I109"/>
    <mergeCell ref="J95:J97"/>
    <mergeCell ref="A95:A97"/>
    <mergeCell ref="B95:B97"/>
    <mergeCell ref="C95:D97"/>
    <mergeCell ref="G95:G97"/>
    <mergeCell ref="H95:H97"/>
    <mergeCell ref="I95:I97"/>
    <mergeCell ref="A98:F98"/>
    <mergeCell ref="A99:A105"/>
    <mergeCell ref="B99:B105"/>
    <mergeCell ref="J86:J90"/>
    <mergeCell ref="A91:A94"/>
    <mergeCell ref="B91:B94"/>
    <mergeCell ref="A86:A90"/>
    <mergeCell ref="B86:B90"/>
    <mergeCell ref="C86:D90"/>
    <mergeCell ref="G86:G90"/>
    <mergeCell ref="H86:H90"/>
    <mergeCell ref="I86:I90"/>
    <mergeCell ref="C91:D94"/>
    <mergeCell ref="G91:G94"/>
    <mergeCell ref="H91:H94"/>
    <mergeCell ref="I91:I94"/>
    <mergeCell ref="J91:J94"/>
    <mergeCell ref="J77:J79"/>
    <mergeCell ref="A80:F80"/>
    <mergeCell ref="A81:A85"/>
    <mergeCell ref="B81:B85"/>
    <mergeCell ref="C81:D85"/>
    <mergeCell ref="G81:G85"/>
    <mergeCell ref="H81:H85"/>
    <mergeCell ref="I81:I85"/>
    <mergeCell ref="J81:J85"/>
    <mergeCell ref="A77:A79"/>
    <mergeCell ref="B77:B79"/>
    <mergeCell ref="C77:D79"/>
    <mergeCell ref="G77:G79"/>
    <mergeCell ref="H77:H79"/>
    <mergeCell ref="I77:I79"/>
    <mergeCell ref="A73:A76"/>
    <mergeCell ref="B73:B76"/>
    <mergeCell ref="C73:D76"/>
    <mergeCell ref="G73:G76"/>
    <mergeCell ref="H73:H76"/>
    <mergeCell ref="I73:I76"/>
    <mergeCell ref="J73:J76"/>
    <mergeCell ref="J68:J72"/>
    <mergeCell ref="A67:F67"/>
    <mergeCell ref="A68:A72"/>
    <mergeCell ref="B68:B72"/>
    <mergeCell ref="C68:D72"/>
    <mergeCell ref="G68:G72"/>
    <mergeCell ref="H68:H72"/>
    <mergeCell ref="I68:I72"/>
    <mergeCell ref="J54:J59"/>
    <mergeCell ref="A60:A66"/>
    <mergeCell ref="B60:B66"/>
    <mergeCell ref="C60:D66"/>
    <mergeCell ref="G60:G66"/>
    <mergeCell ref="H60:H66"/>
    <mergeCell ref="I60:I66"/>
    <mergeCell ref="J60:J66"/>
    <mergeCell ref="A54:A59"/>
    <mergeCell ref="B54:B59"/>
    <mergeCell ref="C54:D59"/>
    <mergeCell ref="G54:G59"/>
    <mergeCell ref="H54:H59"/>
    <mergeCell ref="I54:I59"/>
    <mergeCell ref="J43:J47"/>
    <mergeCell ref="A48:A53"/>
    <mergeCell ref="B48:B53"/>
    <mergeCell ref="C48:D53"/>
    <mergeCell ref="G48:G53"/>
    <mergeCell ref="H48:H53"/>
    <mergeCell ref="I48:I53"/>
    <mergeCell ref="J48:J53"/>
    <mergeCell ref="A43:A47"/>
    <mergeCell ref="B43:B47"/>
    <mergeCell ref="C43:D47"/>
    <mergeCell ref="G43:G47"/>
    <mergeCell ref="H43:H47"/>
    <mergeCell ref="I43:I47"/>
    <mergeCell ref="G25:G30"/>
    <mergeCell ref="H25:H30"/>
    <mergeCell ref="I25:I30"/>
    <mergeCell ref="J25:J30"/>
    <mergeCell ref="J31:J36"/>
    <mergeCell ref="A37:A42"/>
    <mergeCell ref="B37:B42"/>
    <mergeCell ref="C37:D42"/>
    <mergeCell ref="G37:G42"/>
    <mergeCell ref="H37:H42"/>
    <mergeCell ref="I37:I42"/>
    <mergeCell ref="J37:J42"/>
    <mergeCell ref="A31:A36"/>
    <mergeCell ref="B31:B36"/>
    <mergeCell ref="C31:D36"/>
    <mergeCell ref="G31:G36"/>
    <mergeCell ref="H31:H36"/>
    <mergeCell ref="I31:I36"/>
    <mergeCell ref="F133:G133"/>
    <mergeCell ref="F134:G134"/>
    <mergeCell ref="I14:J14"/>
    <mergeCell ref="F2:J2"/>
    <mergeCell ref="F3:J3"/>
    <mergeCell ref="F4:J4"/>
    <mergeCell ref="B10:E10"/>
    <mergeCell ref="B11:E11"/>
    <mergeCell ref="B12:E12"/>
    <mergeCell ref="B13:E13"/>
    <mergeCell ref="A15:G16"/>
    <mergeCell ref="H15:J16"/>
    <mergeCell ref="C17:D17"/>
    <mergeCell ref="A18:A23"/>
    <mergeCell ref="B18:B23"/>
    <mergeCell ref="C18:D23"/>
    <mergeCell ref="G18:G23"/>
    <mergeCell ref="H18:H23"/>
    <mergeCell ref="I18:I23"/>
    <mergeCell ref="J18:J23"/>
    <mergeCell ref="A24:F24"/>
    <mergeCell ref="A25:A30"/>
    <mergeCell ref="B25:B30"/>
    <mergeCell ref="C25:D30"/>
  </mergeCells>
  <conditionalFormatting sqref="J129">
    <cfRule type="cellIs" dxfId="5" priority="3" operator="lessThan">
      <formula>40</formula>
    </cfRule>
    <cfRule type="cellIs" dxfId="4" priority="2" operator="between">
      <formula>40</formula>
      <formula>55</formula>
    </cfRule>
    <cfRule type="cellIs" dxfId="3" priority="1" operator="greaterThan">
      <formula>55</formula>
    </cfRule>
  </conditionalFormatting>
  <printOptions horizontalCentered="1" gridLines="1"/>
  <pageMargins left="0.23622047244094491" right="0.23622047244094491" top="0.55118110236220474" bottom="0.55118110236220474" header="0.31496062992125984" footer="0.31496062992125984"/>
  <pageSetup paperSize="9" scale="57" fitToHeight="0" orientation="landscape" r:id="rId1"/>
  <rowBreaks count="3" manualBreakCount="3">
    <brk id="59" max="16383" man="1"/>
    <brk id="79" max="16383" man="1"/>
    <brk id="9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46"/>
  <sheetViews>
    <sheetView topLeftCell="C130" zoomScale="85" zoomScaleNormal="85" workbookViewId="0">
      <selection activeCell="I136" sqref="I136:I138"/>
    </sheetView>
  </sheetViews>
  <sheetFormatPr defaultRowHeight="15" x14ac:dyDescent="0.25"/>
  <cols>
    <col min="1" max="1" width="6.85546875" style="2" customWidth="1"/>
    <col min="2" max="2" width="29.28515625" style="2" customWidth="1"/>
    <col min="3" max="3" width="24.140625" style="2" customWidth="1"/>
    <col min="4" max="4" width="29.5703125" style="2" customWidth="1"/>
    <col min="5" max="5" width="46.42578125" style="2" customWidth="1"/>
    <col min="6" max="6" width="12.42578125" style="2" customWidth="1"/>
    <col min="7" max="7" width="11.85546875" style="2" customWidth="1"/>
    <col min="8" max="9" width="12.28515625" style="2" customWidth="1"/>
    <col min="10" max="10" width="13.85546875" style="2" customWidth="1"/>
    <col min="11" max="11" width="11" style="2" bestFit="1" customWidth="1"/>
    <col min="12" max="12" width="10.85546875" style="2" bestFit="1" customWidth="1"/>
    <col min="13" max="13" width="12.42578125" style="2" bestFit="1" customWidth="1"/>
    <col min="14" max="14" width="14.42578125" style="6" bestFit="1" customWidth="1"/>
    <col min="15" max="15" width="9.140625" style="6"/>
    <col min="16" max="16" width="14.42578125" style="2" bestFit="1" customWidth="1"/>
    <col min="17" max="16384" width="9.140625" style="2"/>
  </cols>
  <sheetData>
    <row r="2" spans="1:15" ht="15.75" x14ac:dyDescent="0.25">
      <c r="B2" s="7" t="s">
        <v>105</v>
      </c>
      <c r="C2" s="7" t="s">
        <v>106</v>
      </c>
      <c r="E2" s="1" t="s">
        <v>199</v>
      </c>
      <c r="F2" s="84"/>
      <c r="G2" s="84"/>
      <c r="H2" s="84"/>
      <c r="I2" s="84"/>
      <c r="J2" s="84"/>
    </row>
    <row r="3" spans="1:15" ht="15.75" x14ac:dyDescent="0.25">
      <c r="B3" s="8" t="s">
        <v>5</v>
      </c>
      <c r="C3" s="9">
        <v>0.3</v>
      </c>
      <c r="E3" s="1" t="s">
        <v>200</v>
      </c>
      <c r="F3" s="84"/>
      <c r="G3" s="84"/>
      <c r="H3" s="84"/>
      <c r="I3" s="84"/>
      <c r="J3" s="84"/>
    </row>
    <row r="4" spans="1:15" ht="15.75" x14ac:dyDescent="0.25">
      <c r="B4" s="8" t="s">
        <v>9</v>
      </c>
      <c r="C4" s="9">
        <v>0.2</v>
      </c>
      <c r="E4" s="1" t="s">
        <v>201</v>
      </c>
      <c r="F4" s="84"/>
      <c r="G4" s="84"/>
      <c r="H4" s="84"/>
      <c r="I4" s="84"/>
      <c r="J4" s="84"/>
    </row>
    <row r="5" spans="1:15" x14ac:dyDescent="0.25">
      <c r="B5" s="8" t="s">
        <v>10</v>
      </c>
      <c r="C5" s="9">
        <v>0.25</v>
      </c>
    </row>
    <row r="6" spans="1:15" x14ac:dyDescent="0.25">
      <c r="B6" s="8" t="s">
        <v>11</v>
      </c>
      <c r="C6" s="9">
        <v>0.13</v>
      </c>
    </row>
    <row r="7" spans="1:15" x14ac:dyDescent="0.25">
      <c r="B7" s="8" t="s">
        <v>8</v>
      </c>
      <c r="C7" s="9">
        <v>0.12</v>
      </c>
    </row>
    <row r="8" spans="1:15" x14ac:dyDescent="0.25">
      <c r="B8" s="8" t="s">
        <v>198</v>
      </c>
      <c r="C8" s="9">
        <f>SUM(C3:C7)</f>
        <v>1</v>
      </c>
    </row>
    <row r="9" spans="1:15" x14ac:dyDescent="0.25">
      <c r="B9" s="10"/>
      <c r="C9" s="11"/>
    </row>
    <row r="10" spans="1:15" ht="18.75" x14ac:dyDescent="0.3">
      <c r="B10" s="85" t="s">
        <v>205</v>
      </c>
      <c r="C10" s="85"/>
      <c r="D10" s="85"/>
      <c r="E10" s="85"/>
    </row>
    <row r="11" spans="1:15" ht="58.5" customHeight="1" x14ac:dyDescent="0.25">
      <c r="B11" s="86" t="s">
        <v>206</v>
      </c>
      <c r="C11" s="86"/>
      <c r="D11" s="86"/>
      <c r="E11" s="86"/>
    </row>
    <row r="12" spans="1:15" ht="18.75" x14ac:dyDescent="0.3">
      <c r="B12" s="85"/>
      <c r="C12" s="85"/>
      <c r="D12" s="85"/>
      <c r="E12" s="85"/>
    </row>
    <row r="13" spans="1:15" ht="59.25" customHeight="1" x14ac:dyDescent="0.25">
      <c r="B13" s="86" t="s">
        <v>207</v>
      </c>
      <c r="C13" s="86"/>
      <c r="D13" s="86"/>
      <c r="E13" s="86"/>
    </row>
    <row r="14" spans="1:15" x14ac:dyDescent="0.25">
      <c r="B14" s="10"/>
      <c r="C14" s="11"/>
    </row>
    <row r="15" spans="1:15" x14ac:dyDescent="0.25">
      <c r="A15" s="87" t="s">
        <v>114</v>
      </c>
      <c r="B15" s="87"/>
      <c r="C15" s="87"/>
      <c r="D15" s="87"/>
      <c r="E15" s="87"/>
      <c r="F15" s="87"/>
      <c r="G15" s="87"/>
      <c r="H15" s="88"/>
      <c r="I15" s="89"/>
      <c r="J15" s="90"/>
      <c r="N15" s="2"/>
      <c r="O15" s="2"/>
    </row>
    <row r="16" spans="1:15" ht="9" customHeight="1" x14ac:dyDescent="0.25">
      <c r="A16" s="87"/>
      <c r="B16" s="87"/>
      <c r="C16" s="87"/>
      <c r="D16" s="87"/>
      <c r="E16" s="87"/>
      <c r="F16" s="87"/>
      <c r="G16" s="87"/>
      <c r="H16" s="91"/>
      <c r="I16" s="92"/>
      <c r="J16" s="93"/>
      <c r="N16" s="2"/>
      <c r="O16" s="2"/>
    </row>
    <row r="17" spans="1:15" ht="31.5" x14ac:dyDescent="0.25">
      <c r="A17" s="12" t="s">
        <v>0</v>
      </c>
      <c r="B17" s="12" t="s">
        <v>1</v>
      </c>
      <c r="C17" s="94" t="s">
        <v>2</v>
      </c>
      <c r="D17" s="94"/>
      <c r="E17" s="12" t="s">
        <v>3</v>
      </c>
      <c r="F17" s="12" t="s">
        <v>4</v>
      </c>
      <c r="G17" s="3" t="s">
        <v>203</v>
      </c>
      <c r="H17" s="4" t="s">
        <v>188</v>
      </c>
      <c r="I17" s="4" t="s">
        <v>204</v>
      </c>
      <c r="J17" s="5" t="s">
        <v>189</v>
      </c>
      <c r="N17" s="2"/>
      <c r="O17" s="2"/>
    </row>
    <row r="18" spans="1:15" ht="14.25" customHeight="1" x14ac:dyDescent="0.25">
      <c r="A18" s="95" t="s">
        <v>6</v>
      </c>
      <c r="B18" s="98" t="s">
        <v>35</v>
      </c>
      <c r="C18" s="98" t="s">
        <v>7</v>
      </c>
      <c r="D18" s="98"/>
      <c r="E18" s="13" t="s">
        <v>123</v>
      </c>
      <c r="F18" s="14">
        <v>10</v>
      </c>
      <c r="G18" s="99">
        <v>0.06</v>
      </c>
      <c r="H18" s="101"/>
      <c r="I18" s="103">
        <v>0.06</v>
      </c>
      <c r="J18" s="106">
        <f>H18*G18</f>
        <v>0</v>
      </c>
      <c r="N18" s="2"/>
      <c r="O18" s="2"/>
    </row>
    <row r="19" spans="1:15" x14ac:dyDescent="0.25">
      <c r="A19" s="96"/>
      <c r="B19" s="98"/>
      <c r="C19" s="98"/>
      <c r="D19" s="98"/>
      <c r="E19" s="13" t="s">
        <v>124</v>
      </c>
      <c r="F19" s="14">
        <v>8</v>
      </c>
      <c r="G19" s="100"/>
      <c r="H19" s="101"/>
      <c r="I19" s="104"/>
      <c r="J19" s="106"/>
      <c r="N19" s="2"/>
      <c r="O19" s="2"/>
    </row>
    <row r="20" spans="1:15" x14ac:dyDescent="0.25">
      <c r="A20" s="96"/>
      <c r="B20" s="98"/>
      <c r="C20" s="98"/>
      <c r="D20" s="98"/>
      <c r="E20" s="13" t="s">
        <v>125</v>
      </c>
      <c r="F20" s="14">
        <v>6</v>
      </c>
      <c r="G20" s="100"/>
      <c r="H20" s="101"/>
      <c r="I20" s="104"/>
      <c r="J20" s="106"/>
      <c r="N20" s="2"/>
      <c r="O20" s="2"/>
    </row>
    <row r="21" spans="1:15" x14ac:dyDescent="0.25">
      <c r="A21" s="96"/>
      <c r="B21" s="98"/>
      <c r="C21" s="98"/>
      <c r="D21" s="98"/>
      <c r="E21" s="13" t="s">
        <v>126</v>
      </c>
      <c r="F21" s="14">
        <v>4</v>
      </c>
      <c r="G21" s="100"/>
      <c r="H21" s="101"/>
      <c r="I21" s="104"/>
      <c r="J21" s="106"/>
      <c r="N21" s="2"/>
      <c r="O21" s="2"/>
    </row>
    <row r="22" spans="1:15" x14ac:dyDescent="0.25">
      <c r="A22" s="96"/>
      <c r="B22" s="98"/>
      <c r="C22" s="98"/>
      <c r="D22" s="98"/>
      <c r="E22" s="13" t="s">
        <v>127</v>
      </c>
      <c r="F22" s="14">
        <v>2</v>
      </c>
      <c r="G22" s="100"/>
      <c r="H22" s="101"/>
      <c r="I22" s="104"/>
      <c r="J22" s="106"/>
      <c r="N22" s="2"/>
      <c r="O22" s="2"/>
    </row>
    <row r="23" spans="1:15" x14ac:dyDescent="0.25">
      <c r="A23" s="97"/>
      <c r="B23" s="98"/>
      <c r="C23" s="98"/>
      <c r="D23" s="98"/>
      <c r="E23" s="13" t="s">
        <v>122</v>
      </c>
      <c r="F23" s="14">
        <v>0</v>
      </c>
      <c r="G23" s="95"/>
      <c r="H23" s="102"/>
      <c r="I23" s="105"/>
      <c r="J23" s="107"/>
      <c r="N23" s="2"/>
      <c r="O23" s="2"/>
    </row>
    <row r="24" spans="1:15" ht="15.75" x14ac:dyDescent="0.25">
      <c r="A24" s="197" t="s">
        <v>12</v>
      </c>
      <c r="B24" s="198"/>
      <c r="C24" s="198"/>
      <c r="D24" s="198"/>
      <c r="E24" s="198"/>
      <c r="F24" s="198"/>
      <c r="G24" s="75"/>
      <c r="H24" s="59"/>
      <c r="I24" s="75"/>
      <c r="J24" s="76"/>
      <c r="K24" s="15"/>
      <c r="N24" s="2"/>
      <c r="O24" s="2"/>
    </row>
    <row r="25" spans="1:15" x14ac:dyDescent="0.25">
      <c r="A25" s="100" t="s">
        <v>13</v>
      </c>
      <c r="B25" s="98" t="s">
        <v>34</v>
      </c>
      <c r="C25" s="98" t="s">
        <v>55</v>
      </c>
      <c r="D25" s="98"/>
      <c r="E25" s="13" t="s">
        <v>128</v>
      </c>
      <c r="F25" s="14">
        <v>10</v>
      </c>
      <c r="G25" s="111">
        <v>0.06</v>
      </c>
      <c r="H25" s="112"/>
      <c r="I25" s="113">
        <v>0</v>
      </c>
      <c r="J25" s="114">
        <f>H25*G25</f>
        <v>0</v>
      </c>
      <c r="L25" s="15"/>
      <c r="M25" s="15"/>
      <c r="N25" s="2"/>
      <c r="O25" s="2"/>
    </row>
    <row r="26" spans="1:15" x14ac:dyDescent="0.25">
      <c r="A26" s="100"/>
      <c r="B26" s="98"/>
      <c r="C26" s="110"/>
      <c r="D26" s="110"/>
      <c r="E26" s="13" t="s">
        <v>129</v>
      </c>
      <c r="F26" s="14">
        <v>8</v>
      </c>
      <c r="G26" s="100"/>
      <c r="H26" s="101"/>
      <c r="I26" s="104"/>
      <c r="J26" s="106"/>
      <c r="L26" s="16"/>
      <c r="M26" s="16"/>
      <c r="N26" s="2"/>
      <c r="O26" s="2"/>
    </row>
    <row r="27" spans="1:15" x14ac:dyDescent="0.25">
      <c r="A27" s="100"/>
      <c r="B27" s="98"/>
      <c r="C27" s="110"/>
      <c r="D27" s="110"/>
      <c r="E27" s="13" t="s">
        <v>130</v>
      </c>
      <c r="F27" s="14">
        <v>6</v>
      </c>
      <c r="G27" s="100"/>
      <c r="H27" s="101"/>
      <c r="I27" s="104"/>
      <c r="J27" s="106"/>
      <c r="L27" s="17"/>
      <c r="M27" s="16"/>
      <c r="N27" s="2"/>
      <c r="O27" s="2"/>
    </row>
    <row r="28" spans="1:15" x14ac:dyDescent="0.25">
      <c r="A28" s="100"/>
      <c r="B28" s="98"/>
      <c r="C28" s="110"/>
      <c r="D28" s="110"/>
      <c r="E28" s="13" t="s">
        <v>131</v>
      </c>
      <c r="F28" s="14">
        <v>4</v>
      </c>
      <c r="G28" s="100"/>
      <c r="H28" s="101"/>
      <c r="I28" s="104"/>
      <c r="J28" s="106"/>
      <c r="L28" s="17"/>
      <c r="M28" s="16"/>
      <c r="N28" s="2"/>
      <c r="O28" s="2"/>
    </row>
    <row r="29" spans="1:15" x14ac:dyDescent="0.25">
      <c r="A29" s="100"/>
      <c r="B29" s="98"/>
      <c r="C29" s="110"/>
      <c r="D29" s="110"/>
      <c r="E29" s="13" t="s">
        <v>132</v>
      </c>
      <c r="F29" s="14">
        <v>2</v>
      </c>
      <c r="G29" s="100"/>
      <c r="H29" s="101"/>
      <c r="I29" s="104"/>
      <c r="J29" s="106"/>
      <c r="L29" s="17"/>
      <c r="M29" s="16"/>
      <c r="N29" s="2"/>
      <c r="O29" s="2"/>
    </row>
    <row r="30" spans="1:15" ht="19.5" customHeight="1" x14ac:dyDescent="0.25">
      <c r="A30" s="100"/>
      <c r="B30" s="98"/>
      <c r="C30" s="110"/>
      <c r="D30" s="110"/>
      <c r="E30" s="13" t="s">
        <v>133</v>
      </c>
      <c r="F30" s="14">
        <v>0</v>
      </c>
      <c r="G30" s="100"/>
      <c r="H30" s="101"/>
      <c r="I30" s="104"/>
      <c r="J30" s="106"/>
      <c r="K30" s="16"/>
      <c r="L30" s="16"/>
      <c r="M30" s="16"/>
      <c r="N30" s="2"/>
      <c r="O30" s="2"/>
    </row>
    <row r="31" spans="1:15" s="16" customFormat="1" x14ac:dyDescent="0.25">
      <c r="A31" s="95">
        <v>2</v>
      </c>
      <c r="B31" s="98" t="s">
        <v>48</v>
      </c>
      <c r="C31" s="98" t="s">
        <v>107</v>
      </c>
      <c r="D31" s="98"/>
      <c r="E31" s="13" t="s">
        <v>56</v>
      </c>
      <c r="F31" s="14">
        <v>10</v>
      </c>
      <c r="G31" s="99">
        <v>0.05</v>
      </c>
      <c r="H31" s="101"/>
      <c r="I31" s="103">
        <v>0.05</v>
      </c>
      <c r="J31" s="106">
        <f>H31*G31</f>
        <v>0</v>
      </c>
    </row>
    <row r="32" spans="1:15" s="16" customFormat="1" ht="24.75" customHeight="1" x14ac:dyDescent="0.25">
      <c r="A32" s="96"/>
      <c r="B32" s="98"/>
      <c r="C32" s="110"/>
      <c r="D32" s="110"/>
      <c r="E32" s="13" t="s">
        <v>134</v>
      </c>
      <c r="F32" s="14">
        <v>8</v>
      </c>
      <c r="G32" s="100"/>
      <c r="H32" s="101"/>
      <c r="I32" s="104"/>
      <c r="J32" s="106"/>
    </row>
    <row r="33" spans="1:15" s="16" customFormat="1" ht="23.25" customHeight="1" x14ac:dyDescent="0.25">
      <c r="A33" s="96"/>
      <c r="B33" s="98"/>
      <c r="C33" s="110"/>
      <c r="D33" s="110"/>
      <c r="E33" s="13" t="s">
        <v>135</v>
      </c>
      <c r="F33" s="14">
        <v>6</v>
      </c>
      <c r="G33" s="100"/>
      <c r="H33" s="101"/>
      <c r="I33" s="104"/>
      <c r="J33" s="106"/>
    </row>
    <row r="34" spans="1:15" s="16" customFormat="1" ht="22.5" customHeight="1" x14ac:dyDescent="0.25">
      <c r="A34" s="96"/>
      <c r="B34" s="98"/>
      <c r="C34" s="110"/>
      <c r="D34" s="110"/>
      <c r="E34" s="13" t="s">
        <v>136</v>
      </c>
      <c r="F34" s="14">
        <v>4</v>
      </c>
      <c r="G34" s="100"/>
      <c r="H34" s="101"/>
      <c r="I34" s="104"/>
      <c r="J34" s="106"/>
    </row>
    <row r="35" spans="1:15" s="16" customFormat="1" ht="21" customHeight="1" x14ac:dyDescent="0.25">
      <c r="A35" s="96"/>
      <c r="B35" s="98"/>
      <c r="C35" s="110"/>
      <c r="D35" s="110"/>
      <c r="E35" s="13" t="s">
        <v>137</v>
      </c>
      <c r="F35" s="14">
        <v>2</v>
      </c>
      <c r="G35" s="100"/>
      <c r="H35" s="101"/>
      <c r="I35" s="104"/>
      <c r="J35" s="106"/>
    </row>
    <row r="36" spans="1:15" s="16" customFormat="1" ht="21" customHeight="1" x14ac:dyDescent="0.25">
      <c r="A36" s="97"/>
      <c r="B36" s="98"/>
      <c r="C36" s="110"/>
      <c r="D36" s="110"/>
      <c r="E36" s="2" t="s">
        <v>138</v>
      </c>
      <c r="F36" s="14">
        <v>0</v>
      </c>
      <c r="G36" s="100"/>
      <c r="H36" s="101"/>
      <c r="I36" s="104"/>
      <c r="J36" s="106"/>
      <c r="K36" s="2"/>
    </row>
    <row r="37" spans="1:15" ht="16.5" customHeight="1" x14ac:dyDescent="0.25">
      <c r="A37" s="100">
        <v>3</v>
      </c>
      <c r="B37" s="98" t="s">
        <v>14</v>
      </c>
      <c r="C37" s="98" t="s">
        <v>98</v>
      </c>
      <c r="D37" s="98"/>
      <c r="E37" s="13" t="s">
        <v>36</v>
      </c>
      <c r="F37" s="14">
        <v>10</v>
      </c>
      <c r="G37" s="99">
        <v>0.04</v>
      </c>
      <c r="H37" s="101"/>
      <c r="I37" s="103">
        <v>0.04</v>
      </c>
      <c r="J37" s="106">
        <f>H37*G37</f>
        <v>0</v>
      </c>
      <c r="N37" s="2"/>
      <c r="O37" s="2"/>
    </row>
    <row r="38" spans="1:15" x14ac:dyDescent="0.25">
      <c r="A38" s="100"/>
      <c r="B38" s="98"/>
      <c r="C38" s="110"/>
      <c r="D38" s="110"/>
      <c r="E38" s="13" t="s">
        <v>139</v>
      </c>
      <c r="F38" s="14">
        <v>8</v>
      </c>
      <c r="G38" s="100"/>
      <c r="H38" s="101"/>
      <c r="I38" s="104"/>
      <c r="J38" s="106"/>
      <c r="N38" s="2"/>
      <c r="O38" s="2"/>
    </row>
    <row r="39" spans="1:15" ht="16.5" customHeight="1" x14ac:dyDescent="0.25">
      <c r="A39" s="100"/>
      <c r="B39" s="98"/>
      <c r="C39" s="110"/>
      <c r="D39" s="110"/>
      <c r="E39" s="13" t="s">
        <v>140</v>
      </c>
      <c r="F39" s="14">
        <v>6</v>
      </c>
      <c r="G39" s="100"/>
      <c r="H39" s="101"/>
      <c r="I39" s="104"/>
      <c r="J39" s="106"/>
      <c r="N39" s="2"/>
      <c r="O39" s="2"/>
    </row>
    <row r="40" spans="1:15" ht="16.5" customHeight="1" x14ac:dyDescent="0.25">
      <c r="A40" s="100"/>
      <c r="B40" s="98"/>
      <c r="C40" s="110"/>
      <c r="D40" s="110"/>
      <c r="E40" s="13" t="s">
        <v>141</v>
      </c>
      <c r="F40" s="14">
        <v>4</v>
      </c>
      <c r="G40" s="100"/>
      <c r="H40" s="101"/>
      <c r="I40" s="104"/>
      <c r="J40" s="106"/>
      <c r="N40" s="2"/>
      <c r="O40" s="2"/>
    </row>
    <row r="41" spans="1:15" ht="16.5" customHeight="1" x14ac:dyDescent="0.25">
      <c r="A41" s="100"/>
      <c r="B41" s="98"/>
      <c r="C41" s="110"/>
      <c r="D41" s="110"/>
      <c r="E41" s="13" t="s">
        <v>37</v>
      </c>
      <c r="F41" s="14">
        <v>2</v>
      </c>
      <c r="G41" s="100"/>
      <c r="H41" s="101"/>
      <c r="I41" s="104"/>
      <c r="J41" s="106"/>
      <c r="N41" s="2"/>
      <c r="O41" s="2"/>
    </row>
    <row r="42" spans="1:15" x14ac:dyDescent="0.25">
      <c r="A42" s="100"/>
      <c r="B42" s="98"/>
      <c r="C42" s="110"/>
      <c r="D42" s="110"/>
      <c r="E42" s="13" t="s">
        <v>15</v>
      </c>
      <c r="F42" s="14">
        <v>-2</v>
      </c>
      <c r="G42" s="100"/>
      <c r="H42" s="101"/>
      <c r="I42" s="104"/>
      <c r="J42" s="106"/>
      <c r="N42" s="2"/>
      <c r="O42" s="2"/>
    </row>
    <row r="43" spans="1:15" ht="14.25" customHeight="1" x14ac:dyDescent="0.25">
      <c r="A43" s="100">
        <v>4</v>
      </c>
      <c r="B43" s="98" t="s">
        <v>16</v>
      </c>
      <c r="C43" s="98" t="s">
        <v>49</v>
      </c>
      <c r="D43" s="98"/>
      <c r="E43" s="13" t="s">
        <v>142</v>
      </c>
      <c r="F43" s="14">
        <v>10</v>
      </c>
      <c r="G43" s="99">
        <v>0.05</v>
      </c>
      <c r="H43" s="101"/>
      <c r="I43" s="103">
        <v>0.05</v>
      </c>
      <c r="J43" s="106">
        <f>H43*G43</f>
        <v>0</v>
      </c>
      <c r="N43" s="2"/>
      <c r="O43" s="2"/>
    </row>
    <row r="44" spans="1:15" ht="15.75" customHeight="1" x14ac:dyDescent="0.25">
      <c r="A44" s="100"/>
      <c r="B44" s="98"/>
      <c r="C44" s="98"/>
      <c r="D44" s="98"/>
      <c r="E44" s="13" t="s">
        <v>143</v>
      </c>
      <c r="F44" s="14">
        <v>8</v>
      </c>
      <c r="G44" s="99"/>
      <c r="H44" s="101"/>
      <c r="I44" s="103"/>
      <c r="J44" s="106"/>
      <c r="N44" s="2"/>
      <c r="O44" s="2"/>
    </row>
    <row r="45" spans="1:15" x14ac:dyDescent="0.25">
      <c r="A45" s="100"/>
      <c r="B45" s="98"/>
      <c r="C45" s="98"/>
      <c r="D45" s="98"/>
      <c r="E45" s="13" t="s">
        <v>144</v>
      </c>
      <c r="F45" s="14">
        <v>6</v>
      </c>
      <c r="G45" s="99"/>
      <c r="H45" s="101"/>
      <c r="I45" s="103"/>
      <c r="J45" s="106"/>
      <c r="N45" s="2"/>
      <c r="O45" s="2"/>
    </row>
    <row r="46" spans="1:15" x14ac:dyDescent="0.25">
      <c r="A46" s="100"/>
      <c r="B46" s="98"/>
      <c r="C46" s="98"/>
      <c r="D46" s="98"/>
      <c r="E46" s="13" t="s">
        <v>145</v>
      </c>
      <c r="F46" s="14">
        <v>4</v>
      </c>
      <c r="G46" s="99"/>
      <c r="H46" s="101"/>
      <c r="I46" s="103"/>
      <c r="J46" s="106"/>
      <c r="N46" s="2"/>
      <c r="O46" s="2"/>
    </row>
    <row r="47" spans="1:15" ht="15.75" customHeight="1" x14ac:dyDescent="0.25">
      <c r="A47" s="100"/>
      <c r="B47" s="98"/>
      <c r="C47" s="98"/>
      <c r="D47" s="98"/>
      <c r="E47" s="13" t="s">
        <v>146</v>
      </c>
      <c r="F47" s="14">
        <v>2</v>
      </c>
      <c r="G47" s="99"/>
      <c r="H47" s="101"/>
      <c r="I47" s="103"/>
      <c r="J47" s="106"/>
      <c r="N47" s="2"/>
      <c r="O47" s="2"/>
    </row>
    <row r="48" spans="1:15" ht="18.75" customHeight="1" x14ac:dyDescent="0.25">
      <c r="A48" s="100"/>
      <c r="B48" s="98"/>
      <c r="C48" s="98"/>
      <c r="D48" s="98"/>
      <c r="E48" s="13" t="s">
        <v>147</v>
      </c>
      <c r="F48" s="14">
        <v>0</v>
      </c>
      <c r="G48" s="99"/>
      <c r="H48" s="101"/>
      <c r="I48" s="103"/>
      <c r="J48" s="106"/>
      <c r="N48" s="2"/>
      <c r="O48" s="2"/>
    </row>
    <row r="49" spans="1:15" x14ac:dyDescent="0.25">
      <c r="A49" s="115">
        <v>5</v>
      </c>
      <c r="B49" s="118" t="s">
        <v>94</v>
      </c>
      <c r="C49" s="121" t="s">
        <v>95</v>
      </c>
      <c r="D49" s="122"/>
      <c r="E49" s="18" t="s">
        <v>148</v>
      </c>
      <c r="F49" s="19">
        <v>10</v>
      </c>
      <c r="G49" s="127">
        <v>0.03</v>
      </c>
      <c r="H49" s="102"/>
      <c r="I49" s="130">
        <v>0.03</v>
      </c>
      <c r="J49" s="107">
        <f>H49*G49</f>
        <v>0</v>
      </c>
      <c r="N49" s="2"/>
      <c r="O49" s="2"/>
    </row>
    <row r="50" spans="1:15" x14ac:dyDescent="0.25">
      <c r="A50" s="116"/>
      <c r="B50" s="119"/>
      <c r="C50" s="123"/>
      <c r="D50" s="124"/>
      <c r="E50" s="18" t="s">
        <v>149</v>
      </c>
      <c r="F50" s="19">
        <v>8</v>
      </c>
      <c r="G50" s="128"/>
      <c r="H50" s="129"/>
      <c r="I50" s="131"/>
      <c r="J50" s="132"/>
      <c r="N50" s="2"/>
      <c r="O50" s="2"/>
    </row>
    <row r="51" spans="1:15" x14ac:dyDescent="0.25">
      <c r="A51" s="116"/>
      <c r="B51" s="119"/>
      <c r="C51" s="123"/>
      <c r="D51" s="124"/>
      <c r="E51" s="18" t="s">
        <v>115</v>
      </c>
      <c r="F51" s="19">
        <v>6</v>
      </c>
      <c r="G51" s="128"/>
      <c r="H51" s="129"/>
      <c r="I51" s="131"/>
      <c r="J51" s="132"/>
      <c r="N51" s="2"/>
      <c r="O51" s="2"/>
    </row>
    <row r="52" spans="1:15" ht="30" x14ac:dyDescent="0.25">
      <c r="A52" s="116"/>
      <c r="B52" s="119"/>
      <c r="C52" s="123"/>
      <c r="D52" s="124"/>
      <c r="E52" s="18" t="s">
        <v>150</v>
      </c>
      <c r="F52" s="19">
        <v>3</v>
      </c>
      <c r="G52" s="128"/>
      <c r="H52" s="129"/>
      <c r="I52" s="131"/>
      <c r="J52" s="132"/>
      <c r="N52" s="2"/>
      <c r="O52" s="2"/>
    </row>
    <row r="53" spans="1:15" ht="30" x14ac:dyDescent="0.25">
      <c r="A53" s="116"/>
      <c r="B53" s="119"/>
      <c r="C53" s="123"/>
      <c r="D53" s="124"/>
      <c r="E53" s="18" t="s">
        <v>151</v>
      </c>
      <c r="F53" s="19">
        <v>0</v>
      </c>
      <c r="G53" s="128"/>
      <c r="H53" s="129"/>
      <c r="I53" s="131"/>
      <c r="J53" s="132"/>
      <c r="N53" s="2"/>
      <c r="O53" s="2"/>
    </row>
    <row r="54" spans="1:15" x14ac:dyDescent="0.25">
      <c r="A54" s="117"/>
      <c r="B54" s="120"/>
      <c r="C54" s="125"/>
      <c r="D54" s="126"/>
      <c r="E54" s="40" t="s">
        <v>208</v>
      </c>
      <c r="F54" s="41" t="s">
        <v>21</v>
      </c>
      <c r="G54" s="111"/>
      <c r="H54" s="112"/>
      <c r="I54" s="113"/>
      <c r="J54" s="114"/>
      <c r="N54" s="2"/>
      <c r="O54" s="2"/>
    </row>
    <row r="55" spans="1:15" ht="15" customHeight="1" x14ac:dyDescent="0.25">
      <c r="A55" s="95">
        <v>6</v>
      </c>
      <c r="B55" s="134" t="s">
        <v>96</v>
      </c>
      <c r="C55" s="137" t="s">
        <v>97</v>
      </c>
      <c r="D55" s="138"/>
      <c r="E55" s="18" t="s">
        <v>148</v>
      </c>
      <c r="F55" s="19">
        <v>10</v>
      </c>
      <c r="G55" s="127">
        <v>0.03</v>
      </c>
      <c r="H55" s="102"/>
      <c r="I55" s="130">
        <v>0.03</v>
      </c>
      <c r="J55" s="107">
        <f>H55*G55</f>
        <v>0</v>
      </c>
      <c r="N55" s="2"/>
      <c r="O55" s="2"/>
    </row>
    <row r="56" spans="1:15" x14ac:dyDescent="0.25">
      <c r="A56" s="96"/>
      <c r="B56" s="135"/>
      <c r="C56" s="139"/>
      <c r="D56" s="140"/>
      <c r="E56" s="18" t="s">
        <v>149</v>
      </c>
      <c r="F56" s="19">
        <v>8</v>
      </c>
      <c r="G56" s="128"/>
      <c r="H56" s="129"/>
      <c r="I56" s="131"/>
      <c r="J56" s="132"/>
      <c r="N56" s="2"/>
      <c r="O56" s="2"/>
    </row>
    <row r="57" spans="1:15" x14ac:dyDescent="0.25">
      <c r="A57" s="96"/>
      <c r="B57" s="135"/>
      <c r="C57" s="139"/>
      <c r="D57" s="140"/>
      <c r="E57" s="18" t="s">
        <v>115</v>
      </c>
      <c r="F57" s="19">
        <v>6</v>
      </c>
      <c r="G57" s="128"/>
      <c r="H57" s="129"/>
      <c r="I57" s="131"/>
      <c r="J57" s="132"/>
      <c r="N57" s="2"/>
      <c r="O57" s="2"/>
    </row>
    <row r="58" spans="1:15" ht="30" x14ac:dyDescent="0.25">
      <c r="A58" s="96"/>
      <c r="B58" s="135"/>
      <c r="C58" s="139"/>
      <c r="D58" s="140"/>
      <c r="E58" s="18" t="s">
        <v>152</v>
      </c>
      <c r="F58" s="19">
        <v>3</v>
      </c>
      <c r="G58" s="128"/>
      <c r="H58" s="129"/>
      <c r="I58" s="131"/>
      <c r="J58" s="132"/>
      <c r="N58" s="2"/>
      <c r="O58" s="2"/>
    </row>
    <row r="59" spans="1:15" ht="30" x14ac:dyDescent="0.25">
      <c r="A59" s="96"/>
      <c r="B59" s="135"/>
      <c r="C59" s="139"/>
      <c r="D59" s="140"/>
      <c r="E59" s="18" t="s">
        <v>153</v>
      </c>
      <c r="F59" s="19">
        <v>0</v>
      </c>
      <c r="G59" s="128"/>
      <c r="H59" s="129"/>
      <c r="I59" s="131"/>
      <c r="J59" s="132"/>
      <c r="N59" s="2"/>
      <c r="O59" s="2"/>
    </row>
    <row r="60" spans="1:15" x14ac:dyDescent="0.25">
      <c r="A60" s="97"/>
      <c r="B60" s="136"/>
      <c r="C60" s="141"/>
      <c r="D60" s="142"/>
      <c r="E60" s="40" t="s">
        <v>208</v>
      </c>
      <c r="F60" s="41" t="s">
        <v>21</v>
      </c>
      <c r="G60" s="111"/>
      <c r="H60" s="112"/>
      <c r="I60" s="113"/>
      <c r="J60" s="114"/>
      <c r="N60" s="2"/>
      <c r="O60" s="2"/>
    </row>
    <row r="61" spans="1:15" ht="14.25" customHeight="1" x14ac:dyDescent="0.25">
      <c r="A61" s="115">
        <v>7</v>
      </c>
      <c r="B61" s="133" t="s">
        <v>17</v>
      </c>
      <c r="C61" s="98" t="s">
        <v>51</v>
      </c>
      <c r="D61" s="98"/>
      <c r="E61" s="13" t="s">
        <v>18</v>
      </c>
      <c r="F61" s="33">
        <v>10</v>
      </c>
      <c r="G61" s="99">
        <v>0.04</v>
      </c>
      <c r="H61" s="101"/>
      <c r="I61" s="103">
        <v>0.04</v>
      </c>
      <c r="J61" s="106">
        <f>H61*G61</f>
        <v>0</v>
      </c>
      <c r="N61" s="2"/>
      <c r="O61" s="2"/>
    </row>
    <row r="62" spans="1:15" ht="14.25" customHeight="1" x14ac:dyDescent="0.25">
      <c r="A62" s="116"/>
      <c r="B62" s="133"/>
      <c r="C62" s="98"/>
      <c r="D62" s="98"/>
      <c r="E62" s="13" t="s">
        <v>57</v>
      </c>
      <c r="F62" s="33">
        <v>8</v>
      </c>
      <c r="G62" s="99"/>
      <c r="H62" s="101"/>
      <c r="I62" s="103"/>
      <c r="J62" s="106"/>
      <c r="N62" s="2"/>
      <c r="O62" s="2"/>
    </row>
    <row r="63" spans="1:15" ht="14.25" customHeight="1" x14ac:dyDescent="0.25">
      <c r="A63" s="116"/>
      <c r="B63" s="133"/>
      <c r="C63" s="98"/>
      <c r="D63" s="98"/>
      <c r="E63" s="13" t="s">
        <v>154</v>
      </c>
      <c r="F63" s="33">
        <v>6</v>
      </c>
      <c r="G63" s="99"/>
      <c r="H63" s="101"/>
      <c r="I63" s="103"/>
      <c r="J63" s="106"/>
      <c r="N63" s="2"/>
      <c r="O63" s="2"/>
    </row>
    <row r="64" spans="1:15" x14ac:dyDescent="0.25">
      <c r="A64" s="116"/>
      <c r="B64" s="133"/>
      <c r="C64" s="98"/>
      <c r="D64" s="98"/>
      <c r="E64" s="13" t="s">
        <v>157</v>
      </c>
      <c r="F64" s="33">
        <v>4</v>
      </c>
      <c r="G64" s="99"/>
      <c r="H64" s="101"/>
      <c r="I64" s="103"/>
      <c r="J64" s="106"/>
      <c r="N64" s="2"/>
      <c r="O64" s="2"/>
    </row>
    <row r="65" spans="1:15" x14ac:dyDescent="0.25">
      <c r="A65" s="116"/>
      <c r="B65" s="133"/>
      <c r="C65" s="98"/>
      <c r="D65" s="98"/>
      <c r="E65" s="13" t="s">
        <v>155</v>
      </c>
      <c r="F65" s="33">
        <v>2</v>
      </c>
      <c r="G65" s="99"/>
      <c r="H65" s="101"/>
      <c r="I65" s="103"/>
      <c r="J65" s="106"/>
      <c r="N65" s="2"/>
      <c r="O65" s="2"/>
    </row>
    <row r="66" spans="1:15" ht="19.5" customHeight="1" x14ac:dyDescent="0.25">
      <c r="A66" s="116"/>
      <c r="B66" s="133"/>
      <c r="C66" s="98"/>
      <c r="D66" s="98"/>
      <c r="E66" s="13" t="s">
        <v>156</v>
      </c>
      <c r="F66" s="33">
        <v>0</v>
      </c>
      <c r="G66" s="99"/>
      <c r="H66" s="101"/>
      <c r="I66" s="103"/>
      <c r="J66" s="106"/>
      <c r="N66" s="2"/>
      <c r="O66" s="2"/>
    </row>
    <row r="67" spans="1:15" ht="19.5" customHeight="1" x14ac:dyDescent="0.25">
      <c r="A67" s="117"/>
      <c r="B67" s="133"/>
      <c r="C67" s="98"/>
      <c r="D67" s="98"/>
      <c r="E67" s="43" t="s">
        <v>208</v>
      </c>
      <c r="F67" s="42" t="s">
        <v>21</v>
      </c>
      <c r="G67" s="99"/>
      <c r="H67" s="101"/>
      <c r="I67" s="103"/>
      <c r="J67" s="106"/>
      <c r="N67" s="2"/>
      <c r="O67" s="2"/>
    </row>
    <row r="68" spans="1:15" ht="18.75" customHeight="1" x14ac:dyDescent="0.3">
      <c r="A68" s="147" t="s">
        <v>193</v>
      </c>
      <c r="B68" s="148"/>
      <c r="C68" s="148"/>
      <c r="D68" s="148"/>
      <c r="E68" s="148"/>
      <c r="F68" s="149"/>
      <c r="G68" s="55">
        <f>SUM(G25:G67)</f>
        <v>0.3</v>
      </c>
      <c r="H68" s="56">
        <f>+SUM(H18:H67)</f>
        <v>0</v>
      </c>
      <c r="I68" s="55">
        <f>SUM(I18:I66)</f>
        <v>0.3</v>
      </c>
      <c r="J68" s="57">
        <f>SUM(J18:J66)</f>
        <v>0</v>
      </c>
      <c r="N68" s="2"/>
      <c r="O68" s="2"/>
    </row>
    <row r="69" spans="1:15" x14ac:dyDescent="0.25">
      <c r="A69" s="100">
        <v>8</v>
      </c>
      <c r="B69" s="98" t="s">
        <v>38</v>
      </c>
      <c r="C69" s="98" t="s">
        <v>39</v>
      </c>
      <c r="D69" s="98"/>
      <c r="E69" s="20" t="s">
        <v>116</v>
      </c>
      <c r="F69" s="14">
        <v>10</v>
      </c>
      <c r="G69" s="99">
        <v>7.0000000000000007E-2</v>
      </c>
      <c r="H69" s="101"/>
      <c r="I69" s="103">
        <v>7.0000000000000007E-2</v>
      </c>
      <c r="J69" s="106">
        <f>H69*G69</f>
        <v>0</v>
      </c>
      <c r="N69" s="2"/>
      <c r="O69" s="2"/>
    </row>
    <row r="70" spans="1:15" x14ac:dyDescent="0.25">
      <c r="A70" s="100"/>
      <c r="B70" s="98"/>
      <c r="C70" s="98"/>
      <c r="D70" s="98"/>
      <c r="E70" s="20" t="s">
        <v>158</v>
      </c>
      <c r="F70" s="14">
        <v>9</v>
      </c>
      <c r="G70" s="100"/>
      <c r="H70" s="101"/>
      <c r="I70" s="104"/>
      <c r="J70" s="106"/>
      <c r="N70" s="2"/>
      <c r="O70" s="2"/>
    </row>
    <row r="71" spans="1:15" x14ac:dyDescent="0.25">
      <c r="A71" s="100"/>
      <c r="B71" s="98"/>
      <c r="C71" s="98"/>
      <c r="D71" s="98"/>
      <c r="E71" s="20" t="s">
        <v>159</v>
      </c>
      <c r="F71" s="14">
        <v>7</v>
      </c>
      <c r="G71" s="100"/>
      <c r="H71" s="101"/>
      <c r="I71" s="104"/>
      <c r="J71" s="106"/>
      <c r="N71" s="2"/>
      <c r="O71" s="2"/>
    </row>
    <row r="72" spans="1:15" x14ac:dyDescent="0.25">
      <c r="A72" s="100"/>
      <c r="B72" s="98"/>
      <c r="C72" s="98"/>
      <c r="D72" s="98"/>
      <c r="E72" s="20" t="s">
        <v>85</v>
      </c>
      <c r="F72" s="14">
        <v>4</v>
      </c>
      <c r="G72" s="100"/>
      <c r="H72" s="101"/>
      <c r="I72" s="104"/>
      <c r="J72" s="106"/>
      <c r="N72" s="2"/>
      <c r="O72" s="2"/>
    </row>
    <row r="73" spans="1:15" x14ac:dyDescent="0.25">
      <c r="A73" s="143">
        <v>9</v>
      </c>
      <c r="B73" s="144" t="s">
        <v>74</v>
      </c>
      <c r="C73" s="144" t="s">
        <v>86</v>
      </c>
      <c r="D73" s="144"/>
      <c r="E73" s="18" t="s">
        <v>78</v>
      </c>
      <c r="F73" s="19">
        <v>10</v>
      </c>
      <c r="G73" s="145">
        <v>7.0000000000000007E-2</v>
      </c>
      <c r="H73" s="101"/>
      <c r="I73" s="103">
        <v>7.0000000000000007E-2</v>
      </c>
      <c r="J73" s="146">
        <f>H73*G73</f>
        <v>0</v>
      </c>
      <c r="N73" s="2"/>
      <c r="O73" s="2"/>
    </row>
    <row r="74" spans="1:15" x14ac:dyDescent="0.25">
      <c r="A74" s="143"/>
      <c r="B74" s="144"/>
      <c r="C74" s="144"/>
      <c r="D74" s="144"/>
      <c r="E74" s="18" t="s">
        <v>77</v>
      </c>
      <c r="F74" s="19">
        <v>7</v>
      </c>
      <c r="G74" s="143"/>
      <c r="H74" s="101"/>
      <c r="I74" s="104"/>
      <c r="J74" s="146"/>
      <c r="N74" s="2"/>
      <c r="O74" s="2"/>
    </row>
    <row r="75" spans="1:15" x14ac:dyDescent="0.25">
      <c r="A75" s="143"/>
      <c r="B75" s="144"/>
      <c r="C75" s="144"/>
      <c r="D75" s="144"/>
      <c r="E75" s="18" t="s">
        <v>76</v>
      </c>
      <c r="F75" s="19">
        <v>5</v>
      </c>
      <c r="G75" s="143"/>
      <c r="H75" s="101"/>
      <c r="I75" s="104"/>
      <c r="J75" s="146"/>
      <c r="N75" s="2"/>
      <c r="O75" s="2"/>
    </row>
    <row r="76" spans="1:15" x14ac:dyDescent="0.25">
      <c r="A76" s="143"/>
      <c r="B76" s="144"/>
      <c r="C76" s="144"/>
      <c r="D76" s="144"/>
      <c r="E76" s="18" t="s">
        <v>75</v>
      </c>
      <c r="F76" s="19">
        <v>2</v>
      </c>
      <c r="G76" s="143"/>
      <c r="H76" s="101"/>
      <c r="I76" s="104"/>
      <c r="J76" s="146"/>
      <c r="N76" s="2"/>
      <c r="O76" s="2"/>
    </row>
    <row r="77" spans="1:15" ht="45.75" customHeight="1" x14ac:dyDescent="0.25">
      <c r="A77" s="100">
        <v>10</v>
      </c>
      <c r="B77" s="98" t="s">
        <v>52</v>
      </c>
      <c r="C77" s="98" t="s">
        <v>53</v>
      </c>
      <c r="D77" s="98"/>
      <c r="E77" s="20" t="s">
        <v>160</v>
      </c>
      <c r="F77" s="14">
        <v>10</v>
      </c>
      <c r="G77" s="99">
        <v>0.06</v>
      </c>
      <c r="H77" s="101"/>
      <c r="I77" s="103">
        <v>0.06</v>
      </c>
      <c r="J77" s="106">
        <f>H77*G77</f>
        <v>0</v>
      </c>
      <c r="N77" s="2"/>
      <c r="O77" s="2"/>
    </row>
    <row r="78" spans="1:15" ht="33" customHeight="1" x14ac:dyDescent="0.25">
      <c r="A78" s="100"/>
      <c r="B78" s="98"/>
      <c r="C78" s="98"/>
      <c r="D78" s="98"/>
      <c r="E78" s="20" t="s">
        <v>161</v>
      </c>
      <c r="F78" s="14">
        <v>6</v>
      </c>
      <c r="G78" s="100"/>
      <c r="H78" s="101"/>
      <c r="I78" s="104"/>
      <c r="J78" s="106"/>
      <c r="N78" s="2"/>
      <c r="O78" s="2"/>
    </row>
    <row r="79" spans="1:15" ht="33.75" customHeight="1" x14ac:dyDescent="0.25">
      <c r="A79" s="100"/>
      <c r="B79" s="98"/>
      <c r="C79" s="98"/>
      <c r="D79" s="98"/>
      <c r="E79" s="20" t="s">
        <v>162</v>
      </c>
      <c r="F79" s="14">
        <v>2</v>
      </c>
      <c r="G79" s="100"/>
      <c r="H79" s="101"/>
      <c r="I79" s="104"/>
      <c r="J79" s="106"/>
      <c r="N79" s="2"/>
      <c r="O79" s="2"/>
    </row>
    <row r="80" spans="1:15" ht="18.75" customHeight="1" x14ac:dyDescent="0.3">
      <c r="A80" s="159" t="s">
        <v>194</v>
      </c>
      <c r="B80" s="159"/>
      <c r="C80" s="159"/>
      <c r="D80" s="159"/>
      <c r="E80" s="159"/>
      <c r="F80" s="159"/>
      <c r="G80" s="55">
        <f>G69+G73+G77</f>
        <v>0.2</v>
      </c>
      <c r="H80" s="79">
        <f>H69+H73+H77</f>
        <v>0</v>
      </c>
      <c r="I80" s="55">
        <f>SUM(I69:I79)</f>
        <v>0.2</v>
      </c>
      <c r="J80" s="57">
        <f>SUM(J69:J79)</f>
        <v>0</v>
      </c>
      <c r="N80" s="2"/>
      <c r="O80" s="2"/>
    </row>
    <row r="81" spans="1:15" ht="14.25" customHeight="1" x14ac:dyDescent="0.25">
      <c r="A81" s="100">
        <v>11</v>
      </c>
      <c r="B81" s="98" t="s">
        <v>46</v>
      </c>
      <c r="C81" s="98" t="s">
        <v>47</v>
      </c>
      <c r="D81" s="98"/>
      <c r="E81" s="21" t="s">
        <v>54</v>
      </c>
      <c r="F81" s="22">
        <v>10</v>
      </c>
      <c r="G81" s="99">
        <v>0.05</v>
      </c>
      <c r="H81" s="101"/>
      <c r="I81" s="103">
        <v>0.05</v>
      </c>
      <c r="J81" s="106">
        <f>H81*G81</f>
        <v>0</v>
      </c>
      <c r="N81" s="2"/>
      <c r="O81" s="2"/>
    </row>
    <row r="82" spans="1:15" x14ac:dyDescent="0.25">
      <c r="A82" s="100"/>
      <c r="B82" s="98"/>
      <c r="C82" s="98"/>
      <c r="D82" s="98"/>
      <c r="E82" s="21" t="s">
        <v>117</v>
      </c>
      <c r="F82" s="22">
        <v>8</v>
      </c>
      <c r="G82" s="100"/>
      <c r="H82" s="101"/>
      <c r="I82" s="104"/>
      <c r="J82" s="106"/>
      <c r="N82" s="2"/>
      <c r="O82" s="2"/>
    </row>
    <row r="83" spans="1:15" ht="14.25" customHeight="1" x14ac:dyDescent="0.25">
      <c r="A83" s="100"/>
      <c r="B83" s="98"/>
      <c r="C83" s="98"/>
      <c r="D83" s="98"/>
      <c r="E83" s="21" t="s">
        <v>118</v>
      </c>
      <c r="F83" s="22">
        <v>6</v>
      </c>
      <c r="G83" s="100"/>
      <c r="H83" s="101"/>
      <c r="I83" s="104"/>
      <c r="J83" s="106"/>
      <c r="N83" s="2"/>
      <c r="O83" s="2"/>
    </row>
    <row r="84" spans="1:15" ht="14.25" customHeight="1" x14ac:dyDescent="0.25">
      <c r="A84" s="100"/>
      <c r="B84" s="98"/>
      <c r="C84" s="98"/>
      <c r="D84" s="98"/>
      <c r="E84" s="21" t="s">
        <v>119</v>
      </c>
      <c r="F84" s="22">
        <v>4</v>
      </c>
      <c r="G84" s="100"/>
      <c r="H84" s="101"/>
      <c r="I84" s="104"/>
      <c r="J84" s="106"/>
      <c r="N84" s="2"/>
      <c r="O84" s="2"/>
    </row>
    <row r="85" spans="1:15" x14ac:dyDescent="0.25">
      <c r="A85" s="100"/>
      <c r="B85" s="98"/>
      <c r="C85" s="98"/>
      <c r="D85" s="98"/>
      <c r="E85" s="21" t="s">
        <v>120</v>
      </c>
      <c r="F85" s="22">
        <v>2</v>
      </c>
      <c r="G85" s="100"/>
      <c r="H85" s="101"/>
      <c r="I85" s="104"/>
      <c r="J85" s="106"/>
      <c r="N85" s="2"/>
      <c r="O85" s="2"/>
    </row>
    <row r="86" spans="1:15" ht="21" customHeight="1" x14ac:dyDescent="0.25">
      <c r="A86" s="100">
        <v>12</v>
      </c>
      <c r="B86" s="144" t="s">
        <v>26</v>
      </c>
      <c r="C86" s="98" t="s">
        <v>27</v>
      </c>
      <c r="D86" s="98"/>
      <c r="E86" s="23" t="s">
        <v>22</v>
      </c>
      <c r="F86" s="14">
        <v>10</v>
      </c>
      <c r="G86" s="99">
        <v>0.05</v>
      </c>
      <c r="H86" s="101"/>
      <c r="I86" s="103">
        <v>0.05</v>
      </c>
      <c r="J86" s="106">
        <f>H86*G86</f>
        <v>0</v>
      </c>
      <c r="N86" s="2"/>
      <c r="O86" s="2"/>
    </row>
    <row r="87" spans="1:15" ht="21.75" customHeight="1" x14ac:dyDescent="0.25">
      <c r="A87" s="100"/>
      <c r="B87" s="110"/>
      <c r="C87" s="98"/>
      <c r="D87" s="98"/>
      <c r="E87" s="23" t="s">
        <v>92</v>
      </c>
      <c r="F87" s="14">
        <v>8</v>
      </c>
      <c r="G87" s="100"/>
      <c r="H87" s="101"/>
      <c r="I87" s="104"/>
      <c r="J87" s="106"/>
      <c r="N87" s="2"/>
      <c r="O87" s="2"/>
    </row>
    <row r="88" spans="1:15" ht="25.5" customHeight="1" x14ac:dyDescent="0.25">
      <c r="A88" s="100"/>
      <c r="B88" s="110"/>
      <c r="C88" s="98"/>
      <c r="D88" s="98"/>
      <c r="E88" s="23" t="s">
        <v>23</v>
      </c>
      <c r="F88" s="14">
        <v>6</v>
      </c>
      <c r="G88" s="100"/>
      <c r="H88" s="101"/>
      <c r="I88" s="104"/>
      <c r="J88" s="106"/>
      <c r="N88" s="2"/>
      <c r="O88" s="2"/>
    </row>
    <row r="89" spans="1:15" ht="25.5" customHeight="1" x14ac:dyDescent="0.25">
      <c r="A89" s="100"/>
      <c r="B89" s="110"/>
      <c r="C89" s="98"/>
      <c r="D89" s="98"/>
      <c r="E89" s="23" t="s">
        <v>24</v>
      </c>
      <c r="F89" s="14">
        <v>4</v>
      </c>
      <c r="G89" s="100"/>
      <c r="H89" s="101"/>
      <c r="I89" s="104"/>
      <c r="J89" s="106"/>
      <c r="N89" s="2"/>
      <c r="O89" s="2"/>
    </row>
    <row r="90" spans="1:15" ht="18.75" customHeight="1" x14ac:dyDescent="0.25">
      <c r="A90" s="100"/>
      <c r="B90" s="110"/>
      <c r="C90" s="98"/>
      <c r="D90" s="98"/>
      <c r="E90" s="23" t="s">
        <v>25</v>
      </c>
      <c r="F90" s="14">
        <v>2</v>
      </c>
      <c r="G90" s="100"/>
      <c r="H90" s="101"/>
      <c r="I90" s="104"/>
      <c r="J90" s="106"/>
      <c r="N90" s="2"/>
      <c r="O90" s="2"/>
    </row>
    <row r="91" spans="1:15" x14ac:dyDescent="0.25">
      <c r="A91" s="100">
        <v>13</v>
      </c>
      <c r="B91" s="144" t="s">
        <v>28</v>
      </c>
      <c r="C91" s="98" t="s">
        <v>93</v>
      </c>
      <c r="D91" s="98"/>
      <c r="E91" s="23" t="s">
        <v>121</v>
      </c>
      <c r="F91" s="14">
        <v>10</v>
      </c>
      <c r="G91" s="99">
        <v>0.03</v>
      </c>
      <c r="H91" s="101"/>
      <c r="I91" s="103">
        <v>0.03</v>
      </c>
      <c r="J91" s="106">
        <f>H91*G91</f>
        <v>0</v>
      </c>
      <c r="N91" s="2"/>
      <c r="O91" s="2"/>
    </row>
    <row r="92" spans="1:15" ht="30" x14ac:dyDescent="0.25">
      <c r="A92" s="100"/>
      <c r="B92" s="110"/>
      <c r="C92" s="98"/>
      <c r="D92" s="98"/>
      <c r="E92" s="23" t="s">
        <v>163</v>
      </c>
      <c r="F92" s="14">
        <v>6</v>
      </c>
      <c r="G92" s="100"/>
      <c r="H92" s="101"/>
      <c r="I92" s="104"/>
      <c r="J92" s="106"/>
      <c r="K92" s="16"/>
      <c r="N92" s="2"/>
      <c r="O92" s="2"/>
    </row>
    <row r="93" spans="1:15" s="6" customFormat="1" ht="30" x14ac:dyDescent="0.25">
      <c r="A93" s="100"/>
      <c r="B93" s="110"/>
      <c r="C93" s="98"/>
      <c r="D93" s="98"/>
      <c r="E93" s="23" t="s">
        <v>164</v>
      </c>
      <c r="F93" s="14">
        <v>4</v>
      </c>
      <c r="G93" s="100"/>
      <c r="H93" s="101"/>
      <c r="I93" s="104"/>
      <c r="J93" s="106"/>
      <c r="K93" s="16"/>
    </row>
    <row r="94" spans="1:15" s="6" customFormat="1" x14ac:dyDescent="0.25">
      <c r="A94" s="100">
        <v>14</v>
      </c>
      <c r="B94" s="144" t="s">
        <v>29</v>
      </c>
      <c r="C94" s="98" t="s">
        <v>50</v>
      </c>
      <c r="D94" s="98"/>
      <c r="E94" s="23" t="s">
        <v>30</v>
      </c>
      <c r="F94" s="14">
        <v>10</v>
      </c>
      <c r="G94" s="99">
        <v>0.04</v>
      </c>
      <c r="H94" s="101"/>
      <c r="I94" s="103">
        <v>0.04</v>
      </c>
      <c r="J94" s="106">
        <f>H94*G94</f>
        <v>0</v>
      </c>
      <c r="K94" s="16"/>
    </row>
    <row r="95" spans="1:15" s="6" customFormat="1" x14ac:dyDescent="0.25">
      <c r="A95" s="100"/>
      <c r="B95" s="110"/>
      <c r="C95" s="98"/>
      <c r="D95" s="98"/>
      <c r="E95" s="23" t="s">
        <v>165</v>
      </c>
      <c r="F95" s="14">
        <v>8</v>
      </c>
      <c r="G95" s="100"/>
      <c r="H95" s="101"/>
      <c r="I95" s="104"/>
      <c r="J95" s="106"/>
      <c r="K95" s="16"/>
    </row>
    <row r="96" spans="1:15" s="6" customFormat="1" x14ac:dyDescent="0.25">
      <c r="A96" s="100"/>
      <c r="B96" s="110"/>
      <c r="C96" s="98"/>
      <c r="D96" s="98"/>
      <c r="E96" s="23" t="s">
        <v>166</v>
      </c>
      <c r="F96" s="14">
        <v>6</v>
      </c>
      <c r="G96" s="100"/>
      <c r="H96" s="101"/>
      <c r="I96" s="104"/>
      <c r="J96" s="106"/>
      <c r="K96" s="16"/>
    </row>
    <row r="97" spans="1:15" s="6" customFormat="1" x14ac:dyDescent="0.25">
      <c r="A97" s="100"/>
      <c r="B97" s="110"/>
      <c r="C97" s="98"/>
      <c r="D97" s="98"/>
      <c r="E97" s="23" t="s">
        <v>167</v>
      </c>
      <c r="F97" s="14">
        <v>4</v>
      </c>
      <c r="G97" s="100"/>
      <c r="H97" s="101"/>
      <c r="I97" s="104"/>
      <c r="J97" s="106"/>
      <c r="K97" s="16"/>
    </row>
    <row r="98" spans="1:15" s="6" customFormat="1" x14ac:dyDescent="0.25">
      <c r="A98" s="100"/>
      <c r="B98" s="110"/>
      <c r="C98" s="98"/>
      <c r="D98" s="98"/>
      <c r="E98" s="23" t="s">
        <v>168</v>
      </c>
      <c r="F98" s="14">
        <v>2</v>
      </c>
      <c r="G98" s="100"/>
      <c r="H98" s="101"/>
      <c r="I98" s="104"/>
      <c r="J98" s="106"/>
      <c r="K98" s="2"/>
    </row>
    <row r="99" spans="1:15" x14ac:dyDescent="0.25">
      <c r="A99" s="100"/>
      <c r="B99" s="110"/>
      <c r="C99" s="110"/>
      <c r="D99" s="110"/>
      <c r="E99" s="23" t="s">
        <v>169</v>
      </c>
      <c r="F99" s="14">
        <v>0</v>
      </c>
      <c r="G99" s="100"/>
      <c r="H99" s="101"/>
      <c r="I99" s="104"/>
      <c r="J99" s="106"/>
    </row>
    <row r="100" spans="1:15" ht="45" x14ac:dyDescent="0.25">
      <c r="A100" s="100">
        <v>15</v>
      </c>
      <c r="B100" s="98" t="s">
        <v>40</v>
      </c>
      <c r="C100" s="110" t="s">
        <v>45</v>
      </c>
      <c r="D100" s="110"/>
      <c r="E100" s="23" t="s">
        <v>99</v>
      </c>
      <c r="F100" s="14">
        <v>10</v>
      </c>
      <c r="G100" s="99">
        <v>0.04</v>
      </c>
      <c r="H100" s="101"/>
      <c r="I100" s="103">
        <v>0.04</v>
      </c>
      <c r="J100" s="106">
        <f>H100*G100</f>
        <v>0</v>
      </c>
    </row>
    <row r="101" spans="1:15" ht="30" x14ac:dyDescent="0.25">
      <c r="A101" s="100"/>
      <c r="B101" s="98"/>
      <c r="C101" s="110"/>
      <c r="D101" s="110"/>
      <c r="E101" s="23" t="s">
        <v>41</v>
      </c>
      <c r="F101" s="14">
        <v>6</v>
      </c>
      <c r="G101" s="100"/>
      <c r="H101" s="101"/>
      <c r="I101" s="104"/>
      <c r="J101" s="106"/>
    </row>
    <row r="102" spans="1:15" x14ac:dyDescent="0.25">
      <c r="A102" s="100"/>
      <c r="B102" s="98"/>
      <c r="C102" s="110"/>
      <c r="D102" s="110"/>
      <c r="E102" s="23" t="s">
        <v>42</v>
      </c>
      <c r="F102" s="14">
        <v>4</v>
      </c>
      <c r="G102" s="100"/>
      <c r="H102" s="101"/>
      <c r="I102" s="104"/>
      <c r="J102" s="106"/>
    </row>
    <row r="103" spans="1:15" ht="30" x14ac:dyDescent="0.25">
      <c r="A103" s="100"/>
      <c r="B103" s="98"/>
      <c r="C103" s="110"/>
      <c r="D103" s="110"/>
      <c r="E103" s="23" t="s">
        <v>43</v>
      </c>
      <c r="F103" s="14">
        <v>2</v>
      </c>
      <c r="G103" s="100"/>
      <c r="H103" s="101"/>
      <c r="I103" s="104"/>
      <c r="J103" s="106"/>
    </row>
    <row r="104" spans="1:15" x14ac:dyDescent="0.25">
      <c r="A104" s="100"/>
      <c r="B104" s="98"/>
      <c r="C104" s="110"/>
      <c r="D104" s="110"/>
      <c r="E104" s="23" t="s">
        <v>44</v>
      </c>
      <c r="F104" s="14">
        <v>0</v>
      </c>
      <c r="G104" s="100"/>
      <c r="H104" s="101"/>
      <c r="I104" s="104"/>
      <c r="J104" s="106"/>
    </row>
    <row r="105" spans="1:15" ht="26.25" customHeight="1" x14ac:dyDescent="0.25">
      <c r="A105" s="100">
        <v>16</v>
      </c>
      <c r="B105" s="98" t="s">
        <v>19</v>
      </c>
      <c r="C105" s="98" t="s">
        <v>20</v>
      </c>
      <c r="D105" s="98"/>
      <c r="E105" s="24" t="s">
        <v>170</v>
      </c>
      <c r="F105" s="14">
        <v>10</v>
      </c>
      <c r="G105" s="99">
        <v>0.04</v>
      </c>
      <c r="H105" s="101"/>
      <c r="I105" s="103">
        <v>0.04</v>
      </c>
      <c r="J105" s="106">
        <f>H105*G105</f>
        <v>0</v>
      </c>
      <c r="N105" s="2"/>
      <c r="O105" s="2"/>
    </row>
    <row r="106" spans="1:15" ht="29.25" customHeight="1" x14ac:dyDescent="0.25">
      <c r="A106" s="100"/>
      <c r="B106" s="98"/>
      <c r="C106" s="98"/>
      <c r="D106" s="98"/>
      <c r="E106" s="24" t="s">
        <v>100</v>
      </c>
      <c r="F106" s="14">
        <v>8</v>
      </c>
      <c r="G106" s="100"/>
      <c r="H106" s="101"/>
      <c r="I106" s="104"/>
      <c r="J106" s="106"/>
      <c r="N106" s="2"/>
      <c r="O106" s="2"/>
    </row>
    <row r="107" spans="1:15" ht="25.5" customHeight="1" x14ac:dyDescent="0.25">
      <c r="A107" s="100"/>
      <c r="B107" s="98"/>
      <c r="C107" s="98"/>
      <c r="D107" s="98"/>
      <c r="E107" s="24" t="s">
        <v>101</v>
      </c>
      <c r="F107" s="14">
        <v>6</v>
      </c>
      <c r="G107" s="100"/>
      <c r="H107" s="101"/>
      <c r="I107" s="104"/>
      <c r="J107" s="106"/>
      <c r="N107" s="2"/>
      <c r="O107" s="2"/>
    </row>
    <row r="108" spans="1:15" ht="29.25" customHeight="1" x14ac:dyDescent="0.25">
      <c r="A108" s="100"/>
      <c r="B108" s="98"/>
      <c r="C108" s="98"/>
      <c r="D108" s="98"/>
      <c r="E108" s="24" t="s">
        <v>102</v>
      </c>
      <c r="F108" s="14">
        <v>4</v>
      </c>
      <c r="G108" s="100"/>
      <c r="H108" s="101"/>
      <c r="I108" s="104"/>
      <c r="J108" s="106"/>
      <c r="N108" s="2"/>
      <c r="O108" s="2"/>
    </row>
    <row r="109" spans="1:15" ht="30.75" customHeight="1" x14ac:dyDescent="0.25">
      <c r="A109" s="100"/>
      <c r="B109" s="98"/>
      <c r="C109" s="98"/>
      <c r="D109" s="98"/>
      <c r="E109" s="24" t="s">
        <v>103</v>
      </c>
      <c r="F109" s="14">
        <v>0</v>
      </c>
      <c r="G109" s="100"/>
      <c r="H109" s="101"/>
      <c r="I109" s="104"/>
      <c r="J109" s="106"/>
      <c r="N109" s="2"/>
      <c r="O109" s="2"/>
    </row>
    <row r="110" spans="1:15" ht="18.75" customHeight="1" x14ac:dyDescent="0.3">
      <c r="A110" s="159" t="s">
        <v>195</v>
      </c>
      <c r="B110" s="159"/>
      <c r="C110" s="159"/>
      <c r="D110" s="159"/>
      <c r="E110" s="159"/>
      <c r="F110" s="159"/>
      <c r="G110" s="55">
        <v>0.25</v>
      </c>
      <c r="H110" s="56">
        <f>+SUM(H81:H109)</f>
        <v>0</v>
      </c>
      <c r="I110" s="55">
        <f>SUM(I81:I109)</f>
        <v>0.25</v>
      </c>
      <c r="J110" s="57">
        <f>SUM(J81:J109)</f>
        <v>0</v>
      </c>
      <c r="N110" s="2"/>
      <c r="O110" s="2"/>
    </row>
    <row r="111" spans="1:15" x14ac:dyDescent="0.25">
      <c r="A111" s="100">
        <v>17</v>
      </c>
      <c r="B111" s="98" t="s">
        <v>31</v>
      </c>
      <c r="C111" s="98" t="s">
        <v>32</v>
      </c>
      <c r="D111" s="98"/>
      <c r="E111" s="25" t="s">
        <v>58</v>
      </c>
      <c r="F111" s="26">
        <v>10</v>
      </c>
      <c r="G111" s="99">
        <v>0.08</v>
      </c>
      <c r="H111" s="101"/>
      <c r="I111" s="103">
        <v>0.08</v>
      </c>
      <c r="J111" s="106">
        <f>H111*G111</f>
        <v>0</v>
      </c>
      <c r="N111" s="2"/>
      <c r="O111" s="2"/>
    </row>
    <row r="112" spans="1:15" x14ac:dyDescent="0.25">
      <c r="A112" s="100"/>
      <c r="B112" s="98"/>
      <c r="C112" s="98"/>
      <c r="D112" s="98"/>
      <c r="E112" s="25" t="s">
        <v>108</v>
      </c>
      <c r="F112" s="26">
        <v>6</v>
      </c>
      <c r="G112" s="100"/>
      <c r="H112" s="101"/>
      <c r="I112" s="104"/>
      <c r="J112" s="106"/>
      <c r="N112" s="2"/>
      <c r="O112" s="2"/>
    </row>
    <row r="113" spans="1:15" ht="45" x14ac:dyDescent="0.25">
      <c r="A113" s="100"/>
      <c r="B113" s="98"/>
      <c r="C113" s="98"/>
      <c r="D113" s="98"/>
      <c r="E113" s="27" t="s">
        <v>109</v>
      </c>
      <c r="F113" s="28">
        <v>4</v>
      </c>
      <c r="G113" s="100"/>
      <c r="H113" s="101"/>
      <c r="I113" s="104"/>
      <c r="J113" s="106"/>
      <c r="N113" s="2"/>
      <c r="O113" s="2"/>
    </row>
    <row r="114" spans="1:15" x14ac:dyDescent="0.25">
      <c r="A114" s="100"/>
      <c r="B114" s="98"/>
      <c r="C114" s="98"/>
      <c r="D114" s="98"/>
      <c r="E114" s="25" t="s">
        <v>59</v>
      </c>
      <c r="F114" s="26">
        <v>2</v>
      </c>
      <c r="G114" s="100"/>
      <c r="H114" s="101"/>
      <c r="I114" s="104"/>
      <c r="J114" s="106"/>
      <c r="N114" s="2"/>
      <c r="O114" s="2"/>
    </row>
    <row r="115" spans="1:15" x14ac:dyDescent="0.25">
      <c r="A115" s="100"/>
      <c r="B115" s="98"/>
      <c r="C115" s="98"/>
      <c r="D115" s="98"/>
      <c r="E115" s="25" t="s">
        <v>110</v>
      </c>
      <c r="F115" s="26">
        <v>0</v>
      </c>
      <c r="G115" s="100"/>
      <c r="H115" s="101"/>
      <c r="I115" s="104"/>
      <c r="J115" s="106"/>
      <c r="N115" s="2"/>
      <c r="O115" s="2"/>
    </row>
    <row r="116" spans="1:15" ht="27" customHeight="1" x14ac:dyDescent="0.25">
      <c r="A116" s="100"/>
      <c r="B116" s="98"/>
      <c r="C116" s="98"/>
      <c r="D116" s="98"/>
      <c r="E116" s="25" t="s">
        <v>111</v>
      </c>
      <c r="F116" s="26">
        <v>-2</v>
      </c>
      <c r="G116" s="100"/>
      <c r="H116" s="101"/>
      <c r="I116" s="104"/>
      <c r="J116" s="106"/>
      <c r="N116" s="2"/>
      <c r="O116" s="2"/>
    </row>
    <row r="117" spans="1:15" x14ac:dyDescent="0.25">
      <c r="A117" s="100"/>
      <c r="B117" s="98"/>
      <c r="C117" s="98"/>
      <c r="D117" s="98"/>
      <c r="E117" s="25" t="s">
        <v>112</v>
      </c>
      <c r="F117" s="26" t="s">
        <v>21</v>
      </c>
      <c r="G117" s="100"/>
      <c r="H117" s="101"/>
      <c r="I117" s="104"/>
      <c r="J117" s="106"/>
      <c r="N117" s="2"/>
      <c r="O117" s="2"/>
    </row>
    <row r="118" spans="1:15" ht="15.75" customHeight="1" x14ac:dyDescent="0.25">
      <c r="A118" s="100">
        <v>18</v>
      </c>
      <c r="B118" s="178" t="s">
        <v>63</v>
      </c>
      <c r="C118" s="98" t="s">
        <v>33</v>
      </c>
      <c r="D118" s="98"/>
      <c r="E118" s="29" t="s">
        <v>64</v>
      </c>
      <c r="F118" s="30">
        <v>10</v>
      </c>
      <c r="G118" s="99">
        <v>0.05</v>
      </c>
      <c r="H118" s="101"/>
      <c r="I118" s="103">
        <v>0.05</v>
      </c>
      <c r="J118" s="106">
        <f>H118*G118</f>
        <v>0</v>
      </c>
      <c r="N118" s="2"/>
      <c r="O118" s="2"/>
    </row>
    <row r="119" spans="1:15" x14ac:dyDescent="0.25">
      <c r="A119" s="100"/>
      <c r="B119" s="179"/>
      <c r="C119" s="98"/>
      <c r="D119" s="98"/>
      <c r="E119" s="29" t="s">
        <v>65</v>
      </c>
      <c r="F119" s="30">
        <v>8</v>
      </c>
      <c r="G119" s="100"/>
      <c r="H119" s="101"/>
      <c r="I119" s="104"/>
      <c r="J119" s="106"/>
      <c r="N119" s="2"/>
      <c r="O119" s="2"/>
    </row>
    <row r="120" spans="1:15" x14ac:dyDescent="0.25">
      <c r="A120" s="100"/>
      <c r="B120" s="179"/>
      <c r="C120" s="98"/>
      <c r="D120" s="98"/>
      <c r="E120" s="29" t="s">
        <v>66</v>
      </c>
      <c r="F120" s="30">
        <v>6</v>
      </c>
      <c r="G120" s="100"/>
      <c r="H120" s="101"/>
      <c r="I120" s="104"/>
      <c r="J120" s="106"/>
      <c r="N120" s="2"/>
      <c r="O120" s="2"/>
    </row>
    <row r="121" spans="1:15" x14ac:dyDescent="0.25">
      <c r="A121" s="100"/>
      <c r="B121" s="179"/>
      <c r="C121" s="98"/>
      <c r="D121" s="98"/>
      <c r="E121" s="29" t="s">
        <v>67</v>
      </c>
      <c r="F121" s="30">
        <v>2</v>
      </c>
      <c r="G121" s="100"/>
      <c r="H121" s="101"/>
      <c r="I121" s="104"/>
      <c r="J121" s="106"/>
      <c r="N121" s="2"/>
      <c r="O121" s="2"/>
    </row>
    <row r="122" spans="1:15" ht="18.75" customHeight="1" x14ac:dyDescent="0.3">
      <c r="A122" s="159" t="s">
        <v>196</v>
      </c>
      <c r="B122" s="159"/>
      <c r="C122" s="159"/>
      <c r="D122" s="159"/>
      <c r="E122" s="159"/>
      <c r="F122" s="159"/>
      <c r="G122" s="55">
        <v>0.13</v>
      </c>
      <c r="H122" s="56">
        <f>+SUM(H111:H121)</f>
        <v>0</v>
      </c>
      <c r="I122" s="55">
        <f>SUM(I111:I121)</f>
        <v>0.13</v>
      </c>
      <c r="J122" s="57">
        <f>SUM(J111:J121)</f>
        <v>0</v>
      </c>
      <c r="N122" s="2"/>
      <c r="O122" s="2"/>
    </row>
    <row r="123" spans="1:15" x14ac:dyDescent="0.25">
      <c r="A123" s="173">
        <v>19</v>
      </c>
      <c r="B123" s="118" t="s">
        <v>104</v>
      </c>
      <c r="C123" s="190" t="s">
        <v>241</v>
      </c>
      <c r="D123" s="122"/>
      <c r="E123" s="13" t="s">
        <v>68</v>
      </c>
      <c r="F123" s="31">
        <v>10</v>
      </c>
      <c r="G123" s="191">
        <v>0.12</v>
      </c>
      <c r="H123" s="102"/>
      <c r="I123" s="130">
        <v>0.12</v>
      </c>
      <c r="J123" s="176">
        <f>H123*G123</f>
        <v>0</v>
      </c>
      <c r="N123" s="2"/>
      <c r="O123" s="2"/>
    </row>
    <row r="124" spans="1:15" x14ac:dyDescent="0.25">
      <c r="A124" s="174"/>
      <c r="B124" s="119"/>
      <c r="C124" s="123"/>
      <c r="D124" s="124"/>
      <c r="E124" s="13" t="s">
        <v>69</v>
      </c>
      <c r="F124" s="31">
        <v>8</v>
      </c>
      <c r="G124" s="174"/>
      <c r="H124" s="129"/>
      <c r="I124" s="171"/>
      <c r="J124" s="177"/>
      <c r="N124" s="2"/>
      <c r="O124" s="2"/>
    </row>
    <row r="125" spans="1:15" x14ac:dyDescent="0.25">
      <c r="A125" s="174"/>
      <c r="B125" s="119"/>
      <c r="C125" s="123"/>
      <c r="D125" s="124"/>
      <c r="E125" s="13" t="s">
        <v>70</v>
      </c>
      <c r="F125" s="31">
        <v>7</v>
      </c>
      <c r="G125" s="174"/>
      <c r="H125" s="129"/>
      <c r="I125" s="171"/>
      <c r="J125" s="177"/>
      <c r="N125" s="2"/>
      <c r="O125" s="2"/>
    </row>
    <row r="126" spans="1:15" x14ac:dyDescent="0.25">
      <c r="A126" s="174"/>
      <c r="B126" s="119"/>
      <c r="C126" s="123"/>
      <c r="D126" s="124"/>
      <c r="E126" s="13" t="s">
        <v>71</v>
      </c>
      <c r="F126" s="31">
        <v>6</v>
      </c>
      <c r="G126" s="174"/>
      <c r="H126" s="129"/>
      <c r="I126" s="171"/>
      <c r="J126" s="177"/>
      <c r="N126" s="2"/>
      <c r="O126" s="2"/>
    </row>
    <row r="127" spans="1:15" x14ac:dyDescent="0.25">
      <c r="A127" s="174"/>
      <c r="B127" s="119"/>
      <c r="C127" s="123"/>
      <c r="D127" s="124"/>
      <c r="E127" s="13" t="s">
        <v>72</v>
      </c>
      <c r="F127" s="31">
        <v>4</v>
      </c>
      <c r="G127" s="174"/>
      <c r="H127" s="129"/>
      <c r="I127" s="171"/>
      <c r="J127" s="177"/>
      <c r="N127" s="2"/>
      <c r="O127" s="2"/>
    </row>
    <row r="128" spans="1:15" x14ac:dyDescent="0.25">
      <c r="A128" s="175"/>
      <c r="B128" s="120"/>
      <c r="C128" s="125"/>
      <c r="D128" s="126"/>
      <c r="E128" s="13" t="s">
        <v>73</v>
      </c>
      <c r="F128" s="31">
        <v>0</v>
      </c>
      <c r="G128" s="175"/>
      <c r="H128" s="129"/>
      <c r="I128" s="171"/>
      <c r="J128" s="177"/>
      <c r="N128" s="2"/>
      <c r="O128" s="2"/>
    </row>
    <row r="129" spans="1:15" ht="20.25" customHeight="1" x14ac:dyDescent="0.25">
      <c r="A129" s="192" t="s">
        <v>202</v>
      </c>
      <c r="B129" s="193"/>
      <c r="C129" s="193"/>
      <c r="D129" s="193"/>
      <c r="E129" s="193"/>
      <c r="F129" s="193"/>
      <c r="G129" s="193"/>
      <c r="H129" s="58"/>
      <c r="I129" s="59"/>
      <c r="J129" s="60"/>
      <c r="N129" s="2"/>
      <c r="O129" s="2"/>
    </row>
    <row r="130" spans="1:15" ht="30" x14ac:dyDescent="0.25">
      <c r="A130" s="100">
        <v>20</v>
      </c>
      <c r="B130" s="194" t="s">
        <v>60</v>
      </c>
      <c r="C130" s="153" t="s">
        <v>61</v>
      </c>
      <c r="D130" s="154"/>
      <c r="E130" s="24" t="s">
        <v>87</v>
      </c>
      <c r="F130" s="14">
        <v>10</v>
      </c>
      <c r="G130" s="99">
        <v>0.06</v>
      </c>
      <c r="H130" s="112"/>
      <c r="I130" s="113">
        <v>0.06</v>
      </c>
      <c r="J130" s="114">
        <f>H130*G130</f>
        <v>0</v>
      </c>
      <c r="N130" s="2"/>
      <c r="O130" s="2"/>
    </row>
    <row r="131" spans="1:15" ht="30" x14ac:dyDescent="0.25">
      <c r="A131" s="100"/>
      <c r="B131" s="195"/>
      <c r="C131" s="155"/>
      <c r="D131" s="156"/>
      <c r="E131" s="24" t="s">
        <v>88</v>
      </c>
      <c r="F131" s="14">
        <v>8</v>
      </c>
      <c r="G131" s="99"/>
      <c r="H131" s="101"/>
      <c r="I131" s="103"/>
      <c r="J131" s="106"/>
      <c r="N131" s="2"/>
      <c r="O131" s="2"/>
    </row>
    <row r="132" spans="1:15" ht="30" x14ac:dyDescent="0.25">
      <c r="A132" s="100"/>
      <c r="B132" s="195"/>
      <c r="C132" s="155"/>
      <c r="D132" s="156"/>
      <c r="E132" s="24" t="s">
        <v>89</v>
      </c>
      <c r="F132" s="14">
        <v>6</v>
      </c>
      <c r="G132" s="99"/>
      <c r="H132" s="101"/>
      <c r="I132" s="103"/>
      <c r="J132" s="106"/>
      <c r="N132" s="2"/>
      <c r="O132" s="2"/>
    </row>
    <row r="133" spans="1:15" ht="30" x14ac:dyDescent="0.25">
      <c r="A133" s="100"/>
      <c r="B133" s="195"/>
      <c r="C133" s="155"/>
      <c r="D133" s="156"/>
      <c r="E133" s="24" t="s">
        <v>90</v>
      </c>
      <c r="F133" s="14">
        <v>4</v>
      </c>
      <c r="G133" s="99"/>
      <c r="H133" s="101"/>
      <c r="I133" s="103"/>
      <c r="J133" s="106"/>
      <c r="N133" s="2"/>
      <c r="O133" s="2"/>
    </row>
    <row r="134" spans="1:15" ht="30" x14ac:dyDescent="0.25">
      <c r="A134" s="100"/>
      <c r="B134" s="195"/>
      <c r="C134" s="155"/>
      <c r="D134" s="156"/>
      <c r="E134" s="32" t="s">
        <v>62</v>
      </c>
      <c r="F134" s="14">
        <v>2</v>
      </c>
      <c r="G134" s="99"/>
      <c r="H134" s="101"/>
      <c r="I134" s="103"/>
      <c r="J134" s="106"/>
      <c r="N134" s="2"/>
      <c r="O134" s="2"/>
    </row>
    <row r="135" spans="1:15" ht="30" x14ac:dyDescent="0.25">
      <c r="A135" s="100"/>
      <c r="B135" s="196"/>
      <c r="C135" s="157"/>
      <c r="D135" s="158"/>
      <c r="E135" s="24" t="s">
        <v>91</v>
      </c>
      <c r="F135" s="14">
        <v>0</v>
      </c>
      <c r="G135" s="99"/>
      <c r="H135" s="101"/>
      <c r="I135" s="103"/>
      <c r="J135" s="106"/>
      <c r="N135" s="2"/>
      <c r="O135" s="2"/>
    </row>
    <row r="136" spans="1:15" ht="22.5" customHeight="1" x14ac:dyDescent="0.25">
      <c r="A136" s="95">
        <v>21</v>
      </c>
      <c r="B136" s="150" t="s">
        <v>83</v>
      </c>
      <c r="C136" s="153" t="s">
        <v>84</v>
      </c>
      <c r="D136" s="154"/>
      <c r="E136" s="23" t="s">
        <v>171</v>
      </c>
      <c r="F136" s="31">
        <v>10</v>
      </c>
      <c r="G136" s="127">
        <v>0.06</v>
      </c>
      <c r="H136" s="102"/>
      <c r="I136" s="130">
        <v>0.06</v>
      </c>
      <c r="J136" s="107">
        <f>H136*G136</f>
        <v>0</v>
      </c>
    </row>
    <row r="137" spans="1:15" ht="24.75" customHeight="1" x14ac:dyDescent="0.25">
      <c r="A137" s="96"/>
      <c r="B137" s="151"/>
      <c r="C137" s="155"/>
      <c r="D137" s="156"/>
      <c r="E137" s="23" t="s">
        <v>172</v>
      </c>
      <c r="F137" s="31">
        <v>5</v>
      </c>
      <c r="G137" s="96"/>
      <c r="H137" s="129"/>
      <c r="I137" s="171"/>
      <c r="J137" s="132"/>
    </row>
    <row r="138" spans="1:15" ht="19.5" customHeight="1" x14ac:dyDescent="0.25">
      <c r="A138" s="97"/>
      <c r="B138" s="152"/>
      <c r="C138" s="157"/>
      <c r="D138" s="158"/>
      <c r="E138" s="23" t="s">
        <v>173</v>
      </c>
      <c r="F138" s="31">
        <v>0</v>
      </c>
      <c r="G138" s="97"/>
      <c r="H138" s="112"/>
      <c r="I138" s="172"/>
      <c r="J138" s="114"/>
    </row>
    <row r="139" spans="1:15" ht="18.75" customHeight="1" x14ac:dyDescent="0.3">
      <c r="A139" s="180" t="s">
        <v>197</v>
      </c>
      <c r="B139" s="181"/>
      <c r="C139" s="181"/>
      <c r="D139" s="181"/>
      <c r="E139" s="181"/>
      <c r="F139" s="182"/>
      <c r="G139" s="61">
        <v>0.12</v>
      </c>
      <c r="H139" s="62">
        <f>+SUM(H123:H138)</f>
        <v>0</v>
      </c>
      <c r="I139" s="61">
        <f>SUM(I130:I138)</f>
        <v>0.12</v>
      </c>
      <c r="J139" s="57">
        <f>SUM(J123:J138)</f>
        <v>0</v>
      </c>
    </row>
    <row r="140" spans="1:15" ht="18.75" x14ac:dyDescent="0.3">
      <c r="A140" s="183" t="s">
        <v>190</v>
      </c>
      <c r="B140" s="184"/>
      <c r="C140" s="184"/>
      <c r="D140" s="184"/>
      <c r="E140" s="184"/>
      <c r="F140" s="184"/>
      <c r="G140" s="55">
        <f>G68+G80+G110+G122+G139</f>
        <v>1</v>
      </c>
      <c r="H140" s="80">
        <f>+H139+H122+H110+H80+H68</f>
        <v>0</v>
      </c>
      <c r="I140" s="55">
        <f>I68+I80+I110+I122+I139</f>
        <v>1</v>
      </c>
      <c r="J140" s="63">
        <f>J68+J80+J110+J122+J139</f>
        <v>0</v>
      </c>
    </row>
    <row r="141" spans="1:15" ht="35.25" customHeight="1" x14ac:dyDescent="0.25">
      <c r="A141" s="202" t="s">
        <v>191</v>
      </c>
      <c r="B141" s="202"/>
      <c r="C141" s="202"/>
      <c r="D141" s="202"/>
      <c r="E141" s="202"/>
      <c r="F141" s="203"/>
      <c r="G141" s="199" t="s">
        <v>192</v>
      </c>
      <c r="H141" s="200"/>
      <c r="I141" s="201"/>
      <c r="J141" s="77">
        <f>J140/I140*10</f>
        <v>0</v>
      </c>
    </row>
    <row r="145" spans="2:7" ht="25.5" customHeight="1" x14ac:dyDescent="0.25">
      <c r="B145" s="64" t="s">
        <v>174</v>
      </c>
      <c r="C145" s="64" t="s">
        <v>176</v>
      </c>
      <c r="D145" s="67" t="s">
        <v>177</v>
      </c>
      <c r="E145" s="78" t="s">
        <v>178</v>
      </c>
      <c r="F145" s="81" t="s">
        <v>179</v>
      </c>
      <c r="G145" s="81"/>
    </row>
    <row r="146" spans="2:7" ht="21" customHeight="1" x14ac:dyDescent="0.25">
      <c r="B146" s="64" t="s">
        <v>175</v>
      </c>
      <c r="C146" s="64">
        <v>100</v>
      </c>
      <c r="D146" s="64" t="s">
        <v>180</v>
      </c>
      <c r="E146" s="64" t="s">
        <v>181</v>
      </c>
      <c r="F146" s="81" t="s">
        <v>182</v>
      </c>
      <c r="G146" s="81"/>
    </row>
  </sheetData>
  <sheetProtection sheet="1" objects="1" scenarios="1" selectLockedCells="1"/>
  <mergeCells count="176">
    <mergeCell ref="A140:F140"/>
    <mergeCell ref="A141:F141"/>
    <mergeCell ref="A15:G16"/>
    <mergeCell ref="C17:D17"/>
    <mergeCell ref="A18:A23"/>
    <mergeCell ref="B18:B23"/>
    <mergeCell ref="C18:D23"/>
    <mergeCell ref="G18:G23"/>
    <mergeCell ref="B100:B104"/>
    <mergeCell ref="C100:D104"/>
    <mergeCell ref="G100:G104"/>
    <mergeCell ref="A94:A99"/>
    <mergeCell ref="B94:B99"/>
    <mergeCell ref="C94:D99"/>
    <mergeCell ref="G94:G99"/>
    <mergeCell ref="A91:A93"/>
    <mergeCell ref="A68:F68"/>
    <mergeCell ref="B91:B93"/>
    <mergeCell ref="A86:A90"/>
    <mergeCell ref="B86:B90"/>
    <mergeCell ref="A55:A60"/>
    <mergeCell ref="A69:A72"/>
    <mergeCell ref="B69:B72"/>
    <mergeCell ref="A73:A76"/>
    <mergeCell ref="B73:B76"/>
    <mergeCell ref="C73:D76"/>
    <mergeCell ref="G73:G76"/>
    <mergeCell ref="A81:A85"/>
    <mergeCell ref="B81:B85"/>
    <mergeCell ref="G77:G79"/>
    <mergeCell ref="C81:D85"/>
    <mergeCell ref="G81:G85"/>
    <mergeCell ref="A80:F80"/>
    <mergeCell ref="A77:A79"/>
    <mergeCell ref="B77:B79"/>
    <mergeCell ref="C77:D79"/>
    <mergeCell ref="I100:I104"/>
    <mergeCell ref="I118:I121"/>
    <mergeCell ref="I123:I128"/>
    <mergeCell ref="G130:G135"/>
    <mergeCell ref="A130:A135"/>
    <mergeCell ref="B130:B135"/>
    <mergeCell ref="C130:D135"/>
    <mergeCell ref="C111:D117"/>
    <mergeCell ref="G111:G117"/>
    <mergeCell ref="A123:A128"/>
    <mergeCell ref="A129:G129"/>
    <mergeCell ref="A100:A104"/>
    <mergeCell ref="G118:G121"/>
    <mergeCell ref="A111:A117"/>
    <mergeCell ref="B111:B117"/>
    <mergeCell ref="J130:J135"/>
    <mergeCell ref="H136:H138"/>
    <mergeCell ref="J136:J138"/>
    <mergeCell ref="H123:H128"/>
    <mergeCell ref="J123:J128"/>
    <mergeCell ref="H111:H117"/>
    <mergeCell ref="H118:H121"/>
    <mergeCell ref="J111:J117"/>
    <mergeCell ref="J118:J121"/>
    <mergeCell ref="I130:I135"/>
    <mergeCell ref="I136:I138"/>
    <mergeCell ref="I111:I117"/>
    <mergeCell ref="C91:D93"/>
    <mergeCell ref="C86:D90"/>
    <mergeCell ref="C55:D60"/>
    <mergeCell ref="G55:G60"/>
    <mergeCell ref="C61:D67"/>
    <mergeCell ref="H86:H90"/>
    <mergeCell ref="H91:H93"/>
    <mergeCell ref="G86:G90"/>
    <mergeCell ref="I43:I48"/>
    <mergeCell ref="H43:H48"/>
    <mergeCell ref="I69:I72"/>
    <mergeCell ref="I73:I76"/>
    <mergeCell ref="I77:I79"/>
    <mergeCell ref="I81:I85"/>
    <mergeCell ref="C69:D72"/>
    <mergeCell ref="G69:G72"/>
    <mergeCell ref="H81:H85"/>
    <mergeCell ref="I86:I90"/>
    <mergeCell ref="C43:D48"/>
    <mergeCell ref="G43:G48"/>
    <mergeCell ref="H94:H99"/>
    <mergeCell ref="J61:J67"/>
    <mergeCell ref="J25:J30"/>
    <mergeCell ref="G91:G93"/>
    <mergeCell ref="G37:G42"/>
    <mergeCell ref="H37:H42"/>
    <mergeCell ref="I37:I42"/>
    <mergeCell ref="H55:H60"/>
    <mergeCell ref="I55:I60"/>
    <mergeCell ref="J55:J60"/>
    <mergeCell ref="G25:G30"/>
    <mergeCell ref="G31:G36"/>
    <mergeCell ref="C136:D138"/>
    <mergeCell ref="G136:G138"/>
    <mergeCell ref="I105:I109"/>
    <mergeCell ref="F2:J2"/>
    <mergeCell ref="F3:J3"/>
    <mergeCell ref="F4:J4"/>
    <mergeCell ref="H100:H104"/>
    <mergeCell ref="H105:H109"/>
    <mergeCell ref="J81:J85"/>
    <mergeCell ref="J86:J90"/>
    <mergeCell ref="J91:J93"/>
    <mergeCell ref="J94:J99"/>
    <mergeCell ref="J100:J104"/>
    <mergeCell ref="J105:J109"/>
    <mergeCell ref="H69:H72"/>
    <mergeCell ref="H73:H76"/>
    <mergeCell ref="H77:H79"/>
    <mergeCell ref="J69:J72"/>
    <mergeCell ref="J73:J76"/>
    <mergeCell ref="I91:I93"/>
    <mergeCell ref="I94:I99"/>
    <mergeCell ref="H49:H54"/>
    <mergeCell ref="J77:J79"/>
    <mergeCell ref="H18:H23"/>
    <mergeCell ref="B61:B67"/>
    <mergeCell ref="G61:G67"/>
    <mergeCell ref="H61:H67"/>
    <mergeCell ref="I61:I67"/>
    <mergeCell ref="F145:G145"/>
    <mergeCell ref="F146:G146"/>
    <mergeCell ref="G141:I141"/>
    <mergeCell ref="A139:F139"/>
    <mergeCell ref="A122:F122"/>
    <mergeCell ref="A110:F110"/>
    <mergeCell ref="H130:H135"/>
    <mergeCell ref="A105:A109"/>
    <mergeCell ref="B105:B109"/>
    <mergeCell ref="C105:D109"/>
    <mergeCell ref="G105:G109"/>
    <mergeCell ref="C123:D128"/>
    <mergeCell ref="G123:G128"/>
    <mergeCell ref="B123:B128"/>
    <mergeCell ref="A118:A121"/>
    <mergeCell ref="B118:B121"/>
    <mergeCell ref="C118:D121"/>
    <mergeCell ref="A61:A67"/>
    <mergeCell ref="A136:A138"/>
    <mergeCell ref="B136:B138"/>
    <mergeCell ref="B10:E10"/>
    <mergeCell ref="B11:E11"/>
    <mergeCell ref="B12:E12"/>
    <mergeCell ref="B13:E13"/>
    <mergeCell ref="J31:J36"/>
    <mergeCell ref="J37:J42"/>
    <mergeCell ref="J43:J48"/>
    <mergeCell ref="I49:I54"/>
    <mergeCell ref="J49:J54"/>
    <mergeCell ref="J18:J23"/>
    <mergeCell ref="H25:H30"/>
    <mergeCell ref="G49:G54"/>
    <mergeCell ref="H31:H36"/>
    <mergeCell ref="B25:B30"/>
    <mergeCell ref="C25:D30"/>
    <mergeCell ref="B31:B36"/>
    <mergeCell ref="C31:D36"/>
    <mergeCell ref="B43:B48"/>
    <mergeCell ref="B37:B42"/>
    <mergeCell ref="H15:J16"/>
    <mergeCell ref="A49:A54"/>
    <mergeCell ref="B49:B54"/>
    <mergeCell ref="C49:D54"/>
    <mergeCell ref="B55:B60"/>
    <mergeCell ref="A24:F24"/>
    <mergeCell ref="I18:I23"/>
    <mergeCell ref="I25:I30"/>
    <mergeCell ref="I31:I36"/>
    <mergeCell ref="C37:D42"/>
    <mergeCell ref="A25:A30"/>
    <mergeCell ref="A31:A36"/>
    <mergeCell ref="A43:A48"/>
    <mergeCell ref="A37:A42"/>
  </mergeCells>
  <conditionalFormatting sqref="J141">
    <cfRule type="cellIs" dxfId="2" priority="3" operator="lessThan">
      <formula>40</formula>
    </cfRule>
    <cfRule type="cellIs" dxfId="1" priority="2" operator="between">
      <formula>40</formula>
      <formula>55</formula>
    </cfRule>
    <cfRule type="cellIs" dxfId="0" priority="1" operator="greaterThan">
      <formula>55</formula>
    </cfRule>
  </conditionalFormatting>
  <printOptions horizontalCentered="1" gridLines="1"/>
  <pageMargins left="0.23622047244094491" right="0.23622047244094491" top="0.55118110236220474" bottom="0.55118110236220474" header="0.31496062992125984" footer="0.31496062992125984"/>
  <pageSetup paperSize="9" scale="62" fitToWidth="4" fitToHeight="4" orientation="landscape" r:id="rId1"/>
  <rowBreaks count="3" manualBreakCount="3">
    <brk id="60" max="8" man="1"/>
    <brk id="79" max="8" man="1"/>
    <brk id="109"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MSE Servies</vt:lpstr>
      <vt:lpstr>MSE Manufacturing</vt:lpstr>
      <vt:lpstr>'MSE Manufacturing'!Print_Area</vt:lpstr>
    </vt:vector>
  </TitlesOfParts>
  <Company>Ernst &amp; Young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Animesh Mandal</dc:creator>
  <cp:lastModifiedBy>UCO HO MSME</cp:lastModifiedBy>
  <cp:lastPrinted>2018-09-07T09:07:19Z</cp:lastPrinted>
  <dcterms:created xsi:type="dcterms:W3CDTF">2013-04-19T09:16:44Z</dcterms:created>
  <dcterms:modified xsi:type="dcterms:W3CDTF">2019-12-21T07:32:27Z</dcterms:modified>
</cp:coreProperties>
</file>