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DG\"/>
    </mc:Choice>
  </mc:AlternateContent>
  <bookViews>
    <workbookView xWindow="6390" yWindow="405" windowWidth="6390" windowHeight="4965" tabRatio="672" activeTab="2"/>
  </bookViews>
  <sheets>
    <sheet name="Tarjetas" sheetId="2" r:id="rId1"/>
    <sheet name="Formato " sheetId="4" r:id="rId2"/>
    <sheet name="Contactos" sheetId="7" r:id="rId3"/>
    <sheet name="Hoja1" sheetId="8" r:id="rId4"/>
    <sheet name="Hoja3" sheetId="10" r:id="rId5"/>
    <sheet name="LISTA" sheetId="6" state="hidden" r:id="rId6"/>
  </sheets>
  <definedNames>
    <definedName name="_xlnm._FilterDatabase" localSheetId="2" hidden="1">Contactos!$C$3:$AB$765</definedName>
    <definedName name="_xlnm._FilterDatabase" localSheetId="1" hidden="1">Contactos!$D$3:$O$759</definedName>
    <definedName name="_xlnm.Print_Area" localSheetId="1">'Formato '!$A$1:$I$47</definedName>
    <definedName name="_xlnm.Print_Area" localSheetId="5">LISTA!$A$1:$D$103</definedName>
    <definedName name="_xlnm.Print_Area" localSheetId="0">Tarjetas!$A$1:$I$91</definedName>
    <definedName name="lupa" localSheetId="1">'Formato '!$M$40</definedName>
    <definedName name="OLE_LINK1" localSheetId="1">'Formato '!#REF!</definedName>
    <definedName name="OLE_LINK1" localSheetId="0">Tarjetas!$C$6</definedName>
    <definedName name="OLE_LINK14" localSheetId="1">'Formato '!#REF!</definedName>
    <definedName name="OLE_LINK14" localSheetId="0">Tarjetas!$A$19</definedName>
    <definedName name="OLE_LINK2" localSheetId="1">'Formato '!#REF!</definedName>
    <definedName name="OLE_LINK2" localSheetId="0">Tarjetas!$C$31</definedName>
    <definedName name="OLE_LINK4" localSheetId="1">'Formato '!#REF!</definedName>
    <definedName name="OLE_LINK4" localSheetId="0">Tarjetas!$B$9</definedName>
    <definedName name="OLE_LINK5" localSheetId="1">'Formato '!#REF!</definedName>
    <definedName name="OLE_LINK5" localSheetId="0">Tarjetas!#REF!</definedName>
  </definedNames>
  <calcPr calcId="152511"/>
</workbook>
</file>

<file path=xl/calcChain.xml><?xml version="1.0" encoding="utf-8"?>
<calcChain xmlns="http://schemas.openxmlformats.org/spreadsheetml/2006/main">
  <c r="B326" i="7" l="1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C325" i="7" l="1"/>
  <c r="B325" i="7" s="1"/>
  <c r="C326" i="7"/>
  <c r="C327" i="7"/>
  <c r="C328" i="7"/>
  <c r="C329" i="7"/>
  <c r="J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4" i="7"/>
  <c r="A46" i="4" l="1"/>
  <c r="C22" i="4" l="1"/>
  <c r="D22" i="4"/>
  <c r="C23" i="4"/>
  <c r="D23" i="4"/>
  <c r="F29" i="4" l="1"/>
  <c r="B15" i="4" l="1"/>
  <c r="H5" i="4" l="1"/>
  <c r="H41" i="4" l="1"/>
  <c r="F45" i="4" l="1"/>
  <c r="H45" i="4"/>
  <c r="F21" i="4" l="1"/>
  <c r="H29" i="4" l="1"/>
  <c r="F5" i="4" l="1"/>
  <c r="C6" i="4" l="1"/>
  <c r="A1" i="2" l="1"/>
  <c r="A3" i="2" l="1"/>
  <c r="A49" i="2" s="1"/>
  <c r="F49" i="2" s="1"/>
  <c r="F13" i="4" l="1"/>
  <c r="H17" i="4"/>
  <c r="K24" i="4" l="1"/>
  <c r="H33" i="4" l="1"/>
  <c r="F9" i="4"/>
  <c r="H9" i="4"/>
  <c r="F33" i="4"/>
  <c r="K22" i="4" l="1"/>
  <c r="K11" i="4" l="1"/>
  <c r="K10" i="4"/>
  <c r="K9" i="4"/>
  <c r="K8" i="4"/>
  <c r="K7" i="4"/>
  <c r="K6" i="4"/>
  <c r="K5" i="4"/>
  <c r="K4" i="4"/>
  <c r="K13" i="4"/>
  <c r="K14" i="4"/>
  <c r="K15" i="4"/>
  <c r="K16" i="4"/>
  <c r="K17" i="4"/>
  <c r="K18" i="4"/>
  <c r="K19" i="4"/>
  <c r="K20" i="4"/>
  <c r="K21" i="4"/>
  <c r="K23" i="4"/>
  <c r="C38" i="4" l="1"/>
  <c r="F37" i="4" l="1"/>
  <c r="D11" i="4" l="1"/>
  <c r="C11" i="4"/>
  <c r="B11" i="4"/>
  <c r="A11" i="4"/>
  <c r="D10" i="4"/>
  <c r="C10" i="4"/>
  <c r="B10" i="4"/>
  <c r="A10" i="4"/>
  <c r="F41" i="4" l="1"/>
  <c r="K12" i="4" l="1"/>
  <c r="G11" i="4" l="1"/>
  <c r="F10" i="4"/>
  <c r="F11" i="4"/>
  <c r="G10" i="4"/>
  <c r="I11" i="4"/>
  <c r="H11" i="4"/>
  <c r="H10" i="4"/>
  <c r="I10" i="4"/>
  <c r="F25" i="4"/>
  <c r="F17" i="4"/>
  <c r="H8" i="4"/>
  <c r="F8" i="4"/>
  <c r="G47" i="4" l="1"/>
  <c r="F47" i="4"/>
  <c r="G46" i="4"/>
  <c r="F46" i="4"/>
  <c r="B47" i="4"/>
  <c r="A47" i="4"/>
  <c r="B46" i="4"/>
  <c r="H37" i="4" l="1"/>
  <c r="I39" i="4" s="1"/>
  <c r="G18" i="4"/>
  <c r="B19" i="4"/>
  <c r="B18" i="4"/>
  <c r="A19" i="4"/>
  <c r="A18" i="4"/>
  <c r="F18" i="4" l="1"/>
  <c r="F19" i="4"/>
  <c r="G19" i="4"/>
  <c r="G31" i="4"/>
  <c r="F31" i="4"/>
  <c r="F30" i="4"/>
  <c r="H39" i="4" l="1"/>
  <c r="F43" i="4"/>
  <c r="G9" i="2" l="1"/>
  <c r="G55" i="2" s="1"/>
  <c r="H7" i="2"/>
  <c r="H53" i="2" s="1"/>
  <c r="I47" i="4"/>
  <c r="I45" i="2" s="1"/>
  <c r="I91" i="2" s="1"/>
  <c r="H47" i="4"/>
  <c r="H45" i="2" s="1"/>
  <c r="H91" i="2" s="1"/>
  <c r="I46" i="4"/>
  <c r="I44" i="2" s="1"/>
  <c r="I90" i="2" s="1"/>
  <c r="H46" i="4"/>
  <c r="H44" i="2" s="1"/>
  <c r="H90" i="2" s="1"/>
  <c r="G45" i="2"/>
  <c r="G91" i="2" s="1"/>
  <c r="F45" i="2"/>
  <c r="F91" i="2" s="1"/>
  <c r="G44" i="2"/>
  <c r="G90" i="2" s="1"/>
  <c r="F44" i="2"/>
  <c r="F90" i="2" s="1"/>
  <c r="G43" i="4"/>
  <c r="G41" i="2" s="1"/>
  <c r="G87" i="2" s="1"/>
  <c r="F41" i="2"/>
  <c r="F87" i="2" s="1"/>
  <c r="G42" i="4"/>
  <c r="G40" i="2" s="1"/>
  <c r="G86" i="2" s="1"/>
  <c r="F42" i="4"/>
  <c r="F40" i="2" s="1"/>
  <c r="F86" i="2" s="1"/>
  <c r="F15" i="4"/>
  <c r="F13" i="2" s="1"/>
  <c r="F59" i="2" s="1"/>
  <c r="G15" i="4"/>
  <c r="G13" i="2" s="1"/>
  <c r="G59" i="2" s="1"/>
  <c r="F12" i="4"/>
  <c r="F10" i="2" s="1"/>
  <c r="B13" i="2"/>
  <c r="B59" i="2" s="1"/>
  <c r="A15" i="4"/>
  <c r="A13" i="2" s="1"/>
  <c r="A59" i="2" s="1"/>
  <c r="B14" i="4"/>
  <c r="B12" i="2" s="1"/>
  <c r="B58" i="2" s="1"/>
  <c r="A14" i="4"/>
  <c r="A12" i="2" s="1"/>
  <c r="A58" i="2" s="1"/>
  <c r="H4" i="4"/>
  <c r="H2" i="2" s="1"/>
  <c r="H48" i="2" s="1"/>
  <c r="G14" i="4"/>
  <c r="G12" i="2" s="1"/>
  <c r="G58" i="2" s="1"/>
  <c r="C60" i="6"/>
  <c r="C86" i="6" s="1"/>
  <c r="C51" i="6"/>
  <c r="A33" i="6"/>
  <c r="A34" i="6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5" i="6"/>
  <c r="A81" i="6" s="1"/>
  <c r="A58" i="6"/>
  <c r="A84" i="6"/>
  <c r="C6" i="6"/>
  <c r="C32" i="6" s="1"/>
  <c r="B6" i="6"/>
  <c r="B58" i="6" s="1"/>
  <c r="B84" i="6" s="1"/>
  <c r="A7" i="6"/>
  <c r="A8" i="6" s="1"/>
  <c r="C35" i="2"/>
  <c r="C81" i="2" s="1"/>
  <c r="A35" i="2"/>
  <c r="A81" i="2" s="1"/>
  <c r="C75" i="6"/>
  <c r="C101" i="6" s="1"/>
  <c r="C73" i="6"/>
  <c r="C99" i="6" s="1"/>
  <c r="C77" i="6"/>
  <c r="A53" i="6"/>
  <c r="A79" i="6" s="1"/>
  <c r="C24" i="6"/>
  <c r="C50" i="6" s="1"/>
  <c r="B24" i="6"/>
  <c r="B76" i="6" s="1"/>
  <c r="B102" i="6" s="1"/>
  <c r="C23" i="6"/>
  <c r="C49" i="6" s="1"/>
  <c r="B23" i="6"/>
  <c r="B75" i="6" s="1"/>
  <c r="B101" i="6" s="1"/>
  <c r="C22" i="6"/>
  <c r="C48" i="6" s="1"/>
  <c r="B22" i="6"/>
  <c r="B48" i="6" s="1"/>
  <c r="C21" i="6"/>
  <c r="C47" i="6" s="1"/>
  <c r="B21" i="6"/>
  <c r="B73" i="6" s="1"/>
  <c r="B99" i="6" s="1"/>
  <c r="C20" i="6"/>
  <c r="C46" i="6" s="1"/>
  <c r="B20" i="6"/>
  <c r="B46" i="6" s="1"/>
  <c r="C19" i="6"/>
  <c r="C45" i="6" s="1"/>
  <c r="B19" i="6"/>
  <c r="B45" i="6" s="1"/>
  <c r="C18" i="6"/>
  <c r="C44" i="6" s="1"/>
  <c r="B18" i="6"/>
  <c r="B70" i="6" s="1"/>
  <c r="B96" i="6" s="1"/>
  <c r="B71" i="6"/>
  <c r="B97" i="6" s="1"/>
  <c r="B50" i="6"/>
  <c r="C38" i="2"/>
  <c r="C84" i="2" s="1"/>
  <c r="C34" i="2"/>
  <c r="C80" i="2" s="1"/>
  <c r="A34" i="2"/>
  <c r="A80" i="2" s="1"/>
  <c r="A38" i="2"/>
  <c r="A84" i="2" s="1"/>
  <c r="C39" i="2"/>
  <c r="C85" i="2" s="1"/>
  <c r="A39" i="2"/>
  <c r="A85" i="2" s="1"/>
  <c r="H6" i="2"/>
  <c r="H52" i="2" s="1"/>
  <c r="D43" i="4"/>
  <c r="D41" i="2" s="1"/>
  <c r="D87" i="2" s="1"/>
  <c r="C43" i="4"/>
  <c r="C41" i="2" s="1"/>
  <c r="C87" i="2" s="1"/>
  <c r="B43" i="4"/>
  <c r="B41" i="2" s="1"/>
  <c r="B87" i="2" s="1"/>
  <c r="A43" i="4"/>
  <c r="A41" i="2" s="1"/>
  <c r="A87" i="2" s="1"/>
  <c r="D42" i="4"/>
  <c r="D40" i="2" s="1"/>
  <c r="D86" i="2" s="1"/>
  <c r="C42" i="4"/>
  <c r="C40" i="2" s="1"/>
  <c r="C86" i="2" s="1"/>
  <c r="B42" i="4"/>
  <c r="B40" i="2" s="1"/>
  <c r="B86" i="2" s="1"/>
  <c r="A42" i="4"/>
  <c r="A40" i="2" s="1"/>
  <c r="A86" i="2" s="1"/>
  <c r="H43" i="4"/>
  <c r="H41" i="2" s="1"/>
  <c r="H87" i="2" s="1"/>
  <c r="H40" i="4"/>
  <c r="H38" i="2" s="1"/>
  <c r="H84" i="2" s="1"/>
  <c r="F40" i="4"/>
  <c r="F38" i="2" s="1"/>
  <c r="F84" i="2" s="1"/>
  <c r="D39" i="4"/>
  <c r="D37" i="2" s="1"/>
  <c r="D83" i="2" s="1"/>
  <c r="C39" i="4"/>
  <c r="B39" i="4"/>
  <c r="B37" i="2" s="1"/>
  <c r="B83" i="2" s="1"/>
  <c r="A39" i="4"/>
  <c r="A37" i="2" s="1"/>
  <c r="A83" i="2" s="1"/>
  <c r="D38" i="4"/>
  <c r="D36" i="2" s="1"/>
  <c r="D82" i="2" s="1"/>
  <c r="C36" i="2"/>
  <c r="C82" i="2" s="1"/>
  <c r="B38" i="4"/>
  <c r="B36" i="2" s="1"/>
  <c r="B82" i="2" s="1"/>
  <c r="A38" i="4"/>
  <c r="A36" i="2" s="1"/>
  <c r="A82" i="2" s="1"/>
  <c r="I38" i="4"/>
  <c r="I36" i="2" s="1"/>
  <c r="I82" i="2" s="1"/>
  <c r="G39" i="4"/>
  <c r="G37" i="2" s="1"/>
  <c r="G83" i="2" s="1"/>
  <c r="H36" i="4"/>
  <c r="H34" i="2" s="1"/>
  <c r="F36" i="4"/>
  <c r="F34" i="2" s="1"/>
  <c r="H35" i="2"/>
  <c r="H81" i="2" s="1"/>
  <c r="F35" i="2"/>
  <c r="F81" i="2" s="1"/>
  <c r="C71" i="6"/>
  <c r="C97" i="6" s="1"/>
  <c r="F39" i="2"/>
  <c r="F85" i="2" s="1"/>
  <c r="I37" i="2"/>
  <c r="I83" i="2" s="1"/>
  <c r="F39" i="4"/>
  <c r="F37" i="2" s="1"/>
  <c r="F83" i="2" s="1"/>
  <c r="H38" i="4"/>
  <c r="H36" i="2" s="1"/>
  <c r="H82" i="2" s="1"/>
  <c r="A47" i="2"/>
  <c r="G29" i="2"/>
  <c r="G75" i="2" s="1"/>
  <c r="C61" i="6"/>
  <c r="C87" i="6" s="1"/>
  <c r="C62" i="6"/>
  <c r="C88" i="6" s="1"/>
  <c r="C8" i="6"/>
  <c r="C34" i="6" s="1"/>
  <c r="C65" i="6"/>
  <c r="C91" i="6" s="1"/>
  <c r="H26" i="4"/>
  <c r="H24" i="2" s="1"/>
  <c r="H70" i="2" s="1"/>
  <c r="C66" i="6"/>
  <c r="C92" i="6" s="1"/>
  <c r="D47" i="4"/>
  <c r="D45" i="2" s="1"/>
  <c r="D91" i="2" s="1"/>
  <c r="F23" i="4"/>
  <c r="F21" i="2" s="1"/>
  <c r="F67" i="2" s="1"/>
  <c r="B23" i="4"/>
  <c r="B21" i="2" s="1"/>
  <c r="B67" i="2" s="1"/>
  <c r="C58" i="6"/>
  <c r="C84" i="6" s="1"/>
  <c r="H35" i="4"/>
  <c r="H33" i="2" s="1"/>
  <c r="H79" i="2" s="1"/>
  <c r="H30" i="4"/>
  <c r="H28" i="2" s="1"/>
  <c r="H74" i="2" s="1"/>
  <c r="D15" i="4"/>
  <c r="D13" i="2" s="1"/>
  <c r="D59" i="2" s="1"/>
  <c r="S45" i="2"/>
  <c r="S91" i="2" s="1"/>
  <c r="R45" i="2"/>
  <c r="R91" i="2"/>
  <c r="Q45" i="2"/>
  <c r="Q91" i="2" s="1"/>
  <c r="P45" i="2"/>
  <c r="P91" i="2" s="1"/>
  <c r="S44" i="2"/>
  <c r="S90" i="2" s="1"/>
  <c r="R44" i="2"/>
  <c r="R90" i="2"/>
  <c r="Q44" i="2"/>
  <c r="Q90" i="2" s="1"/>
  <c r="P44" i="2"/>
  <c r="P90" i="2" s="1"/>
  <c r="R43" i="2"/>
  <c r="R89" i="2" s="1"/>
  <c r="P43" i="2"/>
  <c r="P89" i="2" s="1"/>
  <c r="S37" i="2"/>
  <c r="S83" i="2" s="1"/>
  <c r="R37" i="2"/>
  <c r="R83" i="2" s="1"/>
  <c r="Q37" i="2"/>
  <c r="Q83" i="2" s="1"/>
  <c r="P37" i="2"/>
  <c r="P83" i="2" s="1"/>
  <c r="S36" i="2"/>
  <c r="S82" i="2"/>
  <c r="R36" i="2"/>
  <c r="R82" i="2" s="1"/>
  <c r="Q36" i="2"/>
  <c r="Q82" i="2" s="1"/>
  <c r="P36" i="2"/>
  <c r="P82" i="2" s="1"/>
  <c r="R35" i="2"/>
  <c r="R81" i="2" s="1"/>
  <c r="P35" i="2"/>
  <c r="P81" i="2" s="1"/>
  <c r="S33" i="2"/>
  <c r="S79" i="2"/>
  <c r="R33" i="2"/>
  <c r="R79" i="2"/>
  <c r="Q33" i="2"/>
  <c r="Q79" i="2" s="1"/>
  <c r="P33" i="2"/>
  <c r="P79" i="2" s="1"/>
  <c r="S32" i="2"/>
  <c r="S78" i="2" s="1"/>
  <c r="R32" i="2"/>
  <c r="R78" i="2" s="1"/>
  <c r="Q32" i="2"/>
  <c r="Q78" i="2" s="1"/>
  <c r="P32" i="2"/>
  <c r="P78" i="2" s="1"/>
  <c r="R31" i="2"/>
  <c r="R77" i="2"/>
  <c r="P31" i="2"/>
  <c r="P77" i="2" s="1"/>
  <c r="S29" i="2"/>
  <c r="S75" i="2"/>
  <c r="R29" i="2"/>
  <c r="R75" i="2" s="1"/>
  <c r="Q29" i="2"/>
  <c r="Q75" i="2" s="1"/>
  <c r="P29" i="2"/>
  <c r="P75" i="2" s="1"/>
  <c r="S28" i="2"/>
  <c r="S74" i="2" s="1"/>
  <c r="R28" i="2"/>
  <c r="R74" i="2" s="1"/>
  <c r="Q28" i="2"/>
  <c r="Q74" i="2" s="1"/>
  <c r="P28" i="2"/>
  <c r="P74" i="2"/>
  <c r="R27" i="2"/>
  <c r="R73" i="2" s="1"/>
  <c r="P27" i="2"/>
  <c r="P73" i="2" s="1"/>
  <c r="S25" i="2"/>
  <c r="S71" i="2" s="1"/>
  <c r="R25" i="2"/>
  <c r="R71" i="2" s="1"/>
  <c r="Q25" i="2"/>
  <c r="Q71" i="2" s="1"/>
  <c r="P25" i="2"/>
  <c r="P71" i="2" s="1"/>
  <c r="S24" i="2"/>
  <c r="S70" i="2" s="1"/>
  <c r="R24" i="2"/>
  <c r="R70" i="2" s="1"/>
  <c r="Q24" i="2"/>
  <c r="Q70" i="2"/>
  <c r="P24" i="2"/>
  <c r="P70" i="2" s="1"/>
  <c r="R23" i="2"/>
  <c r="R69" i="2" s="1"/>
  <c r="P23" i="2"/>
  <c r="P69" i="2" s="1"/>
  <c r="R21" i="2"/>
  <c r="R67" i="2" s="1"/>
  <c r="Q21" i="2"/>
  <c r="Q67" i="2" s="1"/>
  <c r="P21" i="2"/>
  <c r="P67" i="2"/>
  <c r="R20" i="2"/>
  <c r="R66" i="2" s="1"/>
  <c r="Q20" i="2"/>
  <c r="Q66" i="2" s="1"/>
  <c r="P20" i="2"/>
  <c r="P66" i="2" s="1"/>
  <c r="R19" i="2"/>
  <c r="R65" i="2" s="1"/>
  <c r="P19" i="2"/>
  <c r="P65" i="2" s="1"/>
  <c r="R17" i="2"/>
  <c r="R63" i="2" s="1"/>
  <c r="Q17" i="2"/>
  <c r="Q63" i="2" s="1"/>
  <c r="P17" i="2"/>
  <c r="P63" i="2"/>
  <c r="R16" i="2"/>
  <c r="R62" i="2" s="1"/>
  <c r="Q16" i="2"/>
  <c r="Q62" i="2" s="1"/>
  <c r="P16" i="2"/>
  <c r="P62" i="2" s="1"/>
  <c r="R15" i="2"/>
  <c r="R61" i="2"/>
  <c r="P15" i="2"/>
  <c r="P61" i="2" s="1"/>
  <c r="R13" i="2"/>
  <c r="R59" i="2" s="1"/>
  <c r="Q13" i="2"/>
  <c r="Q59" i="2" s="1"/>
  <c r="P13" i="2"/>
  <c r="P59" i="2" s="1"/>
  <c r="R12" i="2"/>
  <c r="R58" i="2" s="1"/>
  <c r="Q12" i="2"/>
  <c r="Q58" i="2"/>
  <c r="P12" i="2"/>
  <c r="P58" i="2" s="1"/>
  <c r="R11" i="2"/>
  <c r="R57" i="2" s="1"/>
  <c r="P11" i="2"/>
  <c r="P57" i="2" s="1"/>
  <c r="R9" i="2"/>
  <c r="R55" i="2" s="1"/>
  <c r="Q9" i="2"/>
  <c r="Q55" i="2" s="1"/>
  <c r="P9" i="2"/>
  <c r="P55" i="2"/>
  <c r="Q8" i="2"/>
  <c r="Q54" i="2" s="1"/>
  <c r="P8" i="2"/>
  <c r="P54" i="2" s="1"/>
  <c r="R7" i="2"/>
  <c r="R53" i="2" s="1"/>
  <c r="P7" i="2"/>
  <c r="P53" i="2" s="1"/>
  <c r="R5" i="2"/>
  <c r="R51" i="2" s="1"/>
  <c r="Q5" i="2"/>
  <c r="Q51" i="2" s="1"/>
  <c r="P5" i="2"/>
  <c r="P51" i="2" s="1"/>
  <c r="R4" i="2"/>
  <c r="R50" i="2" s="1"/>
  <c r="Q4" i="2"/>
  <c r="Q50" i="2"/>
  <c r="P4" i="2"/>
  <c r="P50" i="2" s="1"/>
  <c r="R3" i="2"/>
  <c r="P3" i="2"/>
  <c r="P1" i="2"/>
  <c r="P47" i="2" s="1"/>
  <c r="M43" i="2"/>
  <c r="M89" i="2" s="1"/>
  <c r="M35" i="2"/>
  <c r="M81" i="2" s="1"/>
  <c r="M31" i="2"/>
  <c r="M77" i="2"/>
  <c r="M27" i="2"/>
  <c r="M73" i="2" s="1"/>
  <c r="M23" i="2"/>
  <c r="M69" i="2"/>
  <c r="M19" i="2"/>
  <c r="M65" i="2" s="1"/>
  <c r="M15" i="2"/>
  <c r="M61" i="2" s="1"/>
  <c r="M11" i="2"/>
  <c r="M57" i="2" s="1"/>
  <c r="M7" i="2"/>
  <c r="M53" i="2" s="1"/>
  <c r="M3" i="2"/>
  <c r="K43" i="2"/>
  <c r="K89" i="2" s="1"/>
  <c r="K35" i="2"/>
  <c r="K81" i="2" s="1"/>
  <c r="K31" i="2"/>
  <c r="K77" i="2"/>
  <c r="K27" i="2"/>
  <c r="K73" i="2" s="1"/>
  <c r="K23" i="2"/>
  <c r="K69" i="2" s="1"/>
  <c r="K19" i="2"/>
  <c r="K65" i="2"/>
  <c r="K15" i="2"/>
  <c r="K61" i="2" s="1"/>
  <c r="K11" i="2"/>
  <c r="K57" i="2" s="1"/>
  <c r="K7" i="2"/>
  <c r="K53" i="2" s="1"/>
  <c r="K3" i="2"/>
  <c r="K1" i="2"/>
  <c r="K47" i="2"/>
  <c r="S21" i="2"/>
  <c r="S67" i="2" s="1"/>
  <c r="S20" i="2"/>
  <c r="S66" i="2" s="1"/>
  <c r="S17" i="2"/>
  <c r="S63" i="2" s="1"/>
  <c r="S13" i="2"/>
  <c r="S59" i="2" s="1"/>
  <c r="S12" i="2"/>
  <c r="S58" i="2" s="1"/>
  <c r="S9" i="2"/>
  <c r="S55" i="2"/>
  <c r="S8" i="2"/>
  <c r="S54" i="2" s="1"/>
  <c r="R8" i="2"/>
  <c r="R54" i="2" s="1"/>
  <c r="S5" i="2"/>
  <c r="S51" i="2" s="1"/>
  <c r="S4" i="2"/>
  <c r="S50" i="2"/>
  <c r="S16" i="2"/>
  <c r="S62" i="2" s="1"/>
  <c r="N45" i="2"/>
  <c r="N91" i="2" s="1"/>
  <c r="M45" i="2"/>
  <c r="M91" i="2" s="1"/>
  <c r="L45" i="2"/>
  <c r="L91" i="2" s="1"/>
  <c r="K45" i="2"/>
  <c r="K91" i="2"/>
  <c r="N44" i="2"/>
  <c r="N90" i="2" s="1"/>
  <c r="M44" i="2"/>
  <c r="M90" i="2" s="1"/>
  <c r="L44" i="2"/>
  <c r="L90" i="2"/>
  <c r="K44" i="2"/>
  <c r="K90" i="2" s="1"/>
  <c r="N37" i="2"/>
  <c r="N83" i="2" s="1"/>
  <c r="M37" i="2"/>
  <c r="M83" i="2" s="1"/>
  <c r="L37" i="2"/>
  <c r="L83" i="2" s="1"/>
  <c r="K37" i="2"/>
  <c r="K83" i="2" s="1"/>
  <c r="N36" i="2"/>
  <c r="N82" i="2" s="1"/>
  <c r="M36" i="2"/>
  <c r="M82" i="2" s="1"/>
  <c r="L36" i="2"/>
  <c r="L82" i="2" s="1"/>
  <c r="K36" i="2"/>
  <c r="K82" i="2" s="1"/>
  <c r="N33" i="2"/>
  <c r="N79" i="2" s="1"/>
  <c r="M33" i="2"/>
  <c r="M79" i="2" s="1"/>
  <c r="L33" i="2"/>
  <c r="L79" i="2"/>
  <c r="K33" i="2"/>
  <c r="K79" i="2" s="1"/>
  <c r="N32" i="2"/>
  <c r="N78" i="2" s="1"/>
  <c r="M32" i="2"/>
  <c r="M78" i="2" s="1"/>
  <c r="L32" i="2"/>
  <c r="L78" i="2" s="1"/>
  <c r="K32" i="2"/>
  <c r="K78" i="2" s="1"/>
  <c r="N29" i="2"/>
  <c r="N75" i="2" s="1"/>
  <c r="M29" i="2"/>
  <c r="M75" i="2" s="1"/>
  <c r="L29" i="2"/>
  <c r="L75" i="2" s="1"/>
  <c r="K29" i="2"/>
  <c r="K75" i="2" s="1"/>
  <c r="N28" i="2"/>
  <c r="N74" i="2" s="1"/>
  <c r="M28" i="2"/>
  <c r="M74" i="2" s="1"/>
  <c r="L28" i="2"/>
  <c r="L74" i="2"/>
  <c r="K28" i="2"/>
  <c r="K74" i="2" s="1"/>
  <c r="N25" i="2"/>
  <c r="N71" i="2" s="1"/>
  <c r="M25" i="2"/>
  <c r="M71" i="2" s="1"/>
  <c r="N24" i="2"/>
  <c r="N70" i="2"/>
  <c r="M24" i="2"/>
  <c r="M70" i="2" s="1"/>
  <c r="N21" i="2"/>
  <c r="N67" i="2"/>
  <c r="M21" i="2"/>
  <c r="M67" i="2" s="1"/>
  <c r="L21" i="2"/>
  <c r="L67" i="2" s="1"/>
  <c r="K21" i="2"/>
  <c r="K67" i="2" s="1"/>
  <c r="N20" i="2"/>
  <c r="N66" i="2" s="1"/>
  <c r="M20" i="2"/>
  <c r="M66" i="2" s="1"/>
  <c r="L20" i="2"/>
  <c r="L66" i="2" s="1"/>
  <c r="K20" i="2"/>
  <c r="K66" i="2"/>
  <c r="N17" i="2"/>
  <c r="N63" i="2" s="1"/>
  <c r="M17" i="2"/>
  <c r="M63" i="2" s="1"/>
  <c r="L17" i="2"/>
  <c r="L63" i="2" s="1"/>
  <c r="K17" i="2"/>
  <c r="K63" i="2" s="1"/>
  <c r="N16" i="2"/>
  <c r="N62" i="2" s="1"/>
  <c r="M16" i="2"/>
  <c r="M62" i="2" s="1"/>
  <c r="L16" i="2"/>
  <c r="L62" i="2" s="1"/>
  <c r="K16" i="2"/>
  <c r="K62" i="2" s="1"/>
  <c r="N9" i="2"/>
  <c r="N55" i="2"/>
  <c r="M9" i="2"/>
  <c r="M55" i="2" s="1"/>
  <c r="K9" i="2"/>
  <c r="K55" i="2" s="1"/>
  <c r="N8" i="2"/>
  <c r="N54" i="2" s="1"/>
  <c r="M8" i="2"/>
  <c r="M54" i="2" s="1"/>
  <c r="L8" i="2"/>
  <c r="L54" i="2" s="1"/>
  <c r="K8" i="2"/>
  <c r="K54" i="2"/>
  <c r="N5" i="2"/>
  <c r="N51" i="2" s="1"/>
  <c r="M5" i="2"/>
  <c r="M51" i="2" s="1"/>
  <c r="L5" i="2"/>
  <c r="L51" i="2" s="1"/>
  <c r="K5" i="2"/>
  <c r="K51" i="2" s="1"/>
  <c r="N4" i="2"/>
  <c r="N50" i="2" s="1"/>
  <c r="M4" i="2"/>
  <c r="M50" i="2" s="1"/>
  <c r="L4" i="2"/>
  <c r="L50" i="2" s="1"/>
  <c r="K4" i="2"/>
  <c r="K50" i="2" s="1"/>
  <c r="L25" i="2"/>
  <c r="L71" i="2" s="1"/>
  <c r="K25" i="2"/>
  <c r="K71" i="2"/>
  <c r="L24" i="2"/>
  <c r="L70" i="2" s="1"/>
  <c r="K24" i="2"/>
  <c r="K70" i="2"/>
  <c r="N13" i="2"/>
  <c r="N59" i="2" s="1"/>
  <c r="M13" i="2"/>
  <c r="M59" i="2" s="1"/>
  <c r="L13" i="2"/>
  <c r="L59" i="2" s="1"/>
  <c r="N12" i="2"/>
  <c r="N58" i="2" s="1"/>
  <c r="M12" i="2"/>
  <c r="M58" i="2" s="1"/>
  <c r="L12" i="2"/>
  <c r="L58" i="2" s="1"/>
  <c r="L9" i="2"/>
  <c r="L55" i="2" s="1"/>
  <c r="K13" i="2"/>
  <c r="K59" i="2" s="1"/>
  <c r="K12" i="2"/>
  <c r="K58" i="2"/>
  <c r="D27" i="4"/>
  <c r="D25" i="2" s="1"/>
  <c r="D71" i="2" s="1"/>
  <c r="C27" i="4"/>
  <c r="C25" i="2" s="1"/>
  <c r="C71" i="2" s="1"/>
  <c r="B27" i="4"/>
  <c r="B25" i="2" s="1"/>
  <c r="B71" i="2" s="1"/>
  <c r="A27" i="4"/>
  <c r="A25" i="2" s="1"/>
  <c r="A71" i="2" s="1"/>
  <c r="D26" i="4"/>
  <c r="D24" i="2" s="1"/>
  <c r="D70" i="2" s="1"/>
  <c r="C26" i="4"/>
  <c r="C24" i="2" s="1"/>
  <c r="C70" i="2" s="1"/>
  <c r="B26" i="4"/>
  <c r="B24" i="2" s="1"/>
  <c r="B70" i="2" s="1"/>
  <c r="A26" i="4"/>
  <c r="A24" i="2" s="1"/>
  <c r="A70" i="2" s="1"/>
  <c r="H24" i="4"/>
  <c r="H22" i="2" s="1"/>
  <c r="H68" i="2" s="1"/>
  <c r="F24" i="4"/>
  <c r="F22" i="2" s="1"/>
  <c r="F68" i="2" s="1"/>
  <c r="D21" i="2"/>
  <c r="D67" i="2" s="1"/>
  <c r="C21" i="2"/>
  <c r="C67" i="2" s="1"/>
  <c r="A23" i="4"/>
  <c r="A21" i="2" s="1"/>
  <c r="A67" i="2" s="1"/>
  <c r="D20" i="2"/>
  <c r="D66" i="2" s="1"/>
  <c r="C20" i="2"/>
  <c r="C66" i="2" s="1"/>
  <c r="B22" i="4"/>
  <c r="B20" i="2" s="1"/>
  <c r="B66" i="2" s="1"/>
  <c r="A22" i="4"/>
  <c r="A20" i="2" s="1"/>
  <c r="A66" i="2" s="1"/>
  <c r="C64" i="6"/>
  <c r="C90" i="6" s="1"/>
  <c r="H20" i="4"/>
  <c r="H18" i="2" s="1"/>
  <c r="F20" i="4"/>
  <c r="F18" i="2" s="1"/>
  <c r="F64" i="2" s="1"/>
  <c r="D19" i="4"/>
  <c r="D17" i="2" s="1"/>
  <c r="D63" i="2" s="1"/>
  <c r="C19" i="4"/>
  <c r="C17" i="2" s="1"/>
  <c r="C63" i="2" s="1"/>
  <c r="B17" i="2"/>
  <c r="B63" i="2" s="1"/>
  <c r="A17" i="2"/>
  <c r="A63" i="2" s="1"/>
  <c r="D18" i="4"/>
  <c r="D16" i="2" s="1"/>
  <c r="D62" i="2" s="1"/>
  <c r="C18" i="4"/>
  <c r="C16" i="2" s="1"/>
  <c r="C62" i="2" s="1"/>
  <c r="B16" i="2"/>
  <c r="B62" i="2" s="1"/>
  <c r="A16" i="2"/>
  <c r="A62" i="2" s="1"/>
  <c r="H16" i="4"/>
  <c r="H14" i="2" s="1"/>
  <c r="H60" i="2" s="1"/>
  <c r="I15" i="4"/>
  <c r="I13" i="2" s="1"/>
  <c r="I59" i="2" s="1"/>
  <c r="H15" i="4"/>
  <c r="H13" i="2" s="1"/>
  <c r="H59" i="2" s="1"/>
  <c r="C15" i="4"/>
  <c r="C13" i="2" s="1"/>
  <c r="C59" i="2" s="1"/>
  <c r="I14" i="4"/>
  <c r="I12" i="2" s="1"/>
  <c r="I58" i="2" s="1"/>
  <c r="H14" i="4"/>
  <c r="H12" i="2" s="1"/>
  <c r="H58" i="2" s="1"/>
  <c r="D14" i="4"/>
  <c r="D12" i="2" s="1"/>
  <c r="D58" i="2" s="1"/>
  <c r="C14" i="4"/>
  <c r="C12" i="2" s="1"/>
  <c r="C58" i="2" s="1"/>
  <c r="H12" i="4"/>
  <c r="H10" i="2" s="1"/>
  <c r="M10" i="2" s="1"/>
  <c r="D9" i="2"/>
  <c r="D55" i="2" s="1"/>
  <c r="C9" i="2"/>
  <c r="C55" i="2" s="1"/>
  <c r="B9" i="2"/>
  <c r="B55" i="2" s="1"/>
  <c r="A9" i="2"/>
  <c r="A55" i="2" s="1"/>
  <c r="D8" i="2"/>
  <c r="D54" i="2" s="1"/>
  <c r="C8" i="2"/>
  <c r="C54" i="2" s="1"/>
  <c r="B8" i="2"/>
  <c r="B54" i="2" s="1"/>
  <c r="A8" i="2"/>
  <c r="A54" i="2" s="1"/>
  <c r="H9" i="2"/>
  <c r="H55" i="2" s="1"/>
  <c r="F6" i="2"/>
  <c r="D7" i="4"/>
  <c r="D5" i="2" s="1"/>
  <c r="D51" i="2" s="1"/>
  <c r="C7" i="4"/>
  <c r="C5" i="2" s="1"/>
  <c r="C51" i="2" s="1"/>
  <c r="B7" i="4"/>
  <c r="B5" i="2" s="1"/>
  <c r="B51" i="2" s="1"/>
  <c r="A7" i="4"/>
  <c r="A5" i="2" s="1"/>
  <c r="A51" i="2" s="1"/>
  <c r="D6" i="4"/>
  <c r="D4" i="2" s="1"/>
  <c r="D50" i="2" s="1"/>
  <c r="C4" i="2"/>
  <c r="C50" i="2" s="1"/>
  <c r="B6" i="4"/>
  <c r="B4" i="2" s="1"/>
  <c r="B50" i="2" s="1"/>
  <c r="A6" i="4"/>
  <c r="A4" i="2" s="1"/>
  <c r="A50" i="2" s="1"/>
  <c r="G7" i="4"/>
  <c r="G5" i="2" s="1"/>
  <c r="G51" i="2" s="1"/>
  <c r="I23" i="4"/>
  <c r="I21" i="2" s="1"/>
  <c r="I67" i="2" s="1"/>
  <c r="H19" i="4"/>
  <c r="H17" i="2" s="1"/>
  <c r="H63" i="2" s="1"/>
  <c r="F7" i="4"/>
  <c r="F5" i="2" s="1"/>
  <c r="F51" i="2" s="1"/>
  <c r="F6" i="4"/>
  <c r="F4" i="2" s="1"/>
  <c r="F50" i="2" s="1"/>
  <c r="F8" i="2"/>
  <c r="F54" i="2" s="1"/>
  <c r="I8" i="2"/>
  <c r="I54" i="2" s="1"/>
  <c r="I9" i="2"/>
  <c r="I55" i="2" s="1"/>
  <c r="I18" i="4"/>
  <c r="I16" i="2" s="1"/>
  <c r="I62" i="2" s="1"/>
  <c r="I19" i="4"/>
  <c r="I17" i="2" s="1"/>
  <c r="I63" i="2" s="1"/>
  <c r="G6" i="4"/>
  <c r="G4" i="2" s="1"/>
  <c r="G50" i="2" s="1"/>
  <c r="G8" i="2"/>
  <c r="G54" i="2" s="1"/>
  <c r="H8" i="2"/>
  <c r="H54" i="2" s="1"/>
  <c r="H18" i="4"/>
  <c r="H16" i="2" s="1"/>
  <c r="H62" i="2" s="1"/>
  <c r="A82" i="6"/>
  <c r="A56" i="6"/>
  <c r="C76" i="6"/>
  <c r="C102" i="6" s="1"/>
  <c r="F1" i="2"/>
  <c r="F47" i="2" s="1"/>
  <c r="H43" i="2"/>
  <c r="H89" i="2" s="1"/>
  <c r="F43" i="2"/>
  <c r="F89" i="2" s="1"/>
  <c r="C43" i="2"/>
  <c r="C89" i="2" s="1"/>
  <c r="A43" i="2"/>
  <c r="A89" i="2" s="1"/>
  <c r="C31" i="2"/>
  <c r="C77" i="2" s="1"/>
  <c r="A31" i="2"/>
  <c r="A77" i="2" s="1"/>
  <c r="C27" i="2"/>
  <c r="C73" i="2" s="1"/>
  <c r="A27" i="2"/>
  <c r="A73" i="2" s="1"/>
  <c r="F23" i="2"/>
  <c r="F69" i="2" s="1"/>
  <c r="C23" i="2"/>
  <c r="C69" i="2" s="1"/>
  <c r="A23" i="2"/>
  <c r="A69" i="2" s="1"/>
  <c r="C19" i="2"/>
  <c r="C65" i="2" s="1"/>
  <c r="A19" i="2"/>
  <c r="A65" i="2" s="1"/>
  <c r="C15" i="2"/>
  <c r="C61" i="2" s="1"/>
  <c r="A15" i="2"/>
  <c r="A61" i="2" s="1"/>
  <c r="H11" i="2"/>
  <c r="H57" i="2" s="1"/>
  <c r="C11" i="2"/>
  <c r="C57" i="2" s="1"/>
  <c r="A11" i="2"/>
  <c r="A57" i="2" s="1"/>
  <c r="C7" i="2"/>
  <c r="C53" i="2" s="1"/>
  <c r="A7" i="2"/>
  <c r="A53" i="2" s="1"/>
  <c r="C42" i="2"/>
  <c r="C88" i="2" s="1"/>
  <c r="A42" i="2"/>
  <c r="A88" i="2" s="1"/>
  <c r="C30" i="2"/>
  <c r="C76" i="2" s="1"/>
  <c r="A30" i="2"/>
  <c r="A76" i="2" s="1"/>
  <c r="C26" i="2"/>
  <c r="C72" i="2" s="1"/>
  <c r="A26" i="2"/>
  <c r="A72" i="2" s="1"/>
  <c r="C22" i="2"/>
  <c r="A22" i="2"/>
  <c r="C18" i="2"/>
  <c r="C64" i="2" s="1"/>
  <c r="A18" i="2"/>
  <c r="A64" i="2" s="1"/>
  <c r="F14" i="2"/>
  <c r="F60" i="2" s="1"/>
  <c r="K14" i="2"/>
  <c r="K60" i="2" s="1"/>
  <c r="C14" i="2"/>
  <c r="C60" i="2" s="1"/>
  <c r="A14" i="2"/>
  <c r="A60" i="2" s="1"/>
  <c r="C10" i="2"/>
  <c r="C56" i="2" s="1"/>
  <c r="C30" i="4"/>
  <c r="C28" i="2" s="1"/>
  <c r="C74" i="2" s="1"/>
  <c r="D30" i="4"/>
  <c r="D28" i="2" s="1"/>
  <c r="D74" i="2" s="1"/>
  <c r="C31" i="4"/>
  <c r="C29" i="2" s="1"/>
  <c r="C75" i="2" s="1"/>
  <c r="D31" i="4"/>
  <c r="D29" i="2" s="1"/>
  <c r="D75" i="2" s="1"/>
  <c r="G35" i="4"/>
  <c r="G33" i="2" s="1"/>
  <c r="G79" i="2" s="1"/>
  <c r="F7" i="2"/>
  <c r="F53" i="2" s="1"/>
  <c r="H15" i="2"/>
  <c r="H61" i="2" s="1"/>
  <c r="C68" i="2"/>
  <c r="A68" i="2"/>
  <c r="A10" i="2"/>
  <c r="A56" i="2" s="1"/>
  <c r="C6" i="2"/>
  <c r="C52" i="2" s="1"/>
  <c r="A6" i="2"/>
  <c r="A52" i="2" s="1"/>
  <c r="C2" i="2"/>
  <c r="C48" i="2" s="1"/>
  <c r="A2" i="2"/>
  <c r="A48" i="2" s="1"/>
  <c r="C34" i="4"/>
  <c r="C32" i="2" s="1"/>
  <c r="C78" i="2" s="1"/>
  <c r="I34" i="4"/>
  <c r="I32" i="2" s="1"/>
  <c r="I78" i="2" s="1"/>
  <c r="H34" i="4"/>
  <c r="H32" i="2" s="1"/>
  <c r="H78" i="2" s="1"/>
  <c r="B35" i="4"/>
  <c r="B33" i="2" s="1"/>
  <c r="B79" i="2" s="1"/>
  <c r="A35" i="4"/>
  <c r="A33" i="2" s="1"/>
  <c r="A79" i="2" s="1"/>
  <c r="B34" i="4"/>
  <c r="B32" i="2" s="1"/>
  <c r="B78" i="2" s="1"/>
  <c r="A34" i="4"/>
  <c r="A32" i="2" s="1"/>
  <c r="A78" i="2" s="1"/>
  <c r="D35" i="4"/>
  <c r="D33" i="2" s="1"/>
  <c r="D79" i="2" s="1"/>
  <c r="C35" i="4"/>
  <c r="C33" i="2" s="1"/>
  <c r="C79" i="2" s="1"/>
  <c r="D34" i="4"/>
  <c r="D32" i="2" s="1"/>
  <c r="D78" i="2" s="1"/>
  <c r="B45" i="2"/>
  <c r="B91" i="2" s="1"/>
  <c r="A45" i="2"/>
  <c r="A91" i="2" s="1"/>
  <c r="B44" i="2"/>
  <c r="B90" i="2" s="1"/>
  <c r="A44" i="2"/>
  <c r="A90" i="2" s="1"/>
  <c r="C47" i="4"/>
  <c r="C45" i="2" s="1"/>
  <c r="C91" i="2" s="1"/>
  <c r="D46" i="4"/>
  <c r="D44" i="2" s="1"/>
  <c r="D90" i="2" s="1"/>
  <c r="C46" i="4"/>
  <c r="C44" i="2" s="1"/>
  <c r="C90" i="2" s="1"/>
  <c r="B31" i="4"/>
  <c r="B29" i="2" s="1"/>
  <c r="B75" i="2" s="1"/>
  <c r="B28" i="2"/>
  <c r="B74" i="2" s="1"/>
  <c r="A31" i="4"/>
  <c r="A29" i="2" s="1"/>
  <c r="A75" i="2" s="1"/>
  <c r="A30" i="4"/>
  <c r="A28" i="2" s="1"/>
  <c r="A74" i="2" s="1"/>
  <c r="B7" i="6"/>
  <c r="B33" i="6" s="1"/>
  <c r="C7" i="6"/>
  <c r="C33" i="6" s="1"/>
  <c r="B8" i="6"/>
  <c r="B60" i="6" s="1"/>
  <c r="B86" i="6" s="1"/>
  <c r="B17" i="6"/>
  <c r="B69" i="6" s="1"/>
  <c r="B95" i="6" s="1"/>
  <c r="C17" i="6"/>
  <c r="C43" i="6" s="1"/>
  <c r="B9" i="6"/>
  <c r="B35" i="6" s="1"/>
  <c r="C9" i="6"/>
  <c r="C35" i="6" s="1"/>
  <c r="B10" i="6"/>
  <c r="B36" i="6" s="1"/>
  <c r="C10" i="6"/>
  <c r="C36" i="6" s="1"/>
  <c r="B11" i="6"/>
  <c r="B63" i="6" s="1"/>
  <c r="B89" i="6" s="1"/>
  <c r="C11" i="6"/>
  <c r="C37" i="6" s="1"/>
  <c r="B12" i="6"/>
  <c r="B38" i="6" s="1"/>
  <c r="C12" i="6"/>
  <c r="C38" i="6" s="1"/>
  <c r="B13" i="6"/>
  <c r="B39" i="6" s="1"/>
  <c r="C13" i="6"/>
  <c r="C39" i="6" s="1"/>
  <c r="B15" i="6"/>
  <c r="B67" i="6" s="1"/>
  <c r="B93" i="6" s="1"/>
  <c r="C15" i="6"/>
  <c r="C41" i="6" s="1"/>
  <c r="B14" i="6"/>
  <c r="B66" i="6" s="1"/>
  <c r="B92" i="6" s="1"/>
  <c r="C14" i="6"/>
  <c r="C40" i="6" s="1"/>
  <c r="D56" i="6"/>
  <c r="D81" i="6"/>
  <c r="D55" i="6"/>
  <c r="D3" i="6"/>
  <c r="D29" i="6" s="1"/>
  <c r="C3" i="2"/>
  <c r="C49" i="2" s="1"/>
  <c r="C25" i="6"/>
  <c r="C103" i="6"/>
  <c r="B16" i="6"/>
  <c r="B42" i="6" s="1"/>
  <c r="C16" i="6"/>
  <c r="C42" i="6" s="1"/>
  <c r="H28" i="4"/>
  <c r="H26" i="2" s="1"/>
  <c r="F4" i="4"/>
  <c r="F2" i="2" s="1"/>
  <c r="F32" i="4"/>
  <c r="F30" i="2" s="1"/>
  <c r="H32" i="4"/>
  <c r="H30" i="2" s="1"/>
  <c r="F44" i="4"/>
  <c r="F42" i="2" s="1"/>
  <c r="H44" i="4"/>
  <c r="H42" i="2" s="1"/>
  <c r="F28" i="4"/>
  <c r="F26" i="2" s="1"/>
  <c r="F72" i="2" s="1"/>
  <c r="F3" i="2"/>
  <c r="B68" i="6" l="1"/>
  <c r="B94" i="6" s="1"/>
  <c r="B61" i="6"/>
  <c r="B87" i="6" s="1"/>
  <c r="B72" i="6"/>
  <c r="B98" i="6" s="1"/>
  <c r="B62" i="6"/>
  <c r="B88" i="6" s="1"/>
  <c r="B41" i="6"/>
  <c r="B37" i="6"/>
  <c r="B40" i="6"/>
  <c r="B49" i="6"/>
  <c r="B64" i="6"/>
  <c r="B90" i="6" s="1"/>
  <c r="B47" i="6"/>
  <c r="B65" i="6"/>
  <c r="B91" i="6" s="1"/>
  <c r="P14" i="2"/>
  <c r="P60" i="2" s="1"/>
  <c r="B74" i="6"/>
  <c r="B100" i="6" s="1"/>
  <c r="B44" i="6"/>
  <c r="B43" i="6"/>
  <c r="C70" i="6"/>
  <c r="C96" i="6" s="1"/>
  <c r="H80" i="2"/>
  <c r="M34" i="2"/>
  <c r="M80" i="2" s="1"/>
  <c r="F9" i="2"/>
  <c r="F55" i="2" s="1"/>
  <c r="B59" i="6"/>
  <c r="B85" i="6" s="1"/>
  <c r="K2" i="2"/>
  <c r="F48" i="2"/>
  <c r="A9" i="6"/>
  <c r="A60" i="6"/>
  <c r="A86" i="6" s="1"/>
  <c r="M2" i="2"/>
  <c r="A59" i="6"/>
  <c r="A85" i="6" s="1"/>
  <c r="B32" i="6"/>
  <c r="G23" i="4"/>
  <c r="G21" i="2" s="1"/>
  <c r="G67" i="2" s="1"/>
  <c r="F19" i="2"/>
  <c r="F65" i="2" s="1"/>
  <c r="K22" i="2"/>
  <c r="H19" i="2"/>
  <c r="H65" i="2" s="1"/>
  <c r="I22" i="4"/>
  <c r="I20" i="2" s="1"/>
  <c r="I66" i="2" s="1"/>
  <c r="F35" i="4"/>
  <c r="F33" i="2" s="1"/>
  <c r="F79" i="2" s="1"/>
  <c r="G27" i="4"/>
  <c r="G25" i="2" s="1"/>
  <c r="G71" i="2" s="1"/>
  <c r="C63" i="6"/>
  <c r="C89" i="6" s="1"/>
  <c r="H37" i="2"/>
  <c r="H83" i="2" s="1"/>
  <c r="F31" i="2"/>
  <c r="F77" i="2" s="1"/>
  <c r="H22" i="4"/>
  <c r="H20" i="2" s="1"/>
  <c r="H66" i="2" s="1"/>
  <c r="H56" i="2"/>
  <c r="G26" i="4"/>
  <c r="G24" i="2" s="1"/>
  <c r="G70" i="2" s="1"/>
  <c r="F17" i="2"/>
  <c r="F63" i="2" s="1"/>
  <c r="H31" i="4"/>
  <c r="H29" i="2" s="1"/>
  <c r="H75" i="2" s="1"/>
  <c r="I30" i="4"/>
  <c r="I28" i="2" s="1"/>
  <c r="I74" i="2" s="1"/>
  <c r="I35" i="4"/>
  <c r="I33" i="2" s="1"/>
  <c r="I79" i="2" s="1"/>
  <c r="I31" i="4"/>
  <c r="I29" i="2" s="1"/>
  <c r="I75" i="2" s="1"/>
  <c r="M14" i="2"/>
  <c r="R14" i="2" s="1"/>
  <c r="R60" i="2" s="1"/>
  <c r="G17" i="2"/>
  <c r="G63" i="2" s="1"/>
  <c r="F16" i="2"/>
  <c r="F62" i="2" s="1"/>
  <c r="F34" i="4"/>
  <c r="F32" i="2" s="1"/>
  <c r="F78" i="2" s="1"/>
  <c r="F15" i="2"/>
  <c r="F61" i="2" s="1"/>
  <c r="G34" i="4"/>
  <c r="G32" i="2" s="1"/>
  <c r="G78" i="2" s="1"/>
  <c r="C69" i="6"/>
  <c r="C95" i="6" s="1"/>
  <c r="G16" i="2"/>
  <c r="G62" i="2" s="1"/>
  <c r="H27" i="2"/>
  <c r="H73" i="2" s="1"/>
  <c r="H31" i="2"/>
  <c r="H77" i="2" s="1"/>
  <c r="F14" i="4"/>
  <c r="F12" i="2" s="1"/>
  <c r="F58" i="2" s="1"/>
  <c r="C59" i="6"/>
  <c r="C85" i="6" s="1"/>
  <c r="H72" i="2"/>
  <c r="M26" i="2"/>
  <c r="H88" i="2"/>
  <c r="M42" i="2"/>
  <c r="K42" i="2"/>
  <c r="F88" i="2"/>
  <c r="K34" i="2"/>
  <c r="F80" i="2"/>
  <c r="H76" i="2"/>
  <c r="M30" i="2"/>
  <c r="H64" i="2"/>
  <c r="M18" i="2"/>
  <c r="K30" i="2"/>
  <c r="F76" i="2"/>
  <c r="M56" i="2"/>
  <c r="R10" i="2"/>
  <c r="R56" i="2" s="1"/>
  <c r="I43" i="4"/>
  <c r="I41" i="2" s="1"/>
  <c r="I87" i="2" s="1"/>
  <c r="H39" i="2"/>
  <c r="H85" i="2" s="1"/>
  <c r="F28" i="2"/>
  <c r="F74" i="2" s="1"/>
  <c r="H23" i="4"/>
  <c r="H21" i="2" s="1"/>
  <c r="H67" i="2" s="1"/>
  <c r="K18" i="2"/>
  <c r="K26" i="2"/>
  <c r="M22" i="2"/>
  <c r="H23" i="2"/>
  <c r="H69" i="2" s="1"/>
  <c r="F27" i="2"/>
  <c r="F73" i="2" s="1"/>
  <c r="I26" i="4"/>
  <c r="I24" i="2" s="1"/>
  <c r="I70" i="2" s="1"/>
  <c r="F29" i="2"/>
  <c r="F75" i="2" s="1"/>
  <c r="F38" i="4"/>
  <c r="F36" i="2" s="1"/>
  <c r="F82" i="2" s="1"/>
  <c r="F27" i="4"/>
  <c r="F25" i="2" s="1"/>
  <c r="F71" i="2" s="1"/>
  <c r="C67" i="6"/>
  <c r="C93" i="6" s="1"/>
  <c r="I42" i="4"/>
  <c r="I40" i="2" s="1"/>
  <c r="I86" i="2" s="1"/>
  <c r="H6" i="4"/>
  <c r="H4" i="2" s="1"/>
  <c r="H50" i="2" s="1"/>
  <c r="I7" i="4"/>
  <c r="I5" i="2" s="1"/>
  <c r="I51" i="2" s="1"/>
  <c r="H7" i="4"/>
  <c r="H5" i="2" s="1"/>
  <c r="H51" i="2" s="1"/>
  <c r="H3" i="2"/>
  <c r="H49" i="2" s="1"/>
  <c r="I6" i="4"/>
  <c r="I4" i="2" s="1"/>
  <c r="I50" i="2" s="1"/>
  <c r="H42" i="4"/>
  <c r="H40" i="2" s="1"/>
  <c r="H86" i="2" s="1"/>
  <c r="C74" i="6"/>
  <c r="C100" i="6" s="1"/>
  <c r="G38" i="4"/>
  <c r="G36" i="2" s="1"/>
  <c r="G82" i="2" s="1"/>
  <c r="C72" i="6"/>
  <c r="C98" i="6" s="1"/>
  <c r="G28" i="2"/>
  <c r="G74" i="2" s="1"/>
  <c r="C68" i="6"/>
  <c r="C94" i="6" s="1"/>
  <c r="H27" i="4"/>
  <c r="H25" i="2" s="1"/>
  <c r="H71" i="2" s="1"/>
  <c r="F26" i="4"/>
  <c r="F24" i="2" s="1"/>
  <c r="F70" i="2" s="1"/>
  <c r="I27" i="4"/>
  <c r="I25" i="2" s="1"/>
  <c r="I71" i="2" s="1"/>
  <c r="F22" i="4"/>
  <c r="F20" i="2" s="1"/>
  <c r="F66" i="2" s="1"/>
  <c r="G22" i="4"/>
  <c r="G20" i="2" s="1"/>
  <c r="G66" i="2" s="1"/>
  <c r="F11" i="2"/>
  <c r="F57" i="2" s="1"/>
  <c r="C37" i="2"/>
  <c r="C83" i="2" s="1"/>
  <c r="F52" i="2"/>
  <c r="K6" i="2"/>
  <c r="F56" i="2"/>
  <c r="K10" i="2"/>
  <c r="B34" i="6"/>
  <c r="M6" i="2"/>
  <c r="R34" i="2" l="1"/>
  <c r="R80" i="2" s="1"/>
  <c r="A61" i="6"/>
  <c r="A87" i="6" s="1"/>
  <c r="A10" i="6"/>
  <c r="M48" i="2"/>
  <c r="R2" i="2"/>
  <c r="R48" i="2" s="1"/>
  <c r="P2" i="2"/>
  <c r="P48" i="2" s="1"/>
  <c r="K48" i="2"/>
  <c r="P22" i="2"/>
  <c r="P68" i="2" s="1"/>
  <c r="K68" i="2"/>
  <c r="M60" i="2"/>
  <c r="P30" i="2"/>
  <c r="P76" i="2" s="1"/>
  <c r="K76" i="2"/>
  <c r="K88" i="2"/>
  <c r="P42" i="2"/>
  <c r="P88" i="2" s="1"/>
  <c r="K72" i="2"/>
  <c r="P26" i="2"/>
  <c r="P72" i="2" s="1"/>
  <c r="P34" i="2"/>
  <c r="P80" i="2" s="1"/>
  <c r="K80" i="2"/>
  <c r="R18" i="2"/>
  <c r="R64" i="2" s="1"/>
  <c r="M64" i="2"/>
  <c r="R42" i="2"/>
  <c r="R88" i="2" s="1"/>
  <c r="M88" i="2"/>
  <c r="K64" i="2"/>
  <c r="P18" i="2"/>
  <c r="P64" i="2" s="1"/>
  <c r="M76" i="2"/>
  <c r="R30" i="2"/>
  <c r="R76" i="2" s="1"/>
  <c r="M72" i="2"/>
  <c r="R26" i="2"/>
  <c r="R72" i="2" s="1"/>
  <c r="R22" i="2"/>
  <c r="R68" i="2" s="1"/>
  <c r="M68" i="2"/>
  <c r="M52" i="2"/>
  <c r="R6" i="2"/>
  <c r="R52" i="2" s="1"/>
  <c r="K56" i="2"/>
  <c r="P10" i="2"/>
  <c r="P56" i="2" s="1"/>
  <c r="P6" i="2"/>
  <c r="P52" i="2" s="1"/>
  <c r="K52" i="2"/>
  <c r="A62" i="6" l="1"/>
  <c r="A88" i="6" s="1"/>
  <c r="A11" i="6"/>
  <c r="A63" i="6" l="1"/>
  <c r="A89" i="6" s="1"/>
  <c r="A12" i="6"/>
  <c r="A13" i="6" l="1"/>
  <c r="A64" i="6"/>
  <c r="A90" i="6" s="1"/>
  <c r="A14" i="6" l="1"/>
  <c r="A65" i="6"/>
  <c r="A91" i="6" s="1"/>
  <c r="A15" i="6" l="1"/>
  <c r="A66" i="6"/>
  <c r="A92" i="6" s="1"/>
  <c r="A16" i="6" l="1"/>
  <c r="A67" i="6"/>
  <c r="A93" i="6" s="1"/>
  <c r="A17" i="6" l="1"/>
  <c r="A68" i="6"/>
  <c r="A94" i="6" s="1"/>
  <c r="A18" i="6" l="1"/>
  <c r="A69" i="6"/>
  <c r="A95" i="6" s="1"/>
  <c r="A70" i="6" l="1"/>
  <c r="A96" i="6" s="1"/>
  <c r="A19" i="6"/>
  <c r="A71" i="6" l="1"/>
  <c r="A97" i="6" s="1"/>
  <c r="A20" i="6"/>
  <c r="A72" i="6" l="1"/>
  <c r="A98" i="6" s="1"/>
  <c r="A21" i="6"/>
  <c r="A22" i="6" l="1"/>
  <c r="A73" i="6"/>
  <c r="A99" i="6" s="1"/>
  <c r="A74" i="6" l="1"/>
  <c r="A100" i="6" s="1"/>
  <c r="A23" i="6"/>
  <c r="A75" i="6" l="1"/>
  <c r="A101" i="6" s="1"/>
  <c r="A24" i="6"/>
  <c r="A76" i="6" s="1"/>
  <c r="A102" i="6" s="1"/>
</calcChain>
</file>

<file path=xl/sharedStrings.xml><?xml version="1.0" encoding="utf-8"?>
<sst xmlns="http://schemas.openxmlformats.org/spreadsheetml/2006/main" count="3963" uniqueCount="2063">
  <si>
    <t>Dom:</t>
  </si>
  <si>
    <t xml:space="preserve">    </t>
  </si>
  <si>
    <t>T.I.</t>
  </si>
  <si>
    <t xml:space="preserve"> </t>
  </si>
  <si>
    <t>Activo/Gerencia/Unidad</t>
  </si>
  <si>
    <t>Descripción del Reporte</t>
  </si>
  <si>
    <t>No.</t>
  </si>
  <si>
    <t>Responsable de la guardia:</t>
  </si>
  <si>
    <t xml:space="preserve">REGISTRO DE REPORTE DE GUARDIA </t>
  </si>
  <si>
    <t>REGISTRO DE REPORTE DE GUARDIA</t>
  </si>
  <si>
    <t>Nombre</t>
  </si>
  <si>
    <t>Micro</t>
  </si>
  <si>
    <t>Celular</t>
  </si>
  <si>
    <t>ID</t>
  </si>
  <si>
    <t>Ing. Gonzálo Hernández Orozco</t>
  </si>
  <si>
    <t>Casa</t>
  </si>
  <si>
    <t>Mexicana: 3164580</t>
  </si>
  <si>
    <t>Hora de la Reunión: 10:00 hrs.</t>
  </si>
  <si>
    <t>SAPV</t>
  </si>
  <si>
    <t>Samaria luna</t>
  </si>
  <si>
    <t>Jurídico</t>
  </si>
  <si>
    <t>Programación y Evaluación</t>
  </si>
  <si>
    <t xml:space="preserve">Ing. Israel Islas Zacarías </t>
  </si>
  <si>
    <t>PERFORACIÓN</t>
  </si>
  <si>
    <t>Macuspana-Muspac</t>
  </si>
  <si>
    <t>Cinco Presidentes</t>
  </si>
  <si>
    <t>Ing. Victor Hugo Pérez López</t>
  </si>
  <si>
    <t>SIPA</t>
  </si>
  <si>
    <t>Exploración</t>
  </si>
  <si>
    <t>Asuntos Externos</t>
  </si>
  <si>
    <t>Ing. Oscar Pinto Gómez</t>
  </si>
  <si>
    <t xml:space="preserve">MVZ. Mario Hernández Andrade </t>
  </si>
  <si>
    <t>COORDINACIÓN ADMINISTRATIVA</t>
  </si>
  <si>
    <t xml:space="preserve">Area </t>
  </si>
  <si>
    <t xml:space="preserve">Telmex: 3169725 </t>
  </si>
  <si>
    <t>UNIDAD DE CONTROL DE GESTIÓN</t>
  </si>
  <si>
    <t>Bellota Jujo</t>
  </si>
  <si>
    <t>Mvz. Luis R. Méndez Gallegos</t>
  </si>
  <si>
    <t>Mvz. Luis Roerto Méndez Gallegos</t>
  </si>
  <si>
    <t xml:space="preserve">Ing. Nelly Sánchez Mendoza </t>
  </si>
  <si>
    <t>adan.benjamin.sandoval@pemex.com</t>
  </si>
  <si>
    <t>constancio.cruz@pemex.com</t>
  </si>
  <si>
    <t>danellia.roldan@pemex.com</t>
  </si>
  <si>
    <t>maria.elizabeth.rodriguezj@pemex.com</t>
  </si>
  <si>
    <t>estuardo.jesus.mar@pemex.com</t>
  </si>
  <si>
    <t>gonzalo.hernandez@pemex.com</t>
  </si>
  <si>
    <t>grethel.alyn.perez@pemex.com</t>
  </si>
  <si>
    <t>ignacio.ramirez@pemex.com</t>
  </si>
  <si>
    <t>irma.aurora.montalvo@pemex.com</t>
  </si>
  <si>
    <t>ivan.santamaria@pemex.com</t>
  </si>
  <si>
    <t>jesus.gilberto.chavero@pemex.com</t>
  </si>
  <si>
    <t>jose.antonio.cosio@pemex.com</t>
  </si>
  <si>
    <t>juan.carlos.alfaro@pemex.com</t>
  </si>
  <si>
    <t>juan.carlos.estrada@pemex.com</t>
  </si>
  <si>
    <t>julian.javier.santiago@pemex.com</t>
  </si>
  <si>
    <t>jesus.martin.valenzuela@pemex.com</t>
  </si>
  <si>
    <t>maximino.ricardez@pemex.com</t>
  </si>
  <si>
    <t>merced.ramirez@pemex.com</t>
  </si>
  <si>
    <t>miguel.jesus.gasca@pemex.com</t>
  </si>
  <si>
    <t>oscar.arnulfo.delacruz@pemex.com</t>
  </si>
  <si>
    <t>paula.escareno@pemex.com</t>
  </si>
  <si>
    <t>reginaldo.rodriguez@pemex.com</t>
  </si>
  <si>
    <t>virginia.luna@pemex.com</t>
  </si>
  <si>
    <t>victor.manuel.santana@pemex.com</t>
  </si>
  <si>
    <t>Ing. Juan Carlos Sosa Sanchez</t>
  </si>
  <si>
    <t>jose.carlos.gudino@pemex.com</t>
  </si>
  <si>
    <t>M.I. Carlos A. Tecum Arrazola</t>
  </si>
  <si>
    <t>mario.alberto.perezr@pemex.com</t>
  </si>
  <si>
    <t>luis.fernando.barajas@pemex.com</t>
  </si>
  <si>
    <t>mario.alejandro.caudillo@pemex.com</t>
  </si>
  <si>
    <t>MVZ. Ernesto N. Aguilera Gutierrez</t>
  </si>
  <si>
    <t>cesar.nicolas@pemex.com</t>
  </si>
  <si>
    <t>yanel.becerra@pemex.com</t>
  </si>
  <si>
    <t>fernando.reyes@pemex.com</t>
  </si>
  <si>
    <t>stalin.dolores.valencia@pemex.com</t>
  </si>
  <si>
    <t>Ing. Luis Manuel Mejia Cordova</t>
  </si>
  <si>
    <t>Ing. Gerardo Gpe. Mejía López</t>
  </si>
  <si>
    <t>gerardo.guadalupe.mejia@pemex.com</t>
  </si>
  <si>
    <t>Mexicana: 3164581</t>
  </si>
  <si>
    <t>juan.carlos.urdiales@pemex.com</t>
  </si>
  <si>
    <t>antonio.alvaradop@pemex.com</t>
  </si>
  <si>
    <t>arturo.martin.delaparra@pemex.com</t>
  </si>
  <si>
    <t>carlos.arturo.lozano@pemex.com</t>
  </si>
  <si>
    <t>gregorio.sahagun@pemex.com</t>
  </si>
  <si>
    <t>guillermo.enrique.gandy@pemex.com</t>
  </si>
  <si>
    <t>guillermo.puente@pemex.com</t>
  </si>
  <si>
    <t>horacio.arturo.burnett@pemex.com</t>
  </si>
  <si>
    <t>jose.angel.arce@pemex.com</t>
  </si>
  <si>
    <t>juan.antonio.delao@pemex.com</t>
  </si>
  <si>
    <t>leonel.plancarte@pemex.com</t>
  </si>
  <si>
    <t>manrique.ricardez@pemex.com</t>
  </si>
  <si>
    <t>marcos.jesus.wade@pemex.com</t>
  </si>
  <si>
    <t>martin.isaias.torruco@pemex.com</t>
  </si>
  <si>
    <t>rocio.angeles.alvarez@pemex.com</t>
  </si>
  <si>
    <t>roman.cruz@pemex.com</t>
  </si>
  <si>
    <t>rosana.sol@pemex.com</t>
  </si>
  <si>
    <t>andres.lara@pemex.com</t>
  </si>
  <si>
    <t>jesus.anibal.reyes@pemex.com</t>
  </si>
  <si>
    <t>diana.vanessa.angeles@pemex.com</t>
  </si>
  <si>
    <t>elizabeth.miriam.bustos@pemex.com</t>
  </si>
  <si>
    <t>eva.maria.sanchez@pemex.com</t>
  </si>
  <si>
    <t>gilma.jesus.triana@pemex.com</t>
  </si>
  <si>
    <t>hernan.barrueta@pemex.com</t>
  </si>
  <si>
    <t>isaias.samayoa@pemex.com</t>
  </si>
  <si>
    <t>isidro.enrique.camara@pemex.com</t>
  </si>
  <si>
    <t>rosa.elena.vizcaino@pemex.com</t>
  </si>
  <si>
    <t>silvia.elena.ulin@pemex.com</t>
  </si>
  <si>
    <t>yolanda.elizabeth.brito@pemex.com</t>
  </si>
  <si>
    <t>mario.hernandez@pemex.com</t>
  </si>
  <si>
    <t>horacio.ferrant@pemex.com</t>
  </si>
  <si>
    <t>elvira.morales@pemex.com</t>
  </si>
  <si>
    <t>aaron.marino.garrido@pemex.com</t>
  </si>
  <si>
    <t>alejandro.nava@pemex.com</t>
  </si>
  <si>
    <t>alfonso.jesus.baca@pemex.com</t>
  </si>
  <si>
    <t>andres.rodriguezr@pemex.com</t>
  </si>
  <si>
    <t>daniel.aguilarm@pemex.com</t>
  </si>
  <si>
    <t>eleuterio.oscar.jimenez@pemex.com</t>
  </si>
  <si>
    <t>edgar.cruzo@pemex.com</t>
  </si>
  <si>
    <t>enrique.anaya@pemex.com</t>
  </si>
  <si>
    <t>gilberto.penaloza@pemex.com</t>
  </si>
  <si>
    <t>guillermo.orlando.lopez@pemex.com</t>
  </si>
  <si>
    <t>hector.hernandezl@pemex.com</t>
  </si>
  <si>
    <t>hugo.arturo.sanchez@pemex.com</t>
  </si>
  <si>
    <t>isaac.mendoza@pemex.com</t>
  </si>
  <si>
    <t>isabel.meza@pemex.com</t>
  </si>
  <si>
    <t>ismael.nunezm@pemex.com</t>
  </si>
  <si>
    <t>javier.ruben.martinez@pemex.com</t>
  </si>
  <si>
    <t>jose.luis.gonzalezh@pemex.com</t>
  </si>
  <si>
    <t>jose.mario.lule@pemex.com</t>
  </si>
  <si>
    <t>jose.manuel.uribe@pemex.com</t>
  </si>
  <si>
    <t>miguel.angel.garciam@pemex.com</t>
  </si>
  <si>
    <t>nazario.chable@pemex.com</t>
  </si>
  <si>
    <t>pedro.palomares@pemex.com</t>
  </si>
  <si>
    <t>roberto.franco.mendez@pemex.com</t>
  </si>
  <si>
    <t>salvador.patlan@pemex.com</t>
  </si>
  <si>
    <t>victor.manuel.hernandezp@pemex.com</t>
  </si>
  <si>
    <t>victor.manuel.almazan@pemex.com</t>
  </si>
  <si>
    <t>alberto.hernandezv@pemex.com</t>
  </si>
  <si>
    <t>carlos.tadeo.ferrer@pemex.com</t>
  </si>
  <si>
    <t>claudia.isabel.peralta@pemex.com</t>
  </si>
  <si>
    <t>juan.antonio.lopezj@pemex.com</t>
  </si>
  <si>
    <t>maria.carmen.rodriguezz@pemex.com</t>
  </si>
  <si>
    <t>raul.delossantos@pemex.com</t>
  </si>
  <si>
    <t>enrique.aguirre@pemex.com</t>
  </si>
  <si>
    <t>juan.manuel.cadena@pemex.com</t>
  </si>
  <si>
    <t>ricardo.ortizr@pemex.com</t>
  </si>
  <si>
    <t>tito.antonio.trujillo@pemex.com</t>
  </si>
  <si>
    <t>irene.magally.hernandez@pemex.com</t>
  </si>
  <si>
    <t>jose.abraham.zaldivar@pemex.com</t>
  </si>
  <si>
    <t>clara.marin@pemex.com</t>
  </si>
  <si>
    <t>consuelo.macias@pemex.com</t>
  </si>
  <si>
    <t>eva.luz.alejandre@pemex.com</t>
  </si>
  <si>
    <t>jaime.cobos@pemex.com</t>
  </si>
  <si>
    <t>nohemi.hernandez@pemex.com</t>
  </si>
  <si>
    <t>patricia.hernandezb@pemex.com</t>
  </si>
  <si>
    <t>yessika.zurit.perez@pemex.com</t>
  </si>
  <si>
    <t>jose.abelardo.sanchez@pemex.com</t>
  </si>
  <si>
    <t>alejandro.salvador.ruiz@pemex.com</t>
  </si>
  <si>
    <t>alfredo.garciar@pemex.com</t>
  </si>
  <si>
    <t>alfonso.mora@pemex.com</t>
  </si>
  <si>
    <t>amado.marin@pemex.com</t>
  </si>
  <si>
    <t>ariadna.patricia.marquez@pemex.com</t>
  </si>
  <si>
    <t>buenaventura.paz@pemex.com</t>
  </si>
  <si>
    <t>david.vazquez@pemex.com</t>
  </si>
  <si>
    <t>eduardo.medina@pemex.com</t>
  </si>
  <si>
    <t>eduardo.sanroman@pemex.com</t>
  </si>
  <si>
    <t>eliseo.castillo@pemex.com</t>
  </si>
  <si>
    <t>ernesto.caballero@pemex.com</t>
  </si>
  <si>
    <t>ernesto.efren.barrios@pemex.com</t>
  </si>
  <si>
    <t>esmer.orlando.rivas@pemex.com</t>
  </si>
  <si>
    <t>ethiel.augusto.vazquez@pemex.com</t>
  </si>
  <si>
    <t>jesus.fernando.gonzalez@pemex.com</t>
  </si>
  <si>
    <t>francisco.jesus.perez@pemex.com</t>
  </si>
  <si>
    <t>francisco.javier.martinezc@pemex.com</t>
  </si>
  <si>
    <t>gerardo.clemente@pemex.com</t>
  </si>
  <si>
    <t>guadalupe.luis.sanchez@pemex.com</t>
  </si>
  <si>
    <t>guillermo.herrera@pemex.com</t>
  </si>
  <si>
    <t>gustavo.adolfo.hernandez@pemex.com</t>
  </si>
  <si>
    <t>hector.miguel.castillo@pemex.com</t>
  </si>
  <si>
    <t>toribio.hector.solis@pemex.com</t>
  </si>
  <si>
    <t>javier.eduardo.herrera@pemex.com</t>
  </si>
  <si>
    <t>jorge.sanchezc@pemex.com</t>
  </si>
  <si>
    <t>jose.alonso@pemex.com</t>
  </si>
  <si>
    <t>jose.antonio.berlanga@pemex.com</t>
  </si>
  <si>
    <t>jose.manuel.chora@pemex.com</t>
  </si>
  <si>
    <t>juan.jose.bolanos@pemex.com</t>
  </si>
  <si>
    <t>juan.carlos.rivera@pemex.com</t>
  </si>
  <si>
    <t>juan.guadalupe.cardenas@pemex.com</t>
  </si>
  <si>
    <t>juan.manuel.soto@pemex.com</t>
  </si>
  <si>
    <t>julio.perez@pemex.com</t>
  </si>
  <si>
    <t>lauro.velazquez@pemex.com</t>
  </si>
  <si>
    <t>leticia.bernal@pemex.com</t>
  </si>
  <si>
    <t>lilia.hernandez@pemex.com</t>
  </si>
  <si>
    <t>manuel.arteaga@pemex.com</t>
  </si>
  <si>
    <t>marco.antonio.rodriguezhe@pemex.com</t>
  </si>
  <si>
    <t>marcos.antonio.reyes@pemex.com</t>
  </si>
  <si>
    <t>maria.elena.guzzy@pemex.com</t>
  </si>
  <si>
    <t>maria.lourdes.gutierrez@pemex.com</t>
  </si>
  <si>
    <t>maribel.delaluz@pemex.com</t>
  </si>
  <si>
    <t>miguel.angel.moreno@pemex.com</t>
  </si>
  <si>
    <t>natividad.rios@pemex.com</t>
  </si>
  <si>
    <t>norma.araceli.olaez@pemex.com</t>
  </si>
  <si>
    <t>oscar.pinto@pemex.com</t>
  </si>
  <si>
    <t>porfirio.antonio.dominguez@pemex.com</t>
  </si>
  <si>
    <t>rafael.moreno@pemex.com</t>
  </si>
  <si>
    <t>raul.chavez@pemex.com</t>
  </si>
  <si>
    <t>raul.gama@pemex.com</t>
  </si>
  <si>
    <t>ricardo.sandoval@pemex.com</t>
  </si>
  <si>
    <t>ruben.elias.sanchez@pemex.com</t>
  </si>
  <si>
    <t>sandra.mabel.rodriguez@pemex.com</t>
  </si>
  <si>
    <t>ubaldo.medina@pemex.com</t>
  </si>
  <si>
    <t>victor.manuel.batres@pemex.com</t>
  </si>
  <si>
    <t>victor.manuel.chavez@pemex.com</t>
  </si>
  <si>
    <t>victor.manuel.delacruz@pemex.com</t>
  </si>
  <si>
    <t>victor.jesus.navedo@pemex.com</t>
  </si>
  <si>
    <t>denis.enrique.juarez@pemex.com</t>
  </si>
  <si>
    <t>gustavo.alexander.silva@pemex.com</t>
  </si>
  <si>
    <t>manuel.jesus.coronado@pemex.com</t>
  </si>
  <si>
    <t>victor.miguel.perez@pemex.com</t>
  </si>
  <si>
    <t>alfonso.villegas@pemex.com</t>
  </si>
  <si>
    <t>ana.cristina.alfaro@pemex.com</t>
  </si>
  <si>
    <t>francisco.zamoraa@pemex.com</t>
  </si>
  <si>
    <t>jorge.armando.angles@pemex.com</t>
  </si>
  <si>
    <t>jose.cruz.ulin@pemex.com</t>
  </si>
  <si>
    <t>mauricio.coello@pemex.com</t>
  </si>
  <si>
    <t>gerardo.alberto.sosa@pemex.com</t>
  </si>
  <si>
    <t>jose.francisco.martinez@pemex.com</t>
  </si>
  <si>
    <t>alberto.martinez@pemex.com</t>
  </si>
  <si>
    <t>alberto.torres@pemex.com</t>
  </si>
  <si>
    <t>alejandro.salas@pemex.com</t>
  </si>
  <si>
    <t>antonio.luna@pemex.com</t>
  </si>
  <si>
    <t>armando.martineza@pemex.com</t>
  </si>
  <si>
    <t>arnulfo.vera@pemex.com</t>
  </si>
  <si>
    <t>bernardo.martinez@pemex.com</t>
  </si>
  <si>
    <t>carlos.alberto.garcia@pemex.com</t>
  </si>
  <si>
    <t>carlos.fernando.tapia@pemex.com</t>
  </si>
  <si>
    <t>carlos.morenod@pemex.com</t>
  </si>
  <si>
    <t>eduardo.benjamin.flores@pemex.com</t>
  </si>
  <si>
    <t>haroldo.sanchez@pemex.com</t>
  </si>
  <si>
    <t>hector.arturo.marttelo@pemex.com</t>
  </si>
  <si>
    <t>jesus.david.flores@pemex.com</t>
  </si>
  <si>
    <t>jorge.luis.diaz@pemex.com</t>
  </si>
  <si>
    <t>jose.eliud.ramos@pemex.com</t>
  </si>
  <si>
    <t>jose.manuel.ochoa@pemex.com</t>
  </si>
  <si>
    <t>jose.manuel.rivas@pemex.com</t>
  </si>
  <si>
    <t>juan.ramirezma@pemex.com</t>
  </si>
  <si>
    <t>juan.velez@pemex.com</t>
  </si>
  <si>
    <t>luis.armando.pavon@pemex.com</t>
  </si>
  <si>
    <t>mario.alberto.romero@pemex.com</t>
  </si>
  <si>
    <t>oscar.miguel.valdez@pemex.com</t>
  </si>
  <si>
    <t>pedro.rubio@pemex.com</t>
  </si>
  <si>
    <t>rogelio.camilo.orozco@pemex.com</t>
  </si>
  <si>
    <t>ruben.alvaradoc@pemex.com</t>
  </si>
  <si>
    <t>saul.andres.orueta@pemex.com</t>
  </si>
  <si>
    <t>waldo.daniel.herrera@pemex.com</t>
  </si>
  <si>
    <t>ernesto.narciso.aguilera@pemex.com</t>
  </si>
  <si>
    <t>alejandro.batres@pemex.com</t>
  </si>
  <si>
    <t>alfredo.morlet@pemex.com</t>
  </si>
  <si>
    <t>andres.rivero@pemex.com</t>
  </si>
  <si>
    <t>armando.anibal.rios@pemex.com</t>
  </si>
  <si>
    <t>claudio.gabriel.sanchez@pemex.com</t>
  </si>
  <si>
    <t>david.trujillo@pemex.com</t>
  </si>
  <si>
    <t>erick.abelardo.cordova@pemex.com</t>
  </si>
  <si>
    <t>felipe.eleazar.reyes@pemex.com</t>
  </si>
  <si>
    <t>fermin.santillan@pemex.com</t>
  </si>
  <si>
    <t>francisco.tenorio@pemex.com</t>
  </si>
  <si>
    <t>gilberto.adolfo.gordillo@pemex.com</t>
  </si>
  <si>
    <t>guillermina.cedillo@pemex.com</t>
  </si>
  <si>
    <t>jose.alfonso.flores@pemex.com</t>
  </si>
  <si>
    <t>jose.enrique.fernandez@pemex.com</t>
  </si>
  <si>
    <t>jose.marcelo.caballero@pemex.com</t>
  </si>
  <si>
    <t>laura.emelina.fernandez@pemex.com</t>
  </si>
  <si>
    <t>liliana.munoz@pemex.com</t>
  </si>
  <si>
    <t>luis.ramirez@pemex.com</t>
  </si>
  <si>
    <t>manuel.orejel@pemex.com</t>
  </si>
  <si>
    <t>maria.magdalena.amador@pemex.com</t>
  </si>
  <si>
    <t>miguel.angel.aguilara@pemex.com</t>
  </si>
  <si>
    <t>sotero.islas@pemex.com</t>
  </si>
  <si>
    <t>yazmin.guadalupe.garcia@pemex.com</t>
  </si>
  <si>
    <t>jose.antonio.lavin@pemex.com</t>
  </si>
  <si>
    <t>diana.beatriz.flores@pemex.com</t>
  </si>
  <si>
    <t>gerardo.jesus.priego@pemex.com</t>
  </si>
  <si>
    <t>julio.guillermo.dufoo@pemex.com</t>
  </si>
  <si>
    <t>juvencio.baeza@pemex.com</t>
  </si>
  <si>
    <t>alba.corona@pemex.com</t>
  </si>
  <si>
    <t>alfredo.zarracino@pemex.com</t>
  </si>
  <si>
    <t>anabell.acosta@pemex.com</t>
  </si>
  <si>
    <t>cesar.alcocer@pemex.com</t>
  </si>
  <si>
    <t>claudia.celia.andrews@pemex.com</t>
  </si>
  <si>
    <t>eduardo.lugof@pemex.com</t>
  </si>
  <si>
    <t>emmanuel.alejandro.padron@pemex.com</t>
  </si>
  <si>
    <t>ernesto.delangel@pemex.com</t>
  </si>
  <si>
    <t>fernando.burelo@pemex.com</t>
  </si>
  <si>
    <t>fernando.lopezl@pemex.com</t>
  </si>
  <si>
    <t>hector.ramon.jimenez@pemex.com</t>
  </si>
  <si>
    <t>israel.islas@pemex.com</t>
  </si>
  <si>
    <t>javier.delatorre@pemex.com</t>
  </si>
  <si>
    <t>jesus.rojas@pemex.com</t>
  </si>
  <si>
    <t>jorge.garciagal@pemex.com</t>
  </si>
  <si>
    <t>jorge.luis.alfaro@pemex.com</t>
  </si>
  <si>
    <t>jose.alejandro.cruz@pemex.com</t>
  </si>
  <si>
    <t>jose.mario.soto@pemex.com</t>
  </si>
  <si>
    <t>jose.olivio.alvarado@pemex.com</t>
  </si>
  <si>
    <t>juan.carlos.rubio@pemex.com</t>
  </si>
  <si>
    <t>luis.benito.cabello@pemex.com</t>
  </si>
  <si>
    <t>marcela.eduviges.arteaga@pemex.com</t>
  </si>
  <si>
    <t>marco.antonio.fuentesd@pemex.com</t>
  </si>
  <si>
    <t>maryel.gonzalez@pemex.com</t>
  </si>
  <si>
    <t>mercedes.antunez@pemex.com</t>
  </si>
  <si>
    <t>michelle.eduardo.lara@pemex.com</t>
  </si>
  <si>
    <t>nelly.sanchez@pemex.com</t>
  </si>
  <si>
    <t>ramon.rodrigo.aguilar@pemex.com</t>
  </si>
  <si>
    <t>roberto.francisco.maganapeon@pemex.com</t>
  </si>
  <si>
    <t>arturo.rivera@pemex.com</t>
  </si>
  <si>
    <t>claudia.jesus.iris@pemex.com</t>
  </si>
  <si>
    <t>claudia.esther.sanchez@pemex.com</t>
  </si>
  <si>
    <t>eduardo.toraya@pemex.com</t>
  </si>
  <si>
    <t>esmeralda.vazquez@pemex.com</t>
  </si>
  <si>
    <t>irma.elena.flores@pemex.com</t>
  </si>
  <si>
    <t>juan.bernardo.medina@pemex.com</t>
  </si>
  <si>
    <t>juan.carlos.marquezm@pemex.com</t>
  </si>
  <si>
    <t>ludivina.vazquez@pemex.com</t>
  </si>
  <si>
    <t>margarito.palacios@pemex.com</t>
  </si>
  <si>
    <t>nicolas.guzman@pemex.com</t>
  </si>
  <si>
    <t>norma.alicia.torres@pemex.com</t>
  </si>
  <si>
    <t>alberto.alafita@pemex.com</t>
  </si>
  <si>
    <t>alfonso.valenzuela@pemex.com</t>
  </si>
  <si>
    <t>alfredo.torruco@pemex.com</t>
  </si>
  <si>
    <t>antonio.leon@pemex.com</t>
  </si>
  <si>
    <t>carlos.mario.cabra@pemex.com</t>
  </si>
  <si>
    <t>cesar.augusto.david@pemex.com</t>
  </si>
  <si>
    <t>david.tornez@pemex.com</t>
  </si>
  <si>
    <t>eduardo.perezm@pemex.com</t>
  </si>
  <si>
    <t>enrique.aguilarh@pemex.com</t>
  </si>
  <si>
    <t>eliseo.mares@pemex.com</t>
  </si>
  <si>
    <t>francisco.mosqueda@pemex.com</t>
  </si>
  <si>
    <t>german.pineda@pemex.com</t>
  </si>
  <si>
    <t>gustavo.quintela@pemex.com</t>
  </si>
  <si>
    <t>hector.agustin.mandujano@pemex.com</t>
  </si>
  <si>
    <t>javier.molina@pemex.com</t>
  </si>
  <si>
    <t>javier.paramo@pemex.com</t>
  </si>
  <si>
    <t>joel.cruzs@pemex.com</t>
  </si>
  <si>
    <t>jorge.hernandezc@pemex.com</t>
  </si>
  <si>
    <t>jose.angel.espinoza@pemex.com</t>
  </si>
  <si>
    <t>j.cruz.lopez@pemex.com</t>
  </si>
  <si>
    <t>jose.carmen.gutierrez@pemex.com</t>
  </si>
  <si>
    <t>jose.gerardo.alva@pemex.com</t>
  </si>
  <si>
    <t>jose.luis.ramon@pemex.com</t>
  </si>
  <si>
    <t>jose.remedios.osorio@pemex.com</t>
  </si>
  <si>
    <t>juan.carlos.sosa@pemex.com</t>
  </si>
  <si>
    <t>jose.ramon.lopez@pemex.com</t>
  </si>
  <si>
    <t>juan.gabriel.vazquez@pemex.com</t>
  </si>
  <si>
    <t>julio.cesar.gutierrez@pemex.com</t>
  </si>
  <si>
    <t>leoncio.rivera@pemex.com</t>
  </si>
  <si>
    <t>adolfo.luis.cid@pemex.com</t>
  </si>
  <si>
    <t>mariano.estrada@pemex.com</t>
  </si>
  <si>
    <t>mario.ramon.leon@pemex.com</t>
  </si>
  <si>
    <t>mauricio.vidal@pemex.com</t>
  </si>
  <si>
    <t>modesto.mercado@pemex.com</t>
  </si>
  <si>
    <t>miguel.angel.gonzalez@pemex.com</t>
  </si>
  <si>
    <t>nestor.jonguitud@pemex.com</t>
  </si>
  <si>
    <t>porfirio.martin.diaz@pemex.com</t>
  </si>
  <si>
    <t>rafael.guerrero@pemex.com</t>
  </si>
  <si>
    <t>rafael.antonio.sanchez@pemex.com</t>
  </si>
  <si>
    <t>rafael.perez@pemex.com</t>
  </si>
  <si>
    <t>raul.castillo@pemex.com</t>
  </si>
  <si>
    <t>raul.olavarrieta@pemex.com</t>
  </si>
  <si>
    <t>roberto.solano@pemex.com</t>
  </si>
  <si>
    <t>rogelio.madrigal@pemex.com</t>
  </si>
  <si>
    <t>victor.manuel.almanza@pemex.com</t>
  </si>
  <si>
    <t>fredy.denis@pemex.com</t>
  </si>
  <si>
    <t>lucia.vazquez@pemex.com</t>
  </si>
  <si>
    <t>carlos.alberto.tecum@pemex.com</t>
  </si>
  <si>
    <t>carlos.perezt@pemex.com</t>
  </si>
  <si>
    <t>alfonso.olimpo.garcia@pemex.com</t>
  </si>
  <si>
    <t>alfredo.perezf@pemex.com</t>
  </si>
  <si>
    <t>carlos.alberto.camara@pemex.com</t>
  </si>
  <si>
    <t>carlos.avila@pemex.com</t>
  </si>
  <si>
    <t>carlos.donaldo.leyva@pemex.com</t>
  </si>
  <si>
    <t>carlos.guzman@pemex.com</t>
  </si>
  <si>
    <t>daniel.villarreal@pemex.com</t>
  </si>
  <si>
    <t>david.gilberto.acosta@pemex.com</t>
  </si>
  <si>
    <t>fernando.ortega@pemex.com</t>
  </si>
  <si>
    <t>humberto.gonzalez@pemex.com</t>
  </si>
  <si>
    <t>jaime.barker@pemex.com</t>
  </si>
  <si>
    <t>jaime.barrera@pemex.com</t>
  </si>
  <si>
    <t>jaime.castaneda@pemex.com</t>
  </si>
  <si>
    <t>julieta.hernandez@pemex.com</t>
  </si>
  <si>
    <t>luis.cruz@pemex.com</t>
  </si>
  <si>
    <t>luis.javier.carbajal@pemex.com</t>
  </si>
  <si>
    <t>luis.heriberto.cano@pemex.com</t>
  </si>
  <si>
    <t>luis.manuel.perera@pemex.com</t>
  </si>
  <si>
    <t>martin.salazar@pemex.com</t>
  </si>
  <si>
    <t>miguel.angel.bracamontes@pemex.com</t>
  </si>
  <si>
    <t>miguel.jesus.yunes@pemex.com</t>
  </si>
  <si>
    <t>omar.castillo@pemex.com</t>
  </si>
  <si>
    <t>rafael.jeronimo@pemex.com</t>
  </si>
  <si>
    <t>ramon.tapia@pemex.com</t>
  </si>
  <si>
    <t>roger.paulino.ortiz@pemex.com</t>
  </si>
  <si>
    <t>victor.hugo.reyes@pemex.com</t>
  </si>
  <si>
    <t>victor.manuel.romerop@pemex.com</t>
  </si>
  <si>
    <t>virginia.cabrera@pemex.com</t>
  </si>
  <si>
    <t>williams.ruiz@pemex.com</t>
  </si>
  <si>
    <t>alma.delia.perez@pemex.com</t>
  </si>
  <si>
    <t>manuel.antonio.madrigal@pemex.com</t>
  </si>
  <si>
    <t>agripina.villegas@pemex.com</t>
  </si>
  <si>
    <t>lugardo.jose.utrilla@pemex.com</t>
  </si>
  <si>
    <t>marvin.miguel.concepcion@pemex.com</t>
  </si>
  <si>
    <t>alejandro.bastiani@pemex.com</t>
  </si>
  <si>
    <t>amada.patricia.ramos@pemex.com</t>
  </si>
  <si>
    <t>ana.luisa.valdez@pemex.com</t>
  </si>
  <si>
    <t>andres.madrigal@pemex.com</t>
  </si>
  <si>
    <t>candelario.alberto@pemex.com</t>
  </si>
  <si>
    <t>zayda.maria.priego@pemex.com</t>
  </si>
  <si>
    <t>carlos.armando.vera@pep.pemex.com</t>
  </si>
  <si>
    <t>carmen.maria.perez@pemex.com</t>
  </si>
  <si>
    <t>cesar.aguilera@pemex.com</t>
  </si>
  <si>
    <t>daniel.delao@pemex.com</t>
  </si>
  <si>
    <t>deyci.yotanhny.gonzalez@pemex.com</t>
  </si>
  <si>
    <t>eduardo.vidrio@pemex.com</t>
  </si>
  <si>
    <t>enna.beatriz.coello@pemex.com</t>
  </si>
  <si>
    <t>ignacio.madrigal@pemex.com</t>
  </si>
  <si>
    <t>jesus.carmen.contreras@pemex.com</t>
  </si>
  <si>
    <t>jesus.matus@pemex.com</t>
  </si>
  <si>
    <t>lesbia.isela.meza@pemex.com</t>
  </si>
  <si>
    <t>lindsay.hernandez@pemex.com</t>
  </si>
  <si>
    <t>lorenzo.maciel@pemex.com</t>
  </si>
  <si>
    <t>marcos.alfonso.dominguez@pemex.com</t>
  </si>
  <si>
    <t>maria.teresa.garciab@pemex.com</t>
  </si>
  <si>
    <t>miguel.angel.lara@pemex.com</t>
  </si>
  <si>
    <t>abel.roberto.delafuente@pemex.com</t>
  </si>
  <si>
    <t>susana.rojo@pemex.com</t>
  </si>
  <si>
    <t>tania.diego@pemex.com</t>
  </si>
  <si>
    <t>tila.carmen.hernandez@pemex.com</t>
  </si>
  <si>
    <t>victor.baldovino@pemex.com</t>
  </si>
  <si>
    <t>virginia.pereyra@pemex.com</t>
  </si>
  <si>
    <t>luis.roberto.mendez@pemex.com</t>
  </si>
  <si>
    <t>celia.elizabeth.vargas@pemex.com</t>
  </si>
  <si>
    <t>alfredo.baro@pemex.com</t>
  </si>
  <si>
    <t>benjamin.arturo.martinez@pemex.com</t>
  </si>
  <si>
    <t>david.michael.madrigal@pemex.com</t>
  </si>
  <si>
    <t>hector.manuel.gonzalez@pemex.com</t>
  </si>
  <si>
    <t>ignacio.salazar@pemex.com</t>
  </si>
  <si>
    <t>jesus.ricardez@pemex.com</t>
  </si>
  <si>
    <t>jorge.alberto.alejo@pemex.com</t>
  </si>
  <si>
    <t>jorge.enrique.lopez@pemex.com</t>
  </si>
  <si>
    <t>jose.alejandro.parada@pemex.com</t>
  </si>
  <si>
    <t>jose.luis.morenor@pemex.com</t>
  </si>
  <si>
    <t>jose.carmen.contreras@pemex.com</t>
  </si>
  <si>
    <t>marilu.guillen@pemex.com</t>
  </si>
  <si>
    <t>nicolas.collado@pemex.com</t>
  </si>
  <si>
    <t>nicolas.perez@pemex.com</t>
  </si>
  <si>
    <t>raymundo.torres@pemex.com</t>
  </si>
  <si>
    <t>reynaldo.enrique.beltran@pemex.com</t>
  </si>
  <si>
    <t>roberto.gomezd@pemex.com</t>
  </si>
  <si>
    <t>roman.cerra@pemex.com</t>
  </si>
  <si>
    <t>roman.exal.calvo@pemex.com</t>
  </si>
  <si>
    <t>stalin.valencia@pemex.com</t>
  </si>
  <si>
    <t>victor.hugo.perez@pemex.com</t>
  </si>
  <si>
    <t>victor.manuel.cerino@pemex.com</t>
  </si>
  <si>
    <t>alfonso.aguilarc@pemex.com</t>
  </si>
  <si>
    <t>abraham.lopez@pemex.com</t>
  </si>
  <si>
    <t>adan.camacho@pemex.com</t>
  </si>
  <si>
    <t>cutberto.lopez@pemex.com</t>
  </si>
  <si>
    <t>david.cuevas@pemex.com</t>
  </si>
  <si>
    <t>eloy.perez@pemex.com</t>
  </si>
  <si>
    <t>francisco.becerra@pemex.com</t>
  </si>
  <si>
    <t>francisco.nolasco@pemex.com</t>
  </si>
  <si>
    <t>hector.prado@pemex.com</t>
  </si>
  <si>
    <t>jaime.salvador.ocampo@pemex.com</t>
  </si>
  <si>
    <t>jose.luis.ramond@pemex.com</t>
  </si>
  <si>
    <t>juan.ferreira@pemex.com</t>
  </si>
  <si>
    <t>juan.jesus.gonzalez@pemex.com</t>
  </si>
  <si>
    <t>luis.martinez@pemex.com</t>
  </si>
  <si>
    <t>manuel.garcia@pemex.com</t>
  </si>
  <si>
    <t>manuel.murillo@pemex.com</t>
  </si>
  <si>
    <t>miguel.angel.ramirezc@pemex.com</t>
  </si>
  <si>
    <t>noe.bustamante@pemex.com</t>
  </si>
  <si>
    <t>raul.antonio.delreal@pemex.com</t>
  </si>
  <si>
    <t>ricardo.alfaro@pemex.com</t>
  </si>
  <si>
    <t>juan.ulises.martinez@pemex.com</t>
  </si>
  <si>
    <t>victor.humberto.hernandez@pemex.com</t>
  </si>
  <si>
    <t>jaime.mijangos@pemex.com</t>
  </si>
  <si>
    <t>josefina.sanchezs@pemex.com</t>
  </si>
  <si>
    <t>freddy.hernandez@pemex.com</t>
  </si>
  <si>
    <t>mario.villatoro@pemex.com</t>
  </si>
  <si>
    <t>alberto.arturo.duran@pemex.com</t>
  </si>
  <si>
    <t>armando.jesus.brito@pemex.com</t>
  </si>
  <si>
    <t>augusto.enrique.lopez@pemex.com</t>
  </si>
  <si>
    <t>estuardo.hidalgo@pemex.com</t>
  </si>
  <si>
    <t>fortunato.lutzow@pemex.com</t>
  </si>
  <si>
    <t>gonzalo.martinez@pemex.com</t>
  </si>
  <si>
    <t>hector.romero@pemex.com</t>
  </si>
  <si>
    <t>jorge.alberto.acevedo@pemex.com</t>
  </si>
  <si>
    <t>jose.ponciano.perez@pemex.com</t>
  </si>
  <si>
    <t>julissa.leonor.solis@pemex.com</t>
  </si>
  <si>
    <t>manuel.ley@pemex.com</t>
  </si>
  <si>
    <t>maria.isabel.lopez@pemex.com</t>
  </si>
  <si>
    <t>maricela.sanchez@pemex.com</t>
  </si>
  <si>
    <t>miguel.medina@pemex.com</t>
  </si>
  <si>
    <t>obed.marquez@pemex.com</t>
  </si>
  <si>
    <t>pedro.lopezm@pemex.com</t>
  </si>
  <si>
    <t>raul.mireles@pemex.com</t>
  </si>
  <si>
    <t>raymundo.maya@pemex.com</t>
  </si>
  <si>
    <t>rodrigo.alberto.cabrera@pemex.com</t>
  </si>
  <si>
    <t>rosendo.tenorio@pemex.com</t>
  </si>
  <si>
    <t>uvi.carrillo@pemex.com</t>
  </si>
  <si>
    <t>victor.edwing.rahme@pemex.com</t>
  </si>
  <si>
    <t>victor.severino.gomez@pemex.com</t>
  </si>
  <si>
    <t>wilfrido.armando.ortiz@pemex.com</t>
  </si>
  <si>
    <t>williams.lopez@pemex.com</t>
  </si>
  <si>
    <t>carlos.arturo.carrillo@pemex.com</t>
  </si>
  <si>
    <t>daniel.ceron@pemex.com</t>
  </si>
  <si>
    <t>domitilo.victorino@pemex.com</t>
  </si>
  <si>
    <t>francisco.eduardo.garcia@pemex.com</t>
  </si>
  <si>
    <t>harim.gomez@pemex.com</t>
  </si>
  <si>
    <t>irineo.bazan@pemex.com</t>
  </si>
  <si>
    <t>jaime.alejandro.martinez@pemex.com</t>
  </si>
  <si>
    <t>jaime.segura@pemex.com</t>
  </si>
  <si>
    <t>jesus.eugenio.ricardez@pemex.com</t>
  </si>
  <si>
    <t>jesus.rodolfo.espinosa@pemex.com</t>
  </si>
  <si>
    <t>juan.antonio.vazquez@pemex.com</t>
  </si>
  <si>
    <t>juan.carlos.santos@pemex.com</t>
  </si>
  <si>
    <t>juan.pablo.dimas@pemex.com</t>
  </si>
  <si>
    <t>luis.manuel.mejia@pemex.com</t>
  </si>
  <si>
    <t>matilde.sanchezj@pemex.com</t>
  </si>
  <si>
    <t>olegario.miramontes@pemex.com</t>
  </si>
  <si>
    <t>rafael.ortiz@pemex.com</t>
  </si>
  <si>
    <t>raul.ruizc@pemex.com</t>
  </si>
  <si>
    <t>sonia.alejandre@pemex.com</t>
  </si>
  <si>
    <t>victor.hugo.elizondo@pemex.com</t>
  </si>
  <si>
    <t>carlos.mario.aparicio@pemex.com</t>
  </si>
  <si>
    <t>silvia.gines@pemex.com</t>
  </si>
  <si>
    <t>javier.villegas@pemex.com</t>
  </si>
  <si>
    <t>magdalena.gonzalezv@pemex.com</t>
  </si>
  <si>
    <t>Quim.Magdalena González Valdés</t>
  </si>
  <si>
    <t>domingo.mendez@pemex.com</t>
  </si>
  <si>
    <t>E-mail</t>
  </si>
  <si>
    <t>Lic. Miguel A. Olan León</t>
  </si>
  <si>
    <t>carlos.alberto.velasco@pemex.com</t>
  </si>
  <si>
    <t>celerino.merodio@pemex.com</t>
  </si>
  <si>
    <t>jaime.madrigal@pemex.com</t>
  </si>
  <si>
    <t>melissa.portillo@pemex.com</t>
  </si>
  <si>
    <t>domingo.huerta@pemex.com</t>
  </si>
  <si>
    <t>jesus.erasmo.ponce@pemex.com</t>
  </si>
  <si>
    <t>pexicartass01@pemex.com</t>
  </si>
  <si>
    <t>raul.chevanier@pemex.com</t>
  </si>
  <si>
    <t>gabriela.silva@pemex.com</t>
  </si>
  <si>
    <t>mauricio.anaya@pemex.com</t>
  </si>
  <si>
    <t>jesus.zaragoza.diaz@pemex.com</t>
  </si>
  <si>
    <t>jaime.sanchez@pemex.com</t>
  </si>
  <si>
    <t>arturo.rey.martinez@pemex.com</t>
  </si>
  <si>
    <t>armando.castillon@pemex.com</t>
  </si>
  <si>
    <t>pedro.amador.ayala@pemex.com</t>
  </si>
  <si>
    <t>maria.salome.rodriguez@pemex.com</t>
  </si>
  <si>
    <t>felipe.jesus.perezs@pemex.com</t>
  </si>
  <si>
    <t>jorge.alberto.mejia@pemex.com</t>
  </si>
  <si>
    <t>eduardo.huerta@pemex.com</t>
  </si>
  <si>
    <t>armando.emilio.fabian@pemex.com</t>
  </si>
  <si>
    <t>juan.antonio.delatorre@pemex.com</t>
  </si>
  <si>
    <t>ariel.mozqueda@pemex.com</t>
  </si>
  <si>
    <t>jorge.david.ledesma@pemex.com</t>
  </si>
  <si>
    <t>jose.gustavo.hernandez@pemex.com</t>
  </si>
  <si>
    <t>salatiel.avendano@pemex.com</t>
  </si>
  <si>
    <t>guillermo.campos@pemex.com</t>
  </si>
  <si>
    <t>oscar.melon@pemex.com</t>
  </si>
  <si>
    <t xml:space="preserve">Seguros y Fianzas </t>
  </si>
  <si>
    <t>SEGUROS Y FIANZAS</t>
  </si>
  <si>
    <t>norma.isabel.medina@pemex.com</t>
  </si>
  <si>
    <t>Carlos García Rincón</t>
  </si>
  <si>
    <t>carlos.garciar@pemex.com</t>
  </si>
  <si>
    <t>ana.bertha.ladrondeguevara@pemex.com</t>
  </si>
  <si>
    <t>raul.rosales@pemex.com</t>
  </si>
  <si>
    <t>j.jesus.romo@pemex.com</t>
  </si>
  <si>
    <t>juan.guzman@pemex.com</t>
  </si>
  <si>
    <t>jose.antonio.duarte@pemex.com</t>
  </si>
  <si>
    <t>jesus.enrique.mar@pemex.com</t>
  </si>
  <si>
    <t>candy.lopez@pemex.com</t>
  </si>
  <si>
    <t>karla.barragan@pemex.com</t>
  </si>
  <si>
    <t>juan.ignacio.juarezh@pemex.com</t>
  </si>
  <si>
    <t>miguel.angel.david@pemex.com</t>
  </si>
  <si>
    <t>martin.guadalupe.vidal@pemex.com</t>
  </si>
  <si>
    <t>olivia.cantu@pemex.com</t>
  </si>
  <si>
    <t>rodolfo.gilberto.lopez@pemex.com</t>
  </si>
  <si>
    <t>oscar.zamora@pemex.com</t>
  </si>
  <si>
    <t>Ing. Adolfo Cid Vazquez  Cel:9932227951</t>
  </si>
  <si>
    <t>gustavo.adolfo.silva@pemex.com</t>
  </si>
  <si>
    <t>yara.ruth.dantorie@pemex.com</t>
  </si>
  <si>
    <t>carlos.enrique.ruibal@pemex.com</t>
  </si>
  <si>
    <t>roberto.gaitan@pemex.com</t>
  </si>
  <si>
    <t>jesus.reyes@pemex.com</t>
  </si>
  <si>
    <t>marco.antonio.hernandezp@pemex.com</t>
  </si>
  <si>
    <t>juan.carlos.aparicio@pemex.com</t>
  </si>
  <si>
    <t>bartolo.cano@pemex.com</t>
  </si>
  <si>
    <t>SIN RESPONSABLE</t>
  </si>
  <si>
    <t>francisco.javier.martinezb@pemex.com</t>
  </si>
  <si>
    <t>enrique.gomezm@pemex.com</t>
  </si>
  <si>
    <t>jose.yee@pemex.com</t>
  </si>
  <si>
    <t>tomas.luis.rivas@pemex.com</t>
  </si>
  <si>
    <t>aurelio.ramirez@pemex.com</t>
  </si>
  <si>
    <t>victor.hugo.mejia@pemex.com</t>
  </si>
  <si>
    <t>miguel.hernandezp@pemex.com</t>
  </si>
  <si>
    <t>marcos.torres@pemex.com</t>
  </si>
  <si>
    <t>jose.luis.gonzalezs@pemex.com</t>
  </si>
  <si>
    <t>Lic. Javier Torres López</t>
  </si>
  <si>
    <t>javier.torresl@pemex.com</t>
  </si>
  <si>
    <t>joel.figarola@pemex.com</t>
  </si>
  <si>
    <t>raul.iniesta@pemex.com</t>
  </si>
  <si>
    <t>jesus.guadalupe.diaz@pemex.com</t>
  </si>
  <si>
    <t>jesus.cobos@pemex.com</t>
  </si>
  <si>
    <t>gerardo.martin.marquez@pemex.com</t>
  </si>
  <si>
    <t>luis.alfredo.cabrera@pemex.com</t>
  </si>
  <si>
    <t>hipolito.lara@pemex.com</t>
  </si>
  <si>
    <t>diego.david.morales@pemex.com</t>
  </si>
  <si>
    <t>aliskair.alberto.anguiano@pemex.com</t>
  </si>
  <si>
    <t>juan.jose.castillo@pemex.com</t>
  </si>
  <si>
    <t>Ing. Ma. Gabriela Angulo Medina</t>
  </si>
  <si>
    <t>maria.gabriela.angulo@pemex.com</t>
  </si>
  <si>
    <t>aldo.cesar.guerrero@pemex.com</t>
  </si>
  <si>
    <t>heriberto.cordova@pemex.com</t>
  </si>
  <si>
    <t>sabino.rosas@pemex.com</t>
  </si>
  <si>
    <t>guillermo.gutierrez@pemex.com</t>
  </si>
  <si>
    <t>arturo.lopezr@pemex.com</t>
  </si>
  <si>
    <t>israel.rodriguezg@pemex.com</t>
  </si>
  <si>
    <t>emmanuel.tadeo@pemex.com</t>
  </si>
  <si>
    <t>joel.hernandezg@pemex.com</t>
  </si>
  <si>
    <t>julieta.andrade@pemex.com</t>
  </si>
  <si>
    <t>Marco A. Dominguez García</t>
  </si>
  <si>
    <t>felicitas.castaneda@pemex.com</t>
  </si>
  <si>
    <t>juan.manuel.altamirano@pemex.com</t>
  </si>
  <si>
    <t>fernando.chan@pemex.com</t>
  </si>
  <si>
    <t>roman.enrique.ortiz@pemex.com</t>
  </si>
  <si>
    <t>claudio.vazquez@pemex.com</t>
  </si>
  <si>
    <t>A.P. BELLOTA -JUJO</t>
  </si>
  <si>
    <t>A.P. CINCO-PRESIDENTES</t>
  </si>
  <si>
    <t>A.P. MACUSPANA-MUSPAC</t>
  </si>
  <si>
    <t>A.P. SAMARIA-LUNA</t>
  </si>
  <si>
    <t>A.P. POZA RICA-ALTAMIRA</t>
  </si>
  <si>
    <t>Aceite Veracruz</t>
  </si>
  <si>
    <t xml:space="preserve"> Poza Rica-Altamira</t>
  </si>
  <si>
    <t>carlos.alejandro.reyes@pemex.com</t>
  </si>
  <si>
    <t>sergio.gomezg@pemex.com</t>
  </si>
  <si>
    <t>SUBDIRECCIÓN DE PRODUCCIÓN CAMPOS TERRESTRES</t>
  </si>
  <si>
    <t>COORDINACIÓN GENERAL SUBDIRECCIÓN
PRODUCCIÓN CAMPOS TERRESTRES</t>
  </si>
  <si>
    <t>COORD. GENERAL SUBDIRECCIÓN.</t>
  </si>
  <si>
    <t xml:space="preserve">Ing. Arturo Ramírez Rodríguez </t>
  </si>
  <si>
    <t>teodulo.larios@pemex.com</t>
  </si>
  <si>
    <t>martin.rene.mendoza@pemex.com</t>
  </si>
  <si>
    <t>Ing. Felix Alvarado Arellano Cel: 9384008341</t>
  </si>
  <si>
    <t>mauricio.sastre@pemex.com</t>
  </si>
  <si>
    <t>angel.cid@pemex.com</t>
  </si>
  <si>
    <t>heleodoro.rafael.palacios@pemex.com</t>
  </si>
  <si>
    <t>edgar.gustavo.lizcano@pemex.com</t>
  </si>
  <si>
    <t>andres.arenas@pemex.com</t>
  </si>
  <si>
    <t>sara.lilia.neri@pemex.com</t>
  </si>
  <si>
    <t>ricardo.eduardo.islas@pemex.com</t>
  </si>
  <si>
    <t>gerardo.pajin@pemex.com</t>
  </si>
  <si>
    <t>GERENCIA DE CONST., SUPERVICIÓN PERFORACIÓN Y MANTENIMIENTO</t>
  </si>
  <si>
    <t>GERENCIA DE CONFIABILIDAD CT</t>
  </si>
  <si>
    <t>G. DE PROGRAMACION Y EVALUACION</t>
  </si>
  <si>
    <t>GASIPA </t>
  </si>
  <si>
    <t>G. PERFORACION Y REPARACIÓN PT</t>
  </si>
  <si>
    <t>G.M. DE ASUNTOS EXTERNOS Y C.</t>
  </si>
  <si>
    <t>G. JURÍDICA DE EXP. Y PROD.</t>
  </si>
  <si>
    <t>Hora de la Reunión: 17:00 hrs.</t>
  </si>
  <si>
    <t>Persona que Reporta</t>
  </si>
  <si>
    <t>TECNOLOGIA DE INFORMACIÓN Z.S.</t>
  </si>
  <si>
    <t>SUBG. ADMON. DE PERSONAL V.</t>
  </si>
  <si>
    <t>A. EXPLORACIÓN ÁREAS TERRESTRES</t>
  </si>
  <si>
    <t>paulino.javier.palicio@pemex.com</t>
  </si>
  <si>
    <t>GCSPM (ACTIVIDAD FÍSICA)</t>
  </si>
  <si>
    <t>daniel.alvizar@pemex.com</t>
  </si>
  <si>
    <t>821-34265/34266</t>
  </si>
  <si>
    <t>alejandro.javier.leal@pemex.com</t>
  </si>
  <si>
    <t>eduardo.saavedra@pemex.com</t>
  </si>
  <si>
    <t>arturo.ramirezr@pemex.com</t>
  </si>
  <si>
    <t>sergio.bibiano@pemex.com</t>
  </si>
  <si>
    <t>alejandro.lopezg@pemex.com</t>
  </si>
  <si>
    <t>carlos.mario.cordovas@pemex.com</t>
  </si>
  <si>
    <t>fernando.maximiliano.medina@pemex.com</t>
  </si>
  <si>
    <t>821-22642</t>
  </si>
  <si>
    <t>josefina.paz.colina@pemex.com</t>
  </si>
  <si>
    <t>gertrudis.karina.rodriguez@pemex.com</t>
  </si>
  <si>
    <t xml:space="preserve"> isaias.salas@pemex.com</t>
  </si>
  <si>
    <t>federico.gustavo.vargas@pemex.com</t>
  </si>
  <si>
    <t>fernando.lugoa@pemex.com</t>
  </si>
  <si>
    <t>miguel.linares@pemex.com</t>
  </si>
  <si>
    <t>moises.esteban.cuellar@pemex.com</t>
  </si>
  <si>
    <t>hector.ruben.hernandez@pemex.com</t>
  </si>
  <si>
    <t>juan.carlos.alfonso@pemex.com</t>
  </si>
  <si>
    <t>alan.christopher.izquierdo@pemex.com</t>
  </si>
  <si>
    <t>roberto.martin.ruiz@pemex.com</t>
  </si>
  <si>
    <t>jorge.ivan.garcia@pemex.com</t>
  </si>
  <si>
    <t>raul.ernesto.garcia@pemex.com</t>
  </si>
  <si>
    <t>ricardo.rodriguezr@pemex.com</t>
  </si>
  <si>
    <t>martin.dedios@pemex.com</t>
  </si>
  <si>
    <t>alberto.rabindranath.moro@pemex.com</t>
  </si>
  <si>
    <t>gabriela.carmen.cobian@pemex.com</t>
  </si>
  <si>
    <t>samuel.ricardo.morales@pemex.com</t>
  </si>
  <si>
    <t>javier.benitez@pemex.com</t>
  </si>
  <si>
    <t>edith.martinez@pemex.com</t>
  </si>
  <si>
    <t>julian.ortizv@pemex.com</t>
  </si>
  <si>
    <t>rafael.serafin.mendoza@pemex.com</t>
  </si>
  <si>
    <t>oscar.focil@pemex.com</t>
  </si>
  <si>
    <t>miguel.angel.olan@pemex.com</t>
  </si>
  <si>
    <t>adolfo.sanz@pemex.com</t>
  </si>
  <si>
    <t>ruben.canseco@pemex.com</t>
  </si>
  <si>
    <t>GCSPyM  (Aceite)</t>
  </si>
  <si>
    <t>GCSPyM   (Gas)</t>
  </si>
  <si>
    <t>juan.jose.colin@pemex.com</t>
  </si>
  <si>
    <t>M.I. Jorge de Jesús González Rincón</t>
  </si>
  <si>
    <t>jorge.jesus.gonzalez@pemex.com</t>
  </si>
  <si>
    <t>carlos.alberto.reyes@pemex.com</t>
  </si>
  <si>
    <t>gregorio.santiago@pemex.com</t>
  </si>
  <si>
    <t>raul.ramos@pemex.com</t>
  </si>
  <si>
    <t>pindaro.angel.basilio@pemex.com</t>
  </si>
  <si>
    <t>GCSPM</t>
  </si>
  <si>
    <t>alva.leticia.cabrera@pemex.com</t>
  </si>
  <si>
    <t>leon.daniel.mena@pemex.com</t>
  </si>
  <si>
    <t>Ing. León Daniel Mena Velázquez</t>
  </si>
  <si>
    <t>esteban.ernesto.espinosa@pemex.com</t>
  </si>
  <si>
    <t>gregorio.sanchez@pemex.com</t>
  </si>
  <si>
    <t>Ing. Carlos Francisco García Vela</t>
  </si>
  <si>
    <t>carlos.francisco.garcia@pemex.com</t>
  </si>
  <si>
    <t>jorge.francisco.lona@pemex.com</t>
  </si>
  <si>
    <t>amelia.segura@pemex.com</t>
  </si>
  <si>
    <t>salvador.castro@pemex.com</t>
  </si>
  <si>
    <t>zoila.guadalupe.ramirez@pemex.com</t>
  </si>
  <si>
    <t>salvador.alejandro.rosales@pemex.com</t>
  </si>
  <si>
    <t>edgar.lucien.ortega@pemex.com</t>
  </si>
  <si>
    <t>A.P. GAS VERACRUZ</t>
  </si>
  <si>
    <t>alvaro.moreno@pemex.com</t>
  </si>
  <si>
    <t>javier.olivares@pemex.com</t>
  </si>
  <si>
    <t>jose.antonio.martinezm@pemex.com</t>
  </si>
  <si>
    <t>andres.solis@pemex.com</t>
  </si>
  <si>
    <t>juan.carlos.vite@pemex.com</t>
  </si>
  <si>
    <t>Ing. Telésforo B. Dávila Castillo</t>
  </si>
  <si>
    <t>telesforo.baltazar.davila@pemex.com</t>
  </si>
  <si>
    <t>Ing. Leonel Campero Quezada</t>
  </si>
  <si>
    <t>leonel.campero@pemex.com</t>
  </si>
  <si>
    <t>ivan.torresd@pemex.com</t>
  </si>
  <si>
    <t>mario.antonio.paez@pemex.com</t>
  </si>
  <si>
    <t>821-33133</t>
  </si>
  <si>
    <t>Ing. Oscar López Aguilar</t>
  </si>
  <si>
    <t>oscar.lopeza@pemex.com</t>
  </si>
  <si>
    <t>salvador.delfino.neri@pemex.com</t>
  </si>
  <si>
    <t>irasema.saray.olvera@pemex.com</t>
  </si>
  <si>
    <t>roberto.aguilar@pemex.com</t>
  </si>
  <si>
    <t>miguel.angel.hernandezg@pemex.com</t>
  </si>
  <si>
    <t>victor.manuel.martinezl@pemex.com</t>
  </si>
  <si>
    <t>raquel.baena@pemex.com</t>
  </si>
  <si>
    <t>Angel.demetrio.lopez@pemex.com</t>
  </si>
  <si>
    <t>luis.fernando.aguilera@pemex.com</t>
  </si>
  <si>
    <t>pedro.rojano@pemex.com</t>
  </si>
  <si>
    <t>carlos.mario.falconi@pemex.com</t>
  </si>
  <si>
    <t>alfonso.espinosa@pemex.com</t>
  </si>
  <si>
    <t>carlos.guerrero@pemex.com</t>
  </si>
  <si>
    <t>rafael.rangel@pemex.com</t>
  </si>
  <si>
    <t>jorge.alberto.rodriguezc@pemex.com</t>
  </si>
  <si>
    <t>carlos.alberto.fonseca@pemex.com</t>
  </si>
  <si>
    <t>luis.hector.madrigal@pemex.com</t>
  </si>
  <si>
    <t>gustavo.rodriguezr@pemex.com</t>
  </si>
  <si>
    <t>israel.lirac@pemex.com</t>
  </si>
  <si>
    <t>rafael.eduardo.quijano@pemex.com</t>
  </si>
  <si>
    <t>alfredo.rayon@pemex.com</t>
  </si>
  <si>
    <t>luis.manuel.cruz@pemex.com</t>
  </si>
  <si>
    <t>mario.velazquezc@pemex.com</t>
  </si>
  <si>
    <t>gildardo.ramirez@pemex.com</t>
  </si>
  <si>
    <t>marcial.martin.vejar@pemex.com</t>
  </si>
  <si>
    <t>tania.araceli.castellanos@pemex.com</t>
  </si>
  <si>
    <t>julio.cesar.arias@pemex.com</t>
  </si>
  <si>
    <t>julio.cesar.solis@pemex.com</t>
  </si>
  <si>
    <t>marco.antonio.lopezp@pemex.com</t>
  </si>
  <si>
    <t>jose.ramon.ramirez@pemex.com</t>
  </si>
  <si>
    <t>guillermo.alberto.lastra@pemex.com</t>
  </si>
  <si>
    <t>G.T.L.P.S</t>
  </si>
  <si>
    <t>fabian.martinezg@pemex.com</t>
  </si>
  <si>
    <t>norma.leticia.hernandez@pemex.com</t>
  </si>
  <si>
    <t>antonio.urbieta@pemex.com</t>
  </si>
  <si>
    <t>miguel.alberto.bonfil@pemex.com</t>
  </si>
  <si>
    <t>avelino.olivares@pemex.com</t>
  </si>
  <si>
    <t>juan.jose.urbano@pemex.com</t>
  </si>
  <si>
    <t>david.mendez@pemex.com</t>
  </si>
  <si>
    <t>juan.marcos.sanchez@pemex.com</t>
  </si>
  <si>
    <t>alfredo.arjona@pemex.com</t>
  </si>
  <si>
    <t>silvia.pilar.roman@pemex.com</t>
  </si>
  <si>
    <t>oscar.jose.vargas@pemex.com</t>
  </si>
  <si>
    <t>gilberto.santos@pemex.com</t>
  </si>
  <si>
    <t>jose.carmen.delarosa@pemex.com</t>
  </si>
  <si>
    <t>cesar.ruben.garcia@pemex.com</t>
  </si>
  <si>
    <t>mauro.poblano@pemex.com</t>
  </si>
  <si>
    <t>alejandro.atalo.cruz@pemex.com</t>
  </si>
  <si>
    <t>miguel.macip@pemex.com</t>
  </si>
  <si>
    <t>ana.guadalupe.priego@pemex.com</t>
  </si>
  <si>
    <t>821-33907</t>
  </si>
  <si>
    <t>andres.perez@pemex.com</t>
  </si>
  <si>
    <t>angel.montero@pemex.com</t>
  </si>
  <si>
    <t>calixto.montejo@pemex.com</t>
  </si>
  <si>
    <t>marco.antonio.vargas@pemex.com</t>
  </si>
  <si>
    <t>agustin.nedali.gordillo@pemex.com</t>
  </si>
  <si>
    <t>rafael.izquierdo@pemex.com</t>
  </si>
  <si>
    <t>jose.luis.rubio@pemex.com</t>
  </si>
  <si>
    <t>marcelino.gomez@pemex.com</t>
  </si>
  <si>
    <t>ismael.roberto.mendez@pemex.com</t>
  </si>
  <si>
    <t>jorge.adalberto.vega@pemex.com</t>
  </si>
  <si>
    <t>Ing. Jorge Adalberto Vega Flores</t>
  </si>
  <si>
    <t>Ing. Migue Angel Cerino de la Cruz</t>
  </si>
  <si>
    <t>macerinod@pep.pemex.com</t>
  </si>
  <si>
    <t>Ing. Cesar David Beristain Buendia</t>
  </si>
  <si>
    <t>cesar.david.beristain@pemex.com</t>
  </si>
  <si>
    <t>Ing. Rosana Sol Ferrer</t>
  </si>
  <si>
    <t>Sabado 06 de Agosto 2016</t>
  </si>
  <si>
    <t>Domingo 07 de Agosto 2016</t>
  </si>
  <si>
    <t>Gerencia de Construcción, Supervisión, Perforación y Mantenimiento</t>
  </si>
  <si>
    <t>Veracruz</t>
  </si>
  <si>
    <t>Activo Veracruz</t>
  </si>
  <si>
    <t>APPRA</t>
  </si>
  <si>
    <t>Poza Rica-Altamira</t>
  </si>
  <si>
    <t>AS</t>
  </si>
  <si>
    <t>BJ</t>
  </si>
  <si>
    <t>Bellota-Jujo</t>
  </si>
  <si>
    <t>CP</t>
  </si>
  <si>
    <t>Cinco-Presidentes</t>
  </si>
  <si>
    <t>SUBDIRECCION</t>
  </si>
  <si>
    <t>Subdirección</t>
  </si>
  <si>
    <t>Exploracion</t>
  </si>
  <si>
    <t>GTLPS</t>
  </si>
  <si>
    <t>GTDH</t>
  </si>
  <si>
    <t>GC</t>
  </si>
  <si>
    <t>Gerencia de Confiabilidad</t>
  </si>
  <si>
    <t>MM</t>
  </si>
  <si>
    <t>Perforación</t>
  </si>
  <si>
    <t>GPE</t>
  </si>
  <si>
    <t>Gerencia de Programación y Evaluación</t>
  </si>
  <si>
    <t>SL</t>
  </si>
  <si>
    <t>Samaria-Luna</t>
  </si>
  <si>
    <t>Seguros y Fianzas</t>
  </si>
  <si>
    <t>TI</t>
  </si>
  <si>
    <t>Tecnologías de la Información</t>
  </si>
  <si>
    <t>UCG</t>
  </si>
  <si>
    <t>Unidad de Control de Gestión</t>
  </si>
  <si>
    <t>EA</t>
  </si>
  <si>
    <t>CCO</t>
  </si>
  <si>
    <t>COIP</t>
  </si>
  <si>
    <t>COPI</t>
  </si>
  <si>
    <t>CSO</t>
  </si>
  <si>
    <t>Especialista Tecnico</t>
  </si>
  <si>
    <t>Superintendente</t>
  </si>
  <si>
    <t>Coordinador</t>
  </si>
  <si>
    <t>Gerente</t>
  </si>
  <si>
    <t>Administrador</t>
  </si>
  <si>
    <t>Outsourcing</t>
  </si>
  <si>
    <t>Id_Gerencia</t>
  </si>
  <si>
    <t>Id_Coordinacion</t>
  </si>
  <si>
    <t>Id_Compañia</t>
  </si>
  <si>
    <t>Id_puesto</t>
  </si>
  <si>
    <t>a</t>
  </si>
  <si>
    <t>s</t>
  </si>
  <si>
    <t>d</t>
  </si>
  <si>
    <t>f</t>
  </si>
  <si>
    <t>Israel Lira Castro</t>
  </si>
  <si>
    <t>Alfonso Aguilar Castillo</t>
  </si>
  <si>
    <t>Freddy Hernández Magaña</t>
  </si>
  <si>
    <t>Mario Villatoro Ramírez</t>
  </si>
  <si>
    <t xml:space="preserve">José Antonio Lavín León </t>
  </si>
  <si>
    <t>Juan C. Urdiales Lopez</t>
  </si>
  <si>
    <t>Horacio Ferrant Jiménez</t>
  </si>
  <si>
    <t>Abraham Zaldivar Martínez</t>
  </si>
  <si>
    <t>Clara Marín Sosa</t>
  </si>
  <si>
    <t>Consuelo Macias Ojeda</t>
  </si>
  <si>
    <t>Eva Luz Alejandre Sánchez</t>
  </si>
  <si>
    <t>Jaime Cobos Flores</t>
  </si>
  <si>
    <t>Nohemi Hernández Reyes</t>
  </si>
  <si>
    <t xml:space="preserve">Patricia Hernánadez Bernal </t>
  </si>
  <si>
    <t>Yessika Zurit Pérez Zamudio</t>
  </si>
  <si>
    <t>Raúl Ernesto García Hernández</t>
  </si>
  <si>
    <t xml:space="preserve">Gerardo A. Sosa Alonso </t>
  </si>
  <si>
    <t>Ana B. Ladrón de Guevara Márquez</t>
  </si>
  <si>
    <t>Celia E. Vargas Dominguez</t>
  </si>
  <si>
    <t>Elvira Morales Jauregui</t>
  </si>
  <si>
    <t xml:space="preserve">Julio G. Dufoo Casillas </t>
  </si>
  <si>
    <t>Maria del C. Rodríguez Zuñiga</t>
  </si>
  <si>
    <t>Diana Beatriz Flores González</t>
  </si>
  <si>
    <t>Gerardo de J. Priego Priego</t>
  </si>
  <si>
    <t>Alma Delia Pérez Vidal</t>
  </si>
  <si>
    <t>Manuel A. Madrigal Carrillo</t>
  </si>
  <si>
    <t>Williams López León</t>
  </si>
  <si>
    <t>Alberto Hernández Velázquez</t>
  </si>
  <si>
    <t>Juan Antonio López Jiménez</t>
  </si>
  <si>
    <t>Raul de los Santos Osorio</t>
  </si>
  <si>
    <t xml:space="preserve">Horacio Ferrant Jimenez    </t>
  </si>
  <si>
    <t>Luis Hector Madrigal Gonzalez</t>
  </si>
  <si>
    <t>Carlos Pérez Telléz</t>
  </si>
  <si>
    <t>José Francisco Martínez Mendoza</t>
  </si>
  <si>
    <t>José Antonio Berlanga García</t>
  </si>
  <si>
    <t>Juvencio Baeza Martínez</t>
  </si>
  <si>
    <t>Jose Francisco Martinez Mendoza</t>
  </si>
  <si>
    <t>Carlos Velasco Gil</t>
  </si>
  <si>
    <t>Alan Chirstopher Izquierdo Cano</t>
  </si>
  <si>
    <t>Alberto R. Moro Morales</t>
  </si>
  <si>
    <t>Alberto A. Cruz Dominguez</t>
  </si>
  <si>
    <t>Alejandro Javier Leal Klevezas</t>
  </si>
  <si>
    <t>Alejandro López Garduza</t>
  </si>
  <si>
    <t>Andres Pérez del Angel</t>
  </si>
  <si>
    <t>Carlos A.Reyes López</t>
  </si>
  <si>
    <t>César Rubén García Rodríguez</t>
  </si>
  <si>
    <t>Federico Gustavo Vargas Mar</t>
  </si>
  <si>
    <t>Gustavo Rodriguez Ramírez</t>
  </si>
  <si>
    <t>Héctor Rubén Hernández  Rodríguez</t>
  </si>
  <si>
    <t>Luis Ferando Aguilera Naveja</t>
  </si>
  <si>
    <t>Jorge Adalberto Vega Flores</t>
  </si>
  <si>
    <t>Jose Luis Rubio Gómez</t>
  </si>
  <si>
    <t>Julián Ortiz Velázquez</t>
  </si>
  <si>
    <t>Isaias Salas Rosales</t>
  </si>
  <si>
    <t>Karina Rodriguez Rios</t>
  </si>
  <si>
    <t>Miguel Linares Rodríguez</t>
  </si>
  <si>
    <t>Mario Velázquez Castillo.</t>
  </si>
  <si>
    <t>Pindaro Ángel Basilio Basilio</t>
  </si>
  <si>
    <t>Rafael Rangel Rivas</t>
  </si>
  <si>
    <t>Ricardo E. Islas Sánchez</t>
  </si>
  <si>
    <t>Samuel R. Morales Careta</t>
  </si>
  <si>
    <t>Sara Lilia Neri Trejo</t>
  </si>
  <si>
    <t>Teodulo Larios Cardona</t>
  </si>
  <si>
    <t>Alvaro Moreno Galicia</t>
  </si>
  <si>
    <t>Andrés Arenas Fraile</t>
  </si>
  <si>
    <t>Andrés Solís Franco</t>
  </si>
  <si>
    <t>Angel Demitrio Lopez Garces</t>
  </si>
  <si>
    <t>Angel Montero Dominguez</t>
  </si>
  <si>
    <t>Avelino Olivares Flores</t>
  </si>
  <si>
    <t>Eduardo Saavedra Salgado</t>
  </si>
  <si>
    <t>Gerardo Pajín Trejo</t>
  </si>
  <si>
    <t>Gregorio Sánchez Lara</t>
  </si>
  <si>
    <t>Javier Benítez Malagón</t>
  </si>
  <si>
    <t>Javier Olivares Uribe</t>
  </si>
  <si>
    <t xml:space="preserve">Jorge Ivan García Botelmann </t>
  </si>
  <si>
    <t>José Ramón Ramírez Cuacenetl</t>
  </si>
  <si>
    <t>Josefina de la Paz Colina Grajales</t>
  </si>
  <si>
    <t>Luis Manuel Cruz Miguel</t>
  </si>
  <si>
    <t>Mario Antonio Paez Váldez</t>
  </si>
  <si>
    <t>Martín R. Mendoza Hernández</t>
  </si>
  <si>
    <t>Martín Rene Mendoza Hernánadez</t>
  </si>
  <si>
    <t>Mauro Poblano Gutiérrez</t>
  </si>
  <si>
    <t>Moisés Esteban Cuéllar Vazquez</t>
  </si>
  <si>
    <t>Rafael Serafin Mendoza Morales</t>
  </si>
  <si>
    <t>Raúl Ramos Quiroz</t>
  </si>
  <si>
    <t>Roberto Aguilar Razo</t>
  </si>
  <si>
    <t>Ricardo Rodriguéz Ramírez</t>
  </si>
  <si>
    <t>Ruben Canseco Osorio</t>
  </si>
  <si>
    <t>Sergio Bibiano Garcia</t>
  </si>
  <si>
    <t>Sergio Gómez García</t>
  </si>
  <si>
    <t>Silvia Pilar Roman Vargas</t>
  </si>
  <si>
    <t>Telésforo B. Dávila Castillo</t>
  </si>
  <si>
    <t>Antonio Alvarado Pérez</t>
  </si>
  <si>
    <t>Carlos A. Lozano Ferrera</t>
  </si>
  <si>
    <t>Diego D. Morales Morales</t>
  </si>
  <si>
    <t>Gregorio  Sahagún Illescas</t>
  </si>
  <si>
    <t>Guillermo Enrique Gandy Pérez</t>
  </si>
  <si>
    <t>Guillermo Puente Morales</t>
  </si>
  <si>
    <t>Horacio A. Burnett Domínguez</t>
  </si>
  <si>
    <t>José A. Gpe. Arce Puga</t>
  </si>
  <si>
    <t>Juan A. de la O Martínez</t>
  </si>
  <si>
    <t>Juan Marcos Sánchez Torres</t>
  </si>
  <si>
    <t>Leonel Plancarte Farfán</t>
  </si>
  <si>
    <t>Luis Alfredo Cabrera Abreu</t>
  </si>
  <si>
    <t>Manrique Ricardez Arellano</t>
  </si>
  <si>
    <t>Marcos J. Wade Alejo</t>
  </si>
  <si>
    <t>Martin Torruco Cadena</t>
  </si>
  <si>
    <t>Román Cruz Pech</t>
  </si>
  <si>
    <t>Rosana Sol Ferrer</t>
  </si>
  <si>
    <t>Alfonso Olimpio García Campos</t>
  </si>
  <si>
    <t>Alfredo Pérez Fuentes</t>
  </si>
  <si>
    <t xml:space="preserve">Arturo M. de la Parra Cárdenas </t>
  </si>
  <si>
    <t>Carlos A. Cámara Zurita</t>
  </si>
  <si>
    <t xml:space="preserve">Carlos Fernando Tapia  García   </t>
  </si>
  <si>
    <t>Carlos Ávila Villegas</t>
  </si>
  <si>
    <t>Carlos D. Leyva Morgan</t>
  </si>
  <si>
    <t>Carlos Guzmán Landeros</t>
  </si>
  <si>
    <t>Carlos Guerrero Alcantara</t>
  </si>
  <si>
    <t>Carlos Mario Falconi Alcudia</t>
  </si>
  <si>
    <t>Daniel Villareal Zuñiga</t>
  </si>
  <si>
    <t>David G. Acosta Arias</t>
  </si>
  <si>
    <t>Fernando Ortega Magaña</t>
  </si>
  <si>
    <t>Gerardo Martín Márquez Ramírez</t>
  </si>
  <si>
    <t>Guillermo Gutiérrez Murillo</t>
  </si>
  <si>
    <t>Humberto González Muñoz</t>
  </si>
  <si>
    <t>Jaime Barker Meléndez</t>
  </si>
  <si>
    <t>Jaime Castañeda Andrade</t>
  </si>
  <si>
    <t>Jaíme Madrigal Jiménez</t>
  </si>
  <si>
    <t>Migue Angel Cerino de la Cruz</t>
  </si>
  <si>
    <t>José P. Perez de la Cruz</t>
  </si>
  <si>
    <t xml:space="preserve">Julieta Hernández Ramírez </t>
  </si>
  <si>
    <t>Luis Cruz</t>
  </si>
  <si>
    <t>Luis Javier Carbajal Quaas</t>
  </si>
  <si>
    <t>Luis Heriberto Cano Silva</t>
  </si>
  <si>
    <t xml:space="preserve">Luis Manuel Perera Pérez </t>
  </si>
  <si>
    <t>Martín I. Torruco Cadenas</t>
  </si>
  <si>
    <t>Miguel A. Bracamontes Monjaraz</t>
  </si>
  <si>
    <t>Miguel A. Macip Ruano</t>
  </si>
  <si>
    <t>Miguel de J. Yunes Salomón</t>
  </si>
  <si>
    <t>Omar Castillo Hernández</t>
  </si>
  <si>
    <t>Oscar Miguel Valdez Dantés</t>
  </si>
  <si>
    <t>Rafael Antonio Sánchez Pujol</t>
  </si>
  <si>
    <t>Rafael Jeronimo de la Rosa</t>
  </si>
  <si>
    <t>Ramón Tapia Vargas</t>
  </si>
  <si>
    <t>Raúl Chevanier González</t>
  </si>
  <si>
    <t>Roberto Franco Méndez García</t>
  </si>
  <si>
    <t>Salvador Patlán Rodríguez</t>
  </si>
  <si>
    <t>Victor Hugo Reyes Torres</t>
  </si>
  <si>
    <t>Victor Manuel Romero Pérez</t>
  </si>
  <si>
    <t>Victor Manuel Martínez Lastra</t>
  </si>
  <si>
    <t>Virginia Cabrera Padrón</t>
  </si>
  <si>
    <t xml:space="preserve">Willams Ruiz Montejo </t>
  </si>
  <si>
    <t>Alejandro Nava Mejia</t>
  </si>
  <si>
    <t>Andres Rodríguez Rojas</t>
  </si>
  <si>
    <t>Armando Castillón Robledo</t>
  </si>
  <si>
    <t>Augusto E. Lopéz Martínez</t>
  </si>
  <si>
    <t>Daniel Aguilar Mejía</t>
  </si>
  <si>
    <t>Carlos Francisco García Vela</t>
  </si>
  <si>
    <t>E. Oscar Jimenez Bueno</t>
  </si>
  <si>
    <t>Edgar Cruz Osornio</t>
  </si>
  <si>
    <t>Enrique Anaya Nochebuena</t>
  </si>
  <si>
    <t>Fernando Lugo Aguilar</t>
  </si>
  <si>
    <t>Gilberto Peñaloza Duarte</t>
  </si>
  <si>
    <t>Guillermo O. Lopez Diaz</t>
  </si>
  <si>
    <t>Hector Hernández Leyva</t>
  </si>
  <si>
    <t>Heriberto Cordova Aguayo</t>
  </si>
  <si>
    <t>Isaac Mendoza López</t>
  </si>
  <si>
    <t>Isabel Meza Gonzalez</t>
  </si>
  <si>
    <t>Ismael Núñez Medina</t>
  </si>
  <si>
    <t>J. Rubén Martínez Gutiérrez</t>
  </si>
  <si>
    <t>Jesús Zaragoza Díaz Olivares</t>
  </si>
  <si>
    <t>Joel Figarola Lázaro</t>
  </si>
  <si>
    <t>Jorge Alberto Rodriguez Coordova</t>
  </si>
  <si>
    <t>Jose Luis Gonzalez Huerta</t>
  </si>
  <si>
    <t>Jose Mario Lule Varela</t>
  </si>
  <si>
    <t>Jose Manuel Uribe Sandoval</t>
  </si>
  <si>
    <t>Julio C. Solis Romero</t>
  </si>
  <si>
    <t>Julio C. Arias Suárez</t>
  </si>
  <si>
    <t>Mauricio Anaya Nochebuena</t>
  </si>
  <si>
    <t>Miguel A. García Montoya</t>
  </si>
  <si>
    <t>Nazario Chable García</t>
  </si>
  <si>
    <t>Pedro Palomares López</t>
  </si>
  <si>
    <t>Rafael Izquierdo Vicuña</t>
  </si>
  <si>
    <t>Roberto F. Mendéz García</t>
  </si>
  <si>
    <t>Rodrigo A. Cabrera Pérez</t>
  </si>
  <si>
    <t>Roman Enrique Ortiz Gámez</t>
  </si>
  <si>
    <t>Salvador Patlan Rodriguez</t>
  </si>
  <si>
    <t>Tomas Luis Rivas Govea</t>
  </si>
  <si>
    <t>Victor Manuel Hernandez Prieto</t>
  </si>
  <si>
    <t>Victor M. Almazan Garrido</t>
  </si>
  <si>
    <t>Adolfo Luis Cid Vázquez</t>
  </si>
  <si>
    <t>Angel Cid Munguía</t>
  </si>
  <si>
    <t xml:space="preserve">Arturo Ramírez Rodríguez </t>
  </si>
  <si>
    <t>Enrique Aguirre Zurita</t>
  </si>
  <si>
    <t xml:space="preserve">Fernando Reyes Delgado </t>
  </si>
  <si>
    <t>Jaime Sanchez Lopez Chente</t>
  </si>
  <si>
    <t>Jorge Luis Alfaro Pinto</t>
  </si>
  <si>
    <t>Juan Manuel Cadena Salazar</t>
  </si>
  <si>
    <t>Manuel de Jesús Coronado Zárate</t>
  </si>
  <si>
    <t>Mauricio Sastré Ortíz</t>
  </si>
  <si>
    <t>Miguel Angel Hernández García</t>
  </si>
  <si>
    <t>E. Óscar Jiménez Bueno</t>
  </si>
  <si>
    <t>Rafael Pérez Herrera</t>
  </si>
  <si>
    <t>Eliseo Mares Robles</t>
  </si>
  <si>
    <t>Víctor Manuel Almanza Méndez</t>
  </si>
  <si>
    <t>Tito Antonio Trujillo Suárez</t>
  </si>
  <si>
    <t>Abelardo Sanchez Araiza</t>
  </si>
  <si>
    <t>Alejandro S. Ruiz Osorio</t>
  </si>
  <si>
    <t>Alfonso Mora Rios</t>
  </si>
  <si>
    <t>Alfredo García Rivera</t>
  </si>
  <si>
    <t>Ana Guadalupe Priego Vázquez</t>
  </si>
  <si>
    <t xml:space="preserve">Amado Marín Toledo </t>
  </si>
  <si>
    <t>Ariadna P. Marquez Ramírez</t>
  </si>
  <si>
    <t>Buenaventura Paz Avila</t>
  </si>
  <si>
    <t>David Vázquez Segura</t>
  </si>
  <si>
    <t>Edith Martinez Bautista</t>
  </si>
  <si>
    <t>Eduardo Huerta de la Fuente</t>
  </si>
  <si>
    <t>Eduardo Medina Dominguez</t>
  </si>
  <si>
    <t>Eduardo San Román Morales</t>
  </si>
  <si>
    <t>Eliseo Castillo Cordova</t>
  </si>
  <si>
    <t>Ernesto Caballero García</t>
  </si>
  <si>
    <t>Ernesto E Barrios Coronado</t>
  </si>
  <si>
    <t>Esmer Orlando Rivas Reyes</t>
  </si>
  <si>
    <t>Ethiel Augusto Vázquez Arana</t>
  </si>
  <si>
    <t>Fernando González Posada</t>
  </si>
  <si>
    <t>Francisco Javier Martínez Castillo</t>
  </si>
  <si>
    <t>Francisco Pérez Ruíz</t>
  </si>
  <si>
    <t>Gerardo Clemente Martínez</t>
  </si>
  <si>
    <t>Gpe. Luis Ricardo Sánchez Arriaga</t>
  </si>
  <si>
    <t>Guillermo Herrera Luis</t>
  </si>
  <si>
    <t>Gustavo A. Hernández Carrera</t>
  </si>
  <si>
    <t xml:space="preserve">Héctor M Castillo Zavala </t>
  </si>
  <si>
    <t>Héctor Solís Muñoz</t>
  </si>
  <si>
    <t>Irasema Saray Olvera Barroso</t>
  </si>
  <si>
    <t>Israel Rodríguez García</t>
  </si>
  <si>
    <t>Javier Eduardo Herrera Miguel</t>
  </si>
  <si>
    <t>Joel Hernández Guerrero</t>
  </si>
  <si>
    <t xml:space="preserve">Jorge Francisco Lona Saldaña </t>
  </si>
  <si>
    <t>Jorge Sanchez Colorado</t>
  </si>
  <si>
    <t>José Alonso Gómez</t>
  </si>
  <si>
    <t>José Manuel Chora Salvador</t>
  </si>
  <si>
    <t>Jose A. Martínez Méndez</t>
  </si>
  <si>
    <t>Juan Antonio de la Torre Martínez</t>
  </si>
  <si>
    <t>Juan Bolaños García</t>
  </si>
  <si>
    <t>Juan Carlos Rivera Meza</t>
  </si>
  <si>
    <t>Juan de Gpe. Cardenas López</t>
  </si>
  <si>
    <t>Juan José Urbano González</t>
  </si>
  <si>
    <t>Juan Manuel Soto López</t>
  </si>
  <si>
    <t>Julio Pérez Aldana</t>
  </si>
  <si>
    <t>Lauro Velázquez Contreras</t>
  </si>
  <si>
    <t>Leticia Bernal Vargas</t>
  </si>
  <si>
    <t>Lilia Hernandez Salazar</t>
  </si>
  <si>
    <t>Manuel Arteaga Hernánadez</t>
  </si>
  <si>
    <t>Marcial Vejar Hernández</t>
  </si>
  <si>
    <t>Marco A. Rodriguez Hernández</t>
  </si>
  <si>
    <t>Marco Antonio Reyes Sánchez</t>
  </si>
  <si>
    <t>Maria Elena Guzzy Arredondo</t>
  </si>
  <si>
    <t>Maria Lourdes Gutierrez Galicia</t>
  </si>
  <si>
    <t>Maribel de la Luz Martínez</t>
  </si>
  <si>
    <t>Miguel A. Moreno González</t>
  </si>
  <si>
    <t>Miguel Hernández Padilla</t>
  </si>
  <si>
    <t>Natividad  Rios Ortíz</t>
  </si>
  <si>
    <t>Nicolas Guzmán López</t>
  </si>
  <si>
    <t>Norma Araceli Olaez Ahedo</t>
  </si>
  <si>
    <t>Oscar Pinto Gómez</t>
  </si>
  <si>
    <t>Oscar Zamora Torres</t>
  </si>
  <si>
    <t>Paulino Javier Palicio Gómez</t>
  </si>
  <si>
    <t>Porfirio Domínguez Molina</t>
  </si>
  <si>
    <t>Pedro Rojano Cruz</t>
  </si>
  <si>
    <t>Rafael Moreno Martínez</t>
  </si>
  <si>
    <t>Raul Chavez Juarez</t>
  </si>
  <si>
    <t>Raul Gama Villegas</t>
  </si>
  <si>
    <t>Ricardo Sánchez Arriaga</t>
  </si>
  <si>
    <t>Ricardo Sandoval Silva</t>
  </si>
  <si>
    <t>Ruben Sanchéz Granados</t>
  </si>
  <si>
    <t>Salatiel Avendaño López</t>
  </si>
  <si>
    <t>Sandra M. Rodríguez Cruz</t>
  </si>
  <si>
    <t>Ubaldo Medina Flores</t>
  </si>
  <si>
    <t>Victor M. Batres Gómez</t>
  </si>
  <si>
    <t>Victor M. Chávez Valois</t>
  </si>
  <si>
    <t>Victor M. de la Cruz Rivera</t>
  </si>
  <si>
    <t>Victor Navedo Flores</t>
  </si>
  <si>
    <t>Zoila  Gpe. Ramírez Zurita</t>
  </si>
  <si>
    <t>Abraham López Montenegro</t>
  </si>
  <si>
    <t>Adán Camacho Salgado</t>
  </si>
  <si>
    <t>Cutberto López Becerra</t>
  </si>
  <si>
    <t>Celerino Merodio de Dios</t>
  </si>
  <si>
    <t>David Cuevas Muñoz</t>
  </si>
  <si>
    <t>David Mendez Melgarejo</t>
  </si>
  <si>
    <t>Eloy Pérez Baruch</t>
  </si>
  <si>
    <t>Francisco Becerra Tapia</t>
  </si>
  <si>
    <t xml:space="preserve">Francisco Nolasco García </t>
  </si>
  <si>
    <t>Hector Prado Castellanos</t>
  </si>
  <si>
    <t>Jaime Salvador Ocampo Baños</t>
  </si>
  <si>
    <t>Jorge Alberto Mejía Córdova</t>
  </si>
  <si>
    <t>José Luis Ramón de la O</t>
  </si>
  <si>
    <t>Juan Ferreira Aguilar</t>
  </si>
  <si>
    <t>Juan J. González Torres</t>
  </si>
  <si>
    <t>Luis Martinez Contreras</t>
  </si>
  <si>
    <t>Manuel García Arteaga</t>
  </si>
  <si>
    <t>Manuel Murillo Rizo</t>
  </si>
  <si>
    <t>Miguel Angel Ramírez Castro</t>
  </si>
  <si>
    <t>Noé Bustamante Fernández</t>
  </si>
  <si>
    <t>Oscar López Aguilar</t>
  </si>
  <si>
    <t>Raul A. Del Real Soria</t>
  </si>
  <si>
    <t>Raul Castillo Hernández</t>
  </si>
  <si>
    <t>Ricardo Alfaro Grajeda</t>
  </si>
  <si>
    <t>Saul Orueta Álvarez</t>
  </si>
  <si>
    <t>Salvador D. Neri León</t>
  </si>
  <si>
    <t>Ulises Martinez López</t>
  </si>
  <si>
    <t xml:space="preserve">Victor H. Hernández Herrera </t>
  </si>
  <si>
    <t>Alfredo Rayon Casiano</t>
  </si>
  <si>
    <t>Alva Leticia Cabrera Alamilla</t>
  </si>
  <si>
    <t>Antonio Urbieta Lopéz</t>
  </si>
  <si>
    <t>Cesar David Beristain Buendia</t>
  </si>
  <si>
    <t>Cesar Nicolas Quiroz</t>
  </si>
  <si>
    <t>Constancio Cruz Villanueva</t>
  </si>
  <si>
    <t>Danellia Roldan Lule</t>
  </si>
  <si>
    <t>Denis Enrique Juárez Sánchez</t>
  </si>
  <si>
    <t>Edgar Lucien Ortega Rubio</t>
  </si>
  <si>
    <t>Elizabeth Rodriguez Jimenez</t>
  </si>
  <si>
    <t>Estuardo Jesus Mar Larrocea</t>
  </si>
  <si>
    <t>Gerardo Gpe. Mejía López</t>
  </si>
  <si>
    <t>Guillermo Alberto Lastra Ortíz</t>
  </si>
  <si>
    <t>Gonzálo Hernández Orozco</t>
  </si>
  <si>
    <t>Gregorio Santiago Pérez</t>
  </si>
  <si>
    <t>Grethel Alyn Perez Tellez</t>
  </si>
  <si>
    <t>Gustavo Alexander Silva Moreno</t>
  </si>
  <si>
    <t>Gustavo Adolfo Silva Ruz</t>
  </si>
  <si>
    <t xml:space="preserve">Hector Arturo Marttelo Araiza </t>
  </si>
  <si>
    <t>Ignacio Ramírez Martínez</t>
  </si>
  <si>
    <t>Ismael Roberto Mendez Garcia</t>
  </si>
  <si>
    <t>Irma Aurora Montalvo Gomez</t>
  </si>
  <si>
    <t>Ivan Santamaria Vite</t>
  </si>
  <si>
    <t>Javier de la Vega Carmona</t>
  </si>
  <si>
    <t>Jesús G. Chavero Solis</t>
  </si>
  <si>
    <t>Jesús Guadalupe Díaz Gómez</t>
  </si>
  <si>
    <t>Jesús Erasmo Ponce Ballesteros</t>
  </si>
  <si>
    <t>Jose A. Cosio Herrera</t>
  </si>
  <si>
    <t>José C. Gudiño Carballo</t>
  </si>
  <si>
    <t>Juan C. Alfaro Moscoso</t>
  </si>
  <si>
    <t>Juan C. Estrada Martínez</t>
  </si>
  <si>
    <t>Juan Gabriel Vazquez Bautista</t>
  </si>
  <si>
    <t>Julian J. Santiago Leon</t>
  </si>
  <si>
    <t>Luis Fernando Barajas Capetillo</t>
  </si>
  <si>
    <t>Marcelino Gómez Vicente</t>
  </si>
  <si>
    <t>Mario Alberto Pérez Ramírez</t>
  </si>
  <si>
    <t>Mario Alejandro Caudillo Arteaga</t>
  </si>
  <si>
    <t>Martín Valenzuela Cazares</t>
  </si>
  <si>
    <t>Maximino Ricárdez López</t>
  </si>
  <si>
    <t>Merced Ramírez Alpizar</t>
  </si>
  <si>
    <t>Miguel Jesus Gasca Castilla</t>
  </si>
  <si>
    <t>Miguel Angel Bonfil Oramas</t>
  </si>
  <si>
    <t>Oscar de la Cruz Alonso</t>
  </si>
  <si>
    <t>Paula Escareño Beltrán</t>
  </si>
  <si>
    <t>Reginaldo Rodríguez Rosas</t>
  </si>
  <si>
    <t>Roberto Chávez Hernández</t>
  </si>
  <si>
    <t>Silvia Gines Ocaña</t>
  </si>
  <si>
    <t>Stalin D.Augusto Valencia Anell</t>
  </si>
  <si>
    <t>Tania Araceli Castellanos Aguilar</t>
  </si>
  <si>
    <t>Víctor Manuel Romero Pérez</t>
  </si>
  <si>
    <t>Víctor Miguel Pérez Gatica</t>
  </si>
  <si>
    <t>Virginia Luna Santiago</t>
  </si>
  <si>
    <t>Yanel Becerra Perez</t>
  </si>
  <si>
    <t>Alberto A.Duran Gutierrez</t>
  </si>
  <si>
    <t>Alfonso J. Baca Sevilla</t>
  </si>
  <si>
    <t>Alfredo Arjona Bezares</t>
  </si>
  <si>
    <t>Armando de J. Brito Moheno</t>
  </si>
  <si>
    <t>Armando Emilio Fabian Basañez</t>
  </si>
  <si>
    <t>Bartolo Cano Ramirez</t>
  </si>
  <si>
    <t>Carlos A. Reyes Gutierrez</t>
  </si>
  <si>
    <t xml:space="preserve">Carlos Mario Cordova Sanchez </t>
  </si>
  <si>
    <t>Domingo Mendez Diaz</t>
  </si>
  <si>
    <t>Esteban E. Espinosa Zamudio</t>
  </si>
  <si>
    <t>Estuardo Hidalgo Castro</t>
  </si>
  <si>
    <t>Fortunato Lutsow Naranjo</t>
  </si>
  <si>
    <t>Gonzálo Martínez García</t>
  </si>
  <si>
    <t>Hector Romero Cuervo</t>
  </si>
  <si>
    <t>Jaime Madrigal Jiménez</t>
  </si>
  <si>
    <t>Jorge A. Acevedo Gil</t>
  </si>
  <si>
    <t>Juan Carlos Alfonso Almendra</t>
  </si>
  <si>
    <t>Juan Manuel Altamirano Corro</t>
  </si>
  <si>
    <t xml:space="preserve">Juan Vélez Montejo     </t>
  </si>
  <si>
    <t>Julissa L. Solís Romero</t>
  </si>
  <si>
    <t>León Daniel Mena Velázquez</t>
  </si>
  <si>
    <t>Marco Antonio Vargas Saldaña</t>
  </si>
  <si>
    <t>Manuel Ley Gómez</t>
  </si>
  <si>
    <t>Maricela Sanchez Coello</t>
  </si>
  <si>
    <t>Miguel Medina Morales</t>
  </si>
  <si>
    <t>Obed Marquez Cordova</t>
  </si>
  <si>
    <t>Oscar J. Vargas Medellin</t>
  </si>
  <si>
    <t>Pedro López Madrigal</t>
  </si>
  <si>
    <t>Raúl Mireles Espinoza</t>
  </si>
  <si>
    <t>Raymundo Maya Malerva</t>
  </si>
  <si>
    <t>Rodrigo Cabrera Pérez</t>
  </si>
  <si>
    <t>Rosendo Tenorio Zambrano</t>
  </si>
  <si>
    <t>Sabino Rosas Espinosa</t>
  </si>
  <si>
    <t>Uvi Carrillo Ricardez</t>
  </si>
  <si>
    <t>Victor Edwing Rahme Rubiera</t>
  </si>
  <si>
    <t>Wilfrido A. Ortiz Palma</t>
  </si>
  <si>
    <t>Aarón M. Garrido Hdez.</t>
  </si>
  <si>
    <t>Agustín Nedalí Gordillo Aguilar</t>
  </si>
  <si>
    <t>Alberto  Martinez Ortega</t>
  </si>
  <si>
    <t>Alberto Torres Pérez</t>
  </si>
  <si>
    <t>Alejandro Salas Valle</t>
  </si>
  <si>
    <t>Alfonso Espinosa González</t>
  </si>
  <si>
    <t>Aliskair Alberto Anguiano Alvarado</t>
  </si>
  <si>
    <t>Antonio Luna Hurtado</t>
  </si>
  <si>
    <t>Armando Martínez Aguilar</t>
  </si>
  <si>
    <t>Arnulfo Vera Carrera</t>
  </si>
  <si>
    <t>Aurelio Ramírez Aragón</t>
  </si>
  <si>
    <t>Bernardo Martínez García</t>
  </si>
  <si>
    <t>Carlos Alberto García Jiménez</t>
  </si>
  <si>
    <t>Carlos Moreno Dominguez</t>
  </si>
  <si>
    <t xml:space="preserve">Claudio Vázquez Sánchez </t>
  </si>
  <si>
    <t>David Tornez Luvio.</t>
  </si>
  <si>
    <t xml:space="preserve">Domingo Huerta García </t>
  </si>
  <si>
    <t>Eduardo Benjamín Flores Ramírez</t>
  </si>
  <si>
    <t>Guillermo Campos Juárez</t>
  </si>
  <si>
    <t xml:space="preserve">Haroldo Sánchez Cortes </t>
  </si>
  <si>
    <t>Ivan Torres de la Cruz</t>
  </si>
  <si>
    <t>Jaime Barrera Sanchez</t>
  </si>
  <si>
    <t>Javier Villegas Silva</t>
  </si>
  <si>
    <t>Jesús Cobos Cruz</t>
  </si>
  <si>
    <t>Jesús D. Flores  García</t>
  </si>
  <si>
    <t>Jorge Luis Diaz Madrigal</t>
  </si>
  <si>
    <t>José Eliud Ramos León</t>
  </si>
  <si>
    <t>José Manuel Ochoa Gallegos</t>
  </si>
  <si>
    <t>José Manuel Rivas Cano</t>
  </si>
  <si>
    <t>Juan J. Romo Juarez</t>
  </si>
  <si>
    <t>Juan José Castillo Sastre</t>
  </si>
  <si>
    <t>Juan Ramírez Martínez</t>
  </si>
  <si>
    <t>Leonel Campero Quezada</t>
  </si>
  <si>
    <t xml:space="preserve">Luis Armando Pavón Chablé    </t>
  </si>
  <si>
    <t>Mario A. Romero Olmos</t>
  </si>
  <si>
    <t>Martín de Dios Gerónimo</t>
  </si>
  <si>
    <t>Martín Salazar Bustamante</t>
  </si>
  <si>
    <t>Oscar M. Valdéz Dantes</t>
  </si>
  <si>
    <t>Oscar Melo Narcizo</t>
  </si>
  <si>
    <t>Pedro Gómez Rubio</t>
  </si>
  <si>
    <t>Rafael Guerrero Altamirano</t>
  </si>
  <si>
    <t>Rogelio Camilo Orozco Espino</t>
  </si>
  <si>
    <t xml:space="preserve">Roger Paulino Ortiz Polo </t>
  </si>
  <si>
    <t>Ruben Alvarado Cazarez</t>
  </si>
  <si>
    <t>Salvador Castro Arellano</t>
  </si>
  <si>
    <t xml:space="preserve">Saúl A. Orueta  Álvarez </t>
  </si>
  <si>
    <t xml:space="preserve">Victor Manuel Santana Anaya </t>
  </si>
  <si>
    <t>Victor S. Gómez Fernandez</t>
  </si>
  <si>
    <t xml:space="preserve">Waldo Daniel Herrera Estrada  </t>
  </si>
  <si>
    <t>Alejandro Batres Gomez</t>
  </si>
  <si>
    <t>Alfonso Flores Larios</t>
  </si>
  <si>
    <t>Alfredo Morlet Andreu</t>
  </si>
  <si>
    <t>Andres Rivero Luna</t>
  </si>
  <si>
    <t>Anibal Rios Cavazos</t>
  </si>
  <si>
    <t>Claudio G. Sanchez Montalvo</t>
  </si>
  <si>
    <t>David Trujillo Morales</t>
  </si>
  <si>
    <t>Edgar G. Lizcano Hernández</t>
  </si>
  <si>
    <t>Erick A. Córdova Fernández</t>
  </si>
  <si>
    <t>Fabian Martínez González</t>
  </si>
  <si>
    <t>Felipe Eleazar Reyes Delgado</t>
  </si>
  <si>
    <t>Fermín Santillán Velázquez</t>
  </si>
  <si>
    <t>Francisco Tenorio Marquez</t>
  </si>
  <si>
    <t>Gilberto Gordillo Santiago</t>
  </si>
  <si>
    <t>Guillermina Cedillo Del Angel</t>
  </si>
  <si>
    <t>Hipolito Lara Terrazas</t>
  </si>
  <si>
    <t>Isandro Cartas Soto</t>
  </si>
  <si>
    <t>Jose A. Flores Larios</t>
  </si>
  <si>
    <t>Jose E. Fernández Garelli</t>
  </si>
  <si>
    <t xml:space="preserve">Jose Marcelo I. Caballero Hoyos </t>
  </si>
  <si>
    <t>Laura Emelina Fernández Cuervo</t>
  </si>
  <si>
    <t>Liliana Muñoz López</t>
  </si>
  <si>
    <t>Luis Ramírez Espinosa</t>
  </si>
  <si>
    <t>Manuel Orejel Álvaro</t>
  </si>
  <si>
    <t>Maria E. Amador Márquez</t>
  </si>
  <si>
    <t>Ma. Gabriela Angulo Medina</t>
  </si>
  <si>
    <t>Miguel Angel Aguilar Aguirre</t>
  </si>
  <si>
    <t>Raul Iniesta Olaya</t>
  </si>
  <si>
    <t>Sotero Islas Juárez</t>
  </si>
  <si>
    <t>Yazmin G. García Perusquia</t>
  </si>
  <si>
    <t>Alba Corona Hernández</t>
  </si>
  <si>
    <t>Alfredo Zarracino Magaña</t>
  </si>
  <si>
    <t>Anabell Acosta López</t>
  </si>
  <si>
    <t>Arturo Rey Martínez Cedillo</t>
  </si>
  <si>
    <t>César Alcocer Alegría</t>
  </si>
  <si>
    <t xml:space="preserve">Claudia Andrews Cruz </t>
  </si>
  <si>
    <t>Eduardo Lugo Flores</t>
  </si>
  <si>
    <t>Emmanuel Padrón Hinojosa</t>
  </si>
  <si>
    <t>Ernesto del Angel González</t>
  </si>
  <si>
    <t>Fernando Burelo Valenzuela</t>
  </si>
  <si>
    <t>Fernando López López</t>
  </si>
  <si>
    <t>Gabriela Silva Flores</t>
  </si>
  <si>
    <t>Héctor R. Jiménez Martínez</t>
  </si>
  <si>
    <t>Hugo A. Sanchez Priego</t>
  </si>
  <si>
    <t xml:space="preserve">Israel Islas Zacarías </t>
  </si>
  <si>
    <t>Javier de la Torre Ibañez</t>
  </si>
  <si>
    <t>Jesús Rojas Palma</t>
  </si>
  <si>
    <t xml:space="preserve">Jorge García Galicia </t>
  </si>
  <si>
    <t>José Alejandro Cruz López</t>
  </si>
  <si>
    <t xml:space="preserve">José Mario Soto Ramírez </t>
  </si>
  <si>
    <t>José O. Alvarado Reyes</t>
  </si>
  <si>
    <t>Juan C. Rubio Méndez</t>
  </si>
  <si>
    <t xml:space="preserve">Juan Carlos Vite Díaz </t>
  </si>
  <si>
    <t>Luis B. Cabello Martínez</t>
  </si>
  <si>
    <t>Marcela E Artega Cardona</t>
  </si>
  <si>
    <t>Ma. Salome Rodríguez Cisneros</t>
  </si>
  <si>
    <t xml:space="preserve">Marco Antonio Fuentes Durán </t>
  </si>
  <si>
    <t>Martín Guadalupe Vidal Vidal</t>
  </si>
  <si>
    <t>Maryel González Estrada</t>
  </si>
  <si>
    <t>Mercedes Antúnez Solis</t>
  </si>
  <si>
    <t>Melissa Portillo Mendoza</t>
  </si>
  <si>
    <t>Michelle Eduardo Lara Gutiérrez</t>
  </si>
  <si>
    <t xml:space="preserve">Nelly Sánchez Mendoza </t>
  </si>
  <si>
    <t>Ramón Rodrigo Maruri Aguilar</t>
  </si>
  <si>
    <t>Roberto M. Peón Martínez</t>
  </si>
  <si>
    <t>Tito A. Trujillo Suárez</t>
  </si>
  <si>
    <t>Alberto Alafita Vásquez</t>
  </si>
  <si>
    <t>Alfonso Valenzuela Ibarra</t>
  </si>
  <si>
    <t>Alfredo Torruco Cano</t>
  </si>
  <si>
    <t>Antonio Leon Gallegos</t>
  </si>
  <si>
    <t>Ariel Mozqueda Castillo</t>
  </si>
  <si>
    <t>Arturo López Rosas</t>
  </si>
  <si>
    <t>Carlos M. Cabra Garduza</t>
  </si>
  <si>
    <t>Cesar A. David Montes de Oca</t>
  </si>
  <si>
    <t>Daniel Alvizar Sánchez</t>
  </si>
  <si>
    <t>Eduardo Pérez Mejía.</t>
  </si>
  <si>
    <t>Enrique Aguilar Hernández</t>
  </si>
  <si>
    <t>Fernando Chan Vilches</t>
  </si>
  <si>
    <t>Francisco Mosqueda Pérez</t>
  </si>
  <si>
    <t>German Pineda Ornelas</t>
  </si>
  <si>
    <t>Gildardo Ramírez Ramírez</t>
  </si>
  <si>
    <t>Gustavo Quintela Silva</t>
  </si>
  <si>
    <t>Héctor A. Mandujano Santiago</t>
  </si>
  <si>
    <t>J. Cruz López Rodríguez</t>
  </si>
  <si>
    <t>Javier Molina Ocampo</t>
  </si>
  <si>
    <t>Javier Páramo Garcia</t>
  </si>
  <si>
    <t>Joel Cruz Sigala</t>
  </si>
  <si>
    <t>Jorge Hernández Ceferino</t>
  </si>
  <si>
    <t>José A. Espinoza Garay</t>
  </si>
  <si>
    <t>José C. Gutierrez Hernández</t>
  </si>
  <si>
    <t>José Gerardo Alva Arroyo</t>
  </si>
  <si>
    <t>José Gustavo Hernández Campos</t>
  </si>
  <si>
    <t>José L. Ramón Acopa</t>
  </si>
  <si>
    <t>José R. Osorio Castellanos</t>
  </si>
  <si>
    <t>José Ramón López Lazcano</t>
  </si>
  <si>
    <t>Juan Carlos Sosa Sanchez</t>
  </si>
  <si>
    <t>Juan G. Vázquez Bautista</t>
  </si>
  <si>
    <t>Juan José Colín Cruz</t>
  </si>
  <si>
    <t>Julio César Gutiérrez Velazquez</t>
  </si>
  <si>
    <t>Leoncio Rivera Acevedo</t>
  </si>
  <si>
    <t>Luis Adolfo Cid Vázquez</t>
  </si>
  <si>
    <t>Marcos Torres Fuentes</t>
  </si>
  <si>
    <t>Maria I. López Izquierdo</t>
  </si>
  <si>
    <t>Mariano Estrada García</t>
  </si>
  <si>
    <t>Mario R. León Velasco</t>
  </si>
  <si>
    <t>Mauricio Vidal A.</t>
  </si>
  <si>
    <t>Miguel Ángel González Hernandez</t>
  </si>
  <si>
    <t>Modesto Mercado Martínez</t>
  </si>
  <si>
    <t>Nestor Jongitud Robles</t>
  </si>
  <si>
    <t>Paula Escareño Beltran</t>
  </si>
  <si>
    <t>Porfirio Díaz Sandoval</t>
  </si>
  <si>
    <t>Rafael Antonio Sanchez Pujol</t>
  </si>
  <si>
    <t>Raúl Castillo Hernández</t>
  </si>
  <si>
    <t>Raúl Olavarrieta Tinoco</t>
  </si>
  <si>
    <t>Roberto Solano De la Cruz</t>
  </si>
  <si>
    <t>Rogelio Madrigal Hernández</t>
  </si>
  <si>
    <t>Salvador Rosales Rivera</t>
  </si>
  <si>
    <t>Víctor M. Almanza Médez</t>
  </si>
  <si>
    <t>Agripina Villegas Silva</t>
  </si>
  <si>
    <t>Calixto Montejo Guzman</t>
  </si>
  <si>
    <t>Lugardo José Utrilla Muñoz</t>
  </si>
  <si>
    <t>Marvin M. Concepción Frias</t>
  </si>
  <si>
    <t>Carlos M. Aparicio Hernández</t>
  </si>
  <si>
    <t>Alfredo Baro Peruyero</t>
  </si>
  <si>
    <t>Benjamin A. Martinez Sanchez</t>
  </si>
  <si>
    <t>Candy López Martínez</t>
  </si>
  <si>
    <t>David Michel Madrigal Eliseo</t>
  </si>
  <si>
    <t>Hector González Orduña</t>
  </si>
  <si>
    <t>Ignacio Salazar González</t>
  </si>
  <si>
    <t>Jesús Ricardez Arellano</t>
  </si>
  <si>
    <t>Jorge A. Alejo Gerónimo</t>
  </si>
  <si>
    <t>Jorge E. López Pérez</t>
  </si>
  <si>
    <t>José A. Parada Vidal</t>
  </si>
  <si>
    <t>Jose Del C. Contreras Cruz</t>
  </si>
  <si>
    <t>José Luis González Sanchéz</t>
  </si>
  <si>
    <t>José Luis Moreno Ramírez</t>
  </si>
  <si>
    <t>Juan Guzmán Tapia</t>
  </si>
  <si>
    <t>Juán Ignacio Juárez Hernández</t>
  </si>
  <si>
    <t>Marilu Guillen Flores</t>
  </si>
  <si>
    <t>Nicolas Collado Alvarez</t>
  </si>
  <si>
    <t>Nicolas Pérez Marcin</t>
  </si>
  <si>
    <t>Raymundo Torres Martínez</t>
  </si>
  <si>
    <t xml:space="preserve">Reynaldo E. Beltran Bustamante </t>
  </si>
  <si>
    <t>Roberto Gómez Domínguez</t>
  </si>
  <si>
    <t>Roman Cerra Mendoza</t>
  </si>
  <si>
    <t>Román Exal Calvo Gordillo</t>
  </si>
  <si>
    <t>Stalin Valencia Avalos</t>
  </si>
  <si>
    <t>Victor Hugo Pérez López</t>
  </si>
  <si>
    <t>Victor M. Cerino Subiaur</t>
  </si>
  <si>
    <t>Yara Ruth Dantorie López</t>
  </si>
  <si>
    <t>Amelia Segura Arias</t>
  </si>
  <si>
    <t xml:space="preserve">Carlos A. Carrillo Castillo </t>
  </si>
  <si>
    <t>Carlos Enrique Ruibal Flores</t>
  </si>
  <si>
    <t>Felicitas Sanchez Castañeda</t>
  </si>
  <si>
    <t xml:space="preserve">Daniel Cerón Pérez </t>
  </si>
  <si>
    <t>Domitilo Victorino Barra</t>
  </si>
  <si>
    <t>Felipe de Jesús Pérez Sura</t>
  </si>
  <si>
    <t xml:space="preserve">Fernando M J Medina Canton </t>
  </si>
  <si>
    <t>Enrique Gómez Mijangos</t>
  </si>
  <si>
    <t>Emmanuel Tadeo Sanchéz</t>
  </si>
  <si>
    <t>Fco. Javier Martínez Barrere</t>
  </si>
  <si>
    <t>Fco. Eduardo García Pacheco</t>
  </si>
  <si>
    <t>Gabriela del C. Cobian Vallesillo</t>
  </si>
  <si>
    <t>Gilberto Santos Reboulen</t>
  </si>
  <si>
    <t>Harim Gómez Raymundo</t>
  </si>
  <si>
    <t xml:space="preserve">Irineo Bazan Amador </t>
  </si>
  <si>
    <t>Jaime Martínez Leyva</t>
  </si>
  <si>
    <t>Jaime Segura Gallardo</t>
  </si>
  <si>
    <t>Jesus E.Ricardez de los Santos</t>
  </si>
  <si>
    <t>Jesús Enrique Mar Lozano</t>
  </si>
  <si>
    <t>Jesús Reyes Patiño</t>
  </si>
  <si>
    <t>Jesús Rodolfo Espinosa Trujillo</t>
  </si>
  <si>
    <t>José Antonio Duarte Parrilla</t>
  </si>
  <si>
    <t>Jose del Carmen de la Rosa Perera</t>
  </si>
  <si>
    <t>José Yee Vargas</t>
  </si>
  <si>
    <t>Juan Antonio Vázquez Pérez</t>
  </si>
  <si>
    <t>Juan Carlos Aparicio Diaz</t>
  </si>
  <si>
    <t>Juan Carlos Santos Sanchez</t>
  </si>
  <si>
    <t>Juan Pablo Dimas Luna</t>
  </si>
  <si>
    <t>Julieta Andrade Herrera</t>
  </si>
  <si>
    <t xml:space="preserve">Karla Barragan Yañez </t>
  </si>
  <si>
    <t>Luis Manuel Mejia Cordova</t>
  </si>
  <si>
    <t>Matilde Sánchez Javier</t>
  </si>
  <si>
    <t>Marco Antonio Hernández Padilla</t>
  </si>
  <si>
    <t>Miguel Angel David Montes de Oca</t>
  </si>
  <si>
    <t>Norma Isabel Medina Ramírez</t>
  </si>
  <si>
    <t>Olegario Miramontes Arteaga</t>
  </si>
  <si>
    <t>Oscar Focil Perez</t>
  </si>
  <si>
    <t>Rafael Ortiz Amaro</t>
  </si>
  <si>
    <t>Raúl Rosales Rodríguez</t>
  </si>
  <si>
    <t>Raúl Ruiz Cortés</t>
  </si>
  <si>
    <t>Roberto Gaitan Ramírez</t>
  </si>
  <si>
    <t>Roberto M. Ruiz Matínez</t>
  </si>
  <si>
    <t>Rodolfo Espinosa Trujillo</t>
  </si>
  <si>
    <t>Rodolfo Gilberto López Jímenez</t>
  </si>
  <si>
    <t>Sonia Alejandre Apolinar</t>
  </si>
  <si>
    <t>Victor H. Elizondo González</t>
  </si>
  <si>
    <t>Victor H. Mejia Cordova</t>
  </si>
  <si>
    <t>Pedro Amador Ayala Escalante</t>
  </si>
  <si>
    <t>Ricardo Ortíz Ruíz</t>
  </si>
  <si>
    <t>Aldo César Guerrero Avalos</t>
  </si>
  <si>
    <t>Andrés Lara Pérez</t>
  </si>
  <si>
    <t xml:space="preserve">Anibal Reyes Barrios  </t>
  </si>
  <si>
    <t>Carlos Alberto Fonseca López</t>
  </si>
  <si>
    <t>Diana Vanessa Angeles</t>
  </si>
  <si>
    <t>Elizabeth M. Bustos Vázquez</t>
  </si>
  <si>
    <t>Eva Ma. Sanchéz López</t>
  </si>
  <si>
    <t>Gilma de J Triana Hernández</t>
  </si>
  <si>
    <t>Hernán Barrueta García</t>
  </si>
  <si>
    <t>Isaias Samayoa Sánchez</t>
  </si>
  <si>
    <t>Isidro E. Cámara Nuñez</t>
  </si>
  <si>
    <t>Jesús A. Reyes Barrios</t>
  </si>
  <si>
    <t>Jesus Anibal Reyes Barrios</t>
  </si>
  <si>
    <t>Rocio de los A Alvarez Izquierdo</t>
  </si>
  <si>
    <t>Rosa E. Vizcaino García</t>
  </si>
  <si>
    <t>Silvia E. Ulin Camara</t>
  </si>
  <si>
    <t>Yolanda E. Brito Flores</t>
  </si>
  <si>
    <t>Carlos Tadeo Ferrer Yabur</t>
  </si>
  <si>
    <t xml:space="preserve">Irene Magally Hernandez Rivera </t>
  </si>
  <si>
    <t>Rafael Palacios Hernández</t>
  </si>
  <si>
    <t>Isidro Cámara Nuñez</t>
  </si>
  <si>
    <t>Irene M. Hernández Rivera</t>
  </si>
  <si>
    <t>Jaime Mijangos Bello</t>
  </si>
  <si>
    <t xml:space="preserve">Josefina Sánchez Santiago </t>
  </si>
  <si>
    <t>Alfonso Villegas Castellanos</t>
  </si>
  <si>
    <t>Ana C. Alfaro López</t>
  </si>
  <si>
    <t>Francisco Zamora Ayala</t>
  </si>
  <si>
    <t>Javier Torres López</t>
  </si>
  <si>
    <t>Jorge A. Angles Mendez</t>
  </si>
  <si>
    <t>José C. Ulin Madrigal</t>
  </si>
  <si>
    <t>Norma Leticia Hernández Morales</t>
  </si>
  <si>
    <t>Mauricio Coello Nuño</t>
  </si>
  <si>
    <t>Arturo Rivera Trejo</t>
  </si>
  <si>
    <t>Claudia de Jesus Iris Aguilera</t>
  </si>
  <si>
    <t>Claudia Esther Sanchez Garcia</t>
  </si>
  <si>
    <t>Claudia de J. Iris Aguilera</t>
  </si>
  <si>
    <t xml:space="preserve">Eduardo Toraya Muñoz </t>
  </si>
  <si>
    <t xml:space="preserve">Esmeralda Vázquez Cancino </t>
  </si>
  <si>
    <t>Irma Elena Flores Ramírez</t>
  </si>
  <si>
    <t>Juan Bernardo Medina Flores</t>
  </si>
  <si>
    <t>Juan C. Márquez Muñoz</t>
  </si>
  <si>
    <t>Ludivina Vázquez Herrera</t>
  </si>
  <si>
    <t>Margarito Palacios Maldonado</t>
  </si>
  <si>
    <t>Norma A. Torres Hernández</t>
  </si>
  <si>
    <t xml:space="preserve">Fredy Dennis Rodríguez </t>
  </si>
  <si>
    <t>Lucía Vázquez Piñon</t>
  </si>
  <si>
    <t>Adolfo Sanz Torres</t>
  </si>
  <si>
    <t>Alejandro Bastiani Oropeza</t>
  </si>
  <si>
    <t>Amada Patricia Ramos Triano</t>
  </si>
  <si>
    <t>Ana Luisa Valdez Covarrubias</t>
  </si>
  <si>
    <t>Andres Madrigal Subiaur</t>
  </si>
  <si>
    <t>Candelario Alberto Fuentes</t>
  </si>
  <si>
    <t>Carlos A. López Pérez</t>
  </si>
  <si>
    <t>Carlos Armando Vera Hurtado</t>
  </si>
  <si>
    <t>Carmen M. Pérez Evia</t>
  </si>
  <si>
    <t>Cesar Aguilera Silva</t>
  </si>
  <si>
    <t xml:space="preserve">Daniel de la O León </t>
  </si>
  <si>
    <t>Deyci Yotanhny González Lázaro</t>
  </si>
  <si>
    <t>Eduardo Vidrio Castellanos</t>
  </si>
  <si>
    <t>Enna B. Coello Lizarraga</t>
  </si>
  <si>
    <t>Ignacio Madrigal García</t>
  </si>
  <si>
    <t>Jesus del C. Contreras Franco</t>
  </si>
  <si>
    <t>Jesus Matus Vicente</t>
  </si>
  <si>
    <t>Jorge David Ledesma Bello</t>
  </si>
  <si>
    <t>Lesbia I. Meza Rodríguez</t>
  </si>
  <si>
    <t>Lindsay Hernández Silván</t>
  </si>
  <si>
    <t>Lorenzo Maciel Sosa</t>
  </si>
  <si>
    <t>Marcos A. Dominguez Garcia</t>
  </si>
  <si>
    <t>Marcos A. López Pineda</t>
  </si>
  <si>
    <t>Maria Teresa García Baez</t>
  </si>
  <si>
    <t>Marvin Miguel Concepción Frías</t>
  </si>
  <si>
    <t>Miguel A. Lara Sánchez</t>
  </si>
  <si>
    <t>Miguel A. Olan León</t>
  </si>
  <si>
    <t>Rafael Eduado Quijano Garcia</t>
  </si>
  <si>
    <t>Raquel Baena Romero</t>
  </si>
  <si>
    <t>Roberto de la Fuente Hernández</t>
  </si>
  <si>
    <t>Susana Rojo Ruiz</t>
  </si>
  <si>
    <t>Tania Diego Aburto</t>
  </si>
  <si>
    <t>Tila del C. Hernández Bayona</t>
  </si>
  <si>
    <t>Victor Baldovino Salazar</t>
  </si>
  <si>
    <t>Virginia Pereyra Vargas</t>
  </si>
  <si>
    <t>Zaida M. Priego Ahumada</t>
  </si>
  <si>
    <t>Olivia Cantu Cura</t>
  </si>
  <si>
    <t>Claudia Isabel Peralta Rodríguez</t>
  </si>
  <si>
    <t>Apaterno</t>
  </si>
  <si>
    <t>Amaterno</t>
  </si>
  <si>
    <t>Jorge Ivan García Botelmann</t>
  </si>
  <si>
    <t>Anibal Reyes Barrios</t>
  </si>
  <si>
    <t>MVZ. Mario Hernández Andrade</t>
  </si>
  <si>
    <t>Arturo M. de la Parra Cárdenas</t>
  </si>
  <si>
    <t>Carlos Fernando Tapia  García</t>
  </si>
  <si>
    <t>Julieta Hernández Ramírez</t>
  </si>
  <si>
    <t>Luis Manuel Perera Pérez</t>
  </si>
  <si>
    <t>Willams Ruiz Montejo</t>
  </si>
  <si>
    <t>Julio G. Dufoo Casillas</t>
  </si>
  <si>
    <t>Arturo Ramírez Rodríguez</t>
  </si>
  <si>
    <t>Fernando Reyes Delgado</t>
  </si>
  <si>
    <t>Irene Magally Hernandez Rivera</t>
  </si>
  <si>
    <t>Patricia Hernánadez Bernal</t>
  </si>
  <si>
    <t>Amado Marín Toledo</t>
  </si>
  <si>
    <t>Héctor M Castillo Zavala</t>
  </si>
  <si>
    <t>Jorge Francisco Lona Saldaña</t>
  </si>
  <si>
    <t>Francisco Nolasco García</t>
  </si>
  <si>
    <t>Victor H. Hernández Herrera</t>
  </si>
  <si>
    <t>Josefina Sánchez Santiago</t>
  </si>
  <si>
    <t>Adan B. Sandoval Huertero</t>
  </si>
  <si>
    <t>Hector Arturo Marttelo Araiza</t>
  </si>
  <si>
    <t>Raúl Edgar Ramírez Espinosa</t>
  </si>
  <si>
    <t>Víctor Manuel Santana Anaya</t>
  </si>
  <si>
    <t>Carlos Mario Cordova Sanchez</t>
  </si>
  <si>
    <t>Juan Vélez Montejo</t>
  </si>
  <si>
    <t>Gerardo A. Sosa Alonso</t>
  </si>
  <si>
    <t>Horacio Ferrant Jimenez</t>
  </si>
  <si>
    <t>Claudio Vázquez Sánchez</t>
  </si>
  <si>
    <t>Domingo Huerta García</t>
  </si>
  <si>
    <t>Haroldo Sánchez Cortes</t>
  </si>
  <si>
    <t>Luis Armando Pavón Chablé</t>
  </si>
  <si>
    <t>Roger Paulino Ortiz Polo</t>
  </si>
  <si>
    <t>Saúl A. Orueta  Álvarez</t>
  </si>
  <si>
    <t>Victor Manuel Santana Anaya</t>
  </si>
  <si>
    <t>Waldo Daniel Herrera Estrada</t>
  </si>
  <si>
    <t>Jose Marcelo I. Caballero Hoyos</t>
  </si>
  <si>
    <t>José Antonio Lavín León</t>
  </si>
  <si>
    <t>Claudia Andrews Cruz</t>
  </si>
  <si>
    <t>Israel Islas Zacarías</t>
  </si>
  <si>
    <t>Jorge García Galicia</t>
  </si>
  <si>
    <t>José Mario Soto Ramírez</t>
  </si>
  <si>
    <t>Juan Carlos Vite Díaz</t>
  </si>
  <si>
    <t>Marco Antonio Fuentes Durán</t>
  </si>
  <si>
    <t>Nelly Sánchez Mendoza</t>
  </si>
  <si>
    <t>Eduardo Toraya Muñoz</t>
  </si>
  <si>
    <t>Esmeralda Vázquez Cancino</t>
  </si>
  <si>
    <t>Fredy Dennis Rodríguez</t>
  </si>
  <si>
    <t>Daniel de la O León</t>
  </si>
  <si>
    <t>Reynaldo E. Beltran Bustamante</t>
  </si>
  <si>
    <t>Carlos A. Carrillo Castillo</t>
  </si>
  <si>
    <t>Daniel Cerón Pérez</t>
  </si>
  <si>
    <t>Fernando M J Medina Canton</t>
  </si>
  <si>
    <t>Irineo Bazan Amador</t>
  </si>
  <si>
    <t>Karla Barragan Yañez</t>
  </si>
  <si>
    <t>López</t>
  </si>
  <si>
    <t>Gustavo</t>
  </si>
  <si>
    <t>Gómez</t>
  </si>
  <si>
    <t>Miguel</t>
  </si>
  <si>
    <t>Rodríguez</t>
  </si>
  <si>
    <t>Gerardo</t>
  </si>
  <si>
    <t>Martín</t>
  </si>
  <si>
    <t>Aguilar</t>
  </si>
  <si>
    <t>Garcia</t>
  </si>
  <si>
    <t>Silvia</t>
  </si>
  <si>
    <t>Antonio</t>
  </si>
  <si>
    <t>Martínez</t>
  </si>
  <si>
    <t>Sánchez</t>
  </si>
  <si>
    <t>Alfredo</t>
  </si>
  <si>
    <t>Fernando</t>
  </si>
  <si>
    <t>Mejía</t>
  </si>
  <si>
    <t>Hector</t>
  </si>
  <si>
    <t>Ismael</t>
  </si>
  <si>
    <t>Romero</t>
  </si>
  <si>
    <t>Rodriguez</t>
  </si>
  <si>
    <t>Ramírez</t>
  </si>
  <si>
    <t>Delgado</t>
  </si>
  <si>
    <t>Manuel</t>
  </si>
  <si>
    <t>Ortíz</t>
  </si>
  <si>
    <t>Víctor</t>
  </si>
  <si>
    <t>Hernández</t>
  </si>
  <si>
    <t>Bautista</t>
  </si>
  <si>
    <t>Arteaga</t>
  </si>
  <si>
    <t>Nicolas</t>
  </si>
  <si>
    <t>Becerra</t>
  </si>
  <si>
    <t>Alfaro</t>
  </si>
  <si>
    <t>Urbieta</t>
  </si>
  <si>
    <t>Lopéz</t>
  </si>
  <si>
    <t>Villanueva</t>
  </si>
  <si>
    <t>Lule</t>
  </si>
  <si>
    <t>Gonzálo</t>
  </si>
  <si>
    <t>Grethel</t>
  </si>
  <si>
    <t>Ignacio</t>
  </si>
  <si>
    <t>Vite</t>
  </si>
  <si>
    <t>Gudiño</t>
  </si>
  <si>
    <t>Carballo</t>
  </si>
  <si>
    <t>Moscoso</t>
  </si>
  <si>
    <t>Estrada</t>
  </si>
  <si>
    <t>Julian</t>
  </si>
  <si>
    <t>Vicente</t>
  </si>
  <si>
    <t>Merced</t>
  </si>
  <si>
    <t>Alpizar</t>
  </si>
  <si>
    <t>Beltrán</t>
  </si>
  <si>
    <t>Stalin</t>
  </si>
  <si>
    <t>Mendez</t>
  </si>
  <si>
    <t>Cabrera</t>
  </si>
  <si>
    <t>Pérez</t>
  </si>
  <si>
    <t>Alonso</t>
  </si>
  <si>
    <t>Jimenez</t>
  </si>
  <si>
    <t>Silva</t>
  </si>
  <si>
    <t>Cruz</t>
  </si>
  <si>
    <t>Valenzuela</t>
  </si>
  <si>
    <t>Castellanos</t>
  </si>
  <si>
    <t>Valencia</t>
  </si>
  <si>
    <t>Herrera</t>
  </si>
  <si>
    <t>Adan</t>
  </si>
  <si>
    <t>Sandoval</t>
  </si>
  <si>
    <t>Huertero</t>
  </si>
  <si>
    <t>Rayon</t>
  </si>
  <si>
    <t>Casiano</t>
  </si>
  <si>
    <t>Alva</t>
  </si>
  <si>
    <t>Alamilla</t>
  </si>
  <si>
    <t>Cesar</t>
  </si>
  <si>
    <t>Beristain</t>
  </si>
  <si>
    <t>Buendia</t>
  </si>
  <si>
    <t>Quiroz</t>
  </si>
  <si>
    <t>Constancio</t>
  </si>
  <si>
    <t>Danellia</t>
  </si>
  <si>
    <t>Roldan</t>
  </si>
  <si>
    <t>Denis</t>
  </si>
  <si>
    <t>Juárez</t>
  </si>
  <si>
    <t>Edgar</t>
  </si>
  <si>
    <t>Ortega</t>
  </si>
  <si>
    <t>Rubio</t>
  </si>
  <si>
    <t>Elizabeth</t>
  </si>
  <si>
    <t>Estuardo</t>
  </si>
  <si>
    <t>Mar</t>
  </si>
  <si>
    <t>Larrocea</t>
  </si>
  <si>
    <t>Reyes</t>
  </si>
  <si>
    <t>Guillermo</t>
  </si>
  <si>
    <t>Lastra</t>
  </si>
  <si>
    <t>Orozco</t>
  </si>
  <si>
    <t>Gregorio</t>
  </si>
  <si>
    <t>Santiago</t>
  </si>
  <si>
    <t>Perez</t>
  </si>
  <si>
    <t>Tellez</t>
  </si>
  <si>
    <t>Moreno</t>
  </si>
  <si>
    <t>Ruz</t>
  </si>
  <si>
    <t>Marttelo</t>
  </si>
  <si>
    <t>Araiza</t>
  </si>
  <si>
    <t>Irma</t>
  </si>
  <si>
    <t>Montalvo</t>
  </si>
  <si>
    <t>Gomez</t>
  </si>
  <si>
    <t>Ivan</t>
  </si>
  <si>
    <t>Santamaria</t>
  </si>
  <si>
    <t>Jesús</t>
  </si>
  <si>
    <t>Chavero</t>
  </si>
  <si>
    <t>Solis</t>
  </si>
  <si>
    <t>Díaz</t>
  </si>
  <si>
    <t>Ponce</t>
  </si>
  <si>
    <t>Ballesteros</t>
  </si>
  <si>
    <t>Jose</t>
  </si>
  <si>
    <t>Cosio</t>
  </si>
  <si>
    <t>José</t>
  </si>
  <si>
    <t>Juan</t>
  </si>
  <si>
    <t>Vazquez</t>
  </si>
  <si>
    <t>Leon</t>
  </si>
  <si>
    <t>Luis</t>
  </si>
  <si>
    <t>Barajas</t>
  </si>
  <si>
    <t>Capetillo</t>
  </si>
  <si>
    <t>Coronado</t>
  </si>
  <si>
    <t>Zárate</t>
  </si>
  <si>
    <t>Marcelino</t>
  </si>
  <si>
    <t>Mario</t>
  </si>
  <si>
    <t>Caudillo</t>
  </si>
  <si>
    <t>Cazares</t>
  </si>
  <si>
    <t>Maximino</t>
  </si>
  <si>
    <t>Ricárdez</t>
  </si>
  <si>
    <t>Gasca</t>
  </si>
  <si>
    <t>Castilla</t>
  </si>
  <si>
    <t>Bonfil</t>
  </si>
  <si>
    <t>Oramas</t>
  </si>
  <si>
    <t>Oscar</t>
  </si>
  <si>
    <t>de la cruz</t>
  </si>
  <si>
    <t>Paula</t>
  </si>
  <si>
    <t>Escareño</t>
  </si>
  <si>
    <t>Reginaldo</t>
  </si>
  <si>
    <t>Rosas</t>
  </si>
  <si>
    <t>Gines</t>
  </si>
  <si>
    <t>Ocaña</t>
  </si>
  <si>
    <t>Anell</t>
  </si>
  <si>
    <t>Tania</t>
  </si>
  <si>
    <t>Santana</t>
  </si>
  <si>
    <t>Anaya</t>
  </si>
  <si>
    <t>Gatica</t>
  </si>
  <si>
    <t>Virginia</t>
  </si>
  <si>
    <t>Luna</t>
  </si>
  <si>
    <t>Yanel</t>
  </si>
  <si>
    <t>24260/24268</t>
  </si>
  <si>
    <t>821-34564</t>
  </si>
  <si>
    <t>821-34520</t>
  </si>
  <si>
    <t>821-34260</t>
  </si>
  <si>
    <t>821-34269</t>
  </si>
  <si>
    <t>821-2-13-34</t>
  </si>
  <si>
    <t>821-33175/34212</t>
  </si>
  <si>
    <t>821-34250/34251</t>
  </si>
  <si>
    <t>821-22305</t>
  </si>
  <si>
    <t>821-22548</t>
  </si>
  <si>
    <t>821-22123</t>
  </si>
  <si>
    <t>821-22532</t>
  </si>
  <si>
    <t>821-22135</t>
  </si>
  <si>
    <t>821-22796</t>
  </si>
  <si>
    <t>821-22672</t>
  </si>
  <si>
    <t>821-22281</t>
  </si>
  <si>
    <t>821-22643</t>
  </si>
  <si>
    <t>821-22747</t>
  </si>
  <si>
    <t>821-22607</t>
  </si>
  <si>
    <t>821-22152</t>
  </si>
  <si>
    <t>821-22665</t>
  </si>
  <si>
    <t>22618/22536</t>
  </si>
  <si>
    <t>821-22618</t>
  </si>
  <si>
    <t>821-22644</t>
  </si>
  <si>
    <t>821-22325</t>
  </si>
  <si>
    <t>821-22552</t>
  </si>
  <si>
    <t>821-22638</t>
  </si>
  <si>
    <t>821-22155</t>
  </si>
  <si>
    <t>821-22223</t>
  </si>
  <si>
    <t>22216/22648</t>
  </si>
  <si>
    <t>821-22621</t>
  </si>
  <si>
    <t>821-22337</t>
  </si>
  <si>
    <t>821-22393</t>
  </si>
  <si>
    <t xml:space="preserve"> 20222/20223</t>
  </si>
  <si>
    <t xml:space="preserve"> 20222 / 20223</t>
  </si>
  <si>
    <t xml:space="preserve"> 50306 / 50312</t>
  </si>
  <si>
    <t xml:space="preserve"> 34205/34474</t>
  </si>
  <si>
    <t xml:space="preserve"> 74137/74131</t>
  </si>
  <si>
    <t>34277 / 34599</t>
  </si>
  <si>
    <t>34424 / 34296</t>
  </si>
  <si>
    <t>34450 / 34451</t>
  </si>
  <si>
    <t xml:space="preserve"> 74235/74236</t>
  </si>
  <si>
    <t xml:space="preserve"> 34520/34524</t>
  </si>
  <si>
    <t>34-599</t>
  </si>
  <si>
    <t xml:space="preserve"> 34445/34490</t>
  </si>
  <si>
    <t>34470/74085</t>
  </si>
  <si>
    <t xml:space="preserve"> 74220 / 74221</t>
  </si>
  <si>
    <t>50600/50601</t>
  </si>
  <si>
    <t>34520/34524</t>
  </si>
  <si>
    <t xml:space="preserve"> 34573 / 34616</t>
  </si>
  <si>
    <t>34470/34471</t>
  </si>
  <si>
    <t xml:space="preserve"> 34599 / 34521</t>
  </si>
  <si>
    <t>34599/34521</t>
  </si>
  <si>
    <t>27996 / 27596</t>
  </si>
  <si>
    <t>27506 / 27434</t>
  </si>
  <si>
    <t>27680 /27580</t>
  </si>
  <si>
    <t>27597, 27128</t>
  </si>
  <si>
    <t>27007 / 27530</t>
  </si>
  <si>
    <t xml:space="preserve">27207/27535 </t>
  </si>
  <si>
    <t>27691 / 27544</t>
  </si>
  <si>
    <t>27680 /27459</t>
  </si>
  <si>
    <t>27014-27463</t>
  </si>
  <si>
    <t>27-255 / 27-128</t>
  </si>
  <si>
    <t>27-007</t>
  </si>
  <si>
    <t>27-339</t>
  </si>
  <si>
    <t>27466 / 27431</t>
  </si>
  <si>
    <t>27254 / 27350</t>
  </si>
  <si>
    <t>27517 / 27297</t>
  </si>
  <si>
    <t>27570/ 27170</t>
  </si>
  <si>
    <t>27510 / 27064</t>
  </si>
  <si>
    <t xml:space="preserve"> 38560/38740</t>
  </si>
  <si>
    <t xml:space="preserve"> 821-34203/209</t>
  </si>
  <si>
    <t xml:space="preserve">25800 / 24358 </t>
  </si>
  <si>
    <t xml:space="preserve"> 881-27500</t>
  </si>
  <si>
    <t>34400 / 74003</t>
  </si>
  <si>
    <t>24329/20216</t>
  </si>
  <si>
    <t>56001/56003</t>
  </si>
  <si>
    <t>24133 / 24314</t>
  </si>
  <si>
    <t xml:space="preserve"> 25058/25050</t>
  </si>
  <si>
    <t xml:space="preserve"> 28346/28206</t>
  </si>
  <si>
    <t xml:space="preserve"> 28901 / 28902</t>
  </si>
  <si>
    <t xml:space="preserve"> 53611/32843</t>
  </si>
  <si>
    <t xml:space="preserve"> 25160/26284</t>
  </si>
  <si>
    <t xml:space="preserve"> 28346 / 28206</t>
  </si>
  <si>
    <t xml:space="preserve"> 25018/25010</t>
  </si>
  <si>
    <t xml:space="preserve"> 28206 / 28346</t>
  </si>
  <si>
    <t xml:space="preserve"> 26656/56301</t>
  </si>
  <si>
    <t>24019/25468</t>
  </si>
  <si>
    <t>25815/25816</t>
  </si>
  <si>
    <t>25806/25815/25816</t>
  </si>
  <si>
    <t>821/50329</t>
  </si>
  <si>
    <t>821-25461</t>
  </si>
  <si>
    <t>821-22293</t>
  </si>
  <si>
    <t>881-25430/25431</t>
  </si>
  <si>
    <t>25401/53950</t>
  </si>
  <si>
    <t>881-25510</t>
  </si>
  <si>
    <t>881-50306</t>
  </si>
  <si>
    <t>56200/56201</t>
  </si>
  <si>
    <t>8881-25445</t>
  </si>
  <si>
    <t>821-75351</t>
  </si>
  <si>
    <t xml:space="preserve"> 38727 / 38728  </t>
  </si>
  <si>
    <t xml:space="preserve">38502 / 38549,     </t>
  </si>
  <si>
    <t>53942 / 53903</t>
  </si>
  <si>
    <t xml:space="preserve"> 38650/38682</t>
  </si>
  <si>
    <t xml:space="preserve">38594 / 38595  </t>
  </si>
  <si>
    <t xml:space="preserve"> 38749 / 38471</t>
  </si>
  <si>
    <t>53950 / 53951</t>
  </si>
  <si>
    <t xml:space="preserve">53903 / 53942  </t>
  </si>
  <si>
    <t xml:space="preserve"> 38754 / 38757</t>
  </si>
  <si>
    <t>38682 / 38684</t>
  </si>
  <si>
    <t>38754/38747</t>
  </si>
  <si>
    <t xml:space="preserve"> 38950 / 38951     </t>
  </si>
  <si>
    <t xml:space="preserve"> 38727 / 38955</t>
  </si>
  <si>
    <t xml:space="preserve"> 38675/38581</t>
  </si>
  <si>
    <t xml:space="preserve">38488 / 38492 </t>
  </si>
  <si>
    <t>38502/38549</t>
  </si>
  <si>
    <t>24-606</t>
  </si>
  <si>
    <t>24-505</t>
  </si>
  <si>
    <t>24-610</t>
  </si>
  <si>
    <t>24-833</t>
  </si>
  <si>
    <t>24-592</t>
  </si>
  <si>
    <t>24-602</t>
  </si>
  <si>
    <t>24-638</t>
  </si>
  <si>
    <t>56760-761</t>
  </si>
  <si>
    <t>38 203 -197</t>
  </si>
  <si>
    <t>56 873 - 806</t>
  </si>
  <si>
    <t>56 010</t>
  </si>
  <si>
    <t>56 200</t>
  </si>
  <si>
    <t>821-34591</t>
  </si>
  <si>
    <t>821-34340</t>
  </si>
  <si>
    <t>821-33702</t>
  </si>
  <si>
    <t>821-34459</t>
  </si>
  <si>
    <t>821-34392</t>
  </si>
  <si>
    <t>821-34479</t>
  </si>
  <si>
    <t>821-34725</t>
  </si>
  <si>
    <t>821-34820</t>
  </si>
  <si>
    <t>(821) 34280</t>
  </si>
  <si>
    <t>(821) 34590</t>
  </si>
  <si>
    <t>821-34855</t>
  </si>
  <si>
    <t>35 574</t>
  </si>
  <si>
    <t>56 064</t>
  </si>
  <si>
    <t>56 000</t>
  </si>
  <si>
    <t xml:space="preserve">56 090 </t>
  </si>
  <si>
    <t>35-876 -878</t>
  </si>
  <si>
    <t>56 793</t>
  </si>
  <si>
    <t>56 091</t>
  </si>
  <si>
    <t>56 114</t>
  </si>
  <si>
    <t>26641, 26682</t>
  </si>
  <si>
    <t>56 761</t>
  </si>
  <si>
    <t>56 003 -005</t>
  </si>
  <si>
    <t>26 641-682</t>
  </si>
  <si>
    <t>56 132 / 56011</t>
  </si>
  <si>
    <t>38-501 -536</t>
  </si>
  <si>
    <t>56412- 178</t>
  </si>
  <si>
    <t>56760/56761</t>
  </si>
  <si>
    <t>56 020- 021</t>
  </si>
  <si>
    <t>26663 -38182</t>
  </si>
  <si>
    <t>56 043</t>
  </si>
  <si>
    <t>56 423 -073</t>
  </si>
  <si>
    <t>56 400 -203</t>
  </si>
  <si>
    <t xml:space="preserve"> 20432/20436</t>
  </si>
  <si>
    <t>21244/21256</t>
  </si>
  <si>
    <t>20458/20490</t>
  </si>
  <si>
    <t xml:space="preserve"> 20459 / 20499</t>
  </si>
  <si>
    <t xml:space="preserve"> 25313/18</t>
  </si>
  <si>
    <t xml:space="preserve"> 25388/25353</t>
  </si>
  <si>
    <t xml:space="preserve"> 25318/25310 </t>
  </si>
  <si>
    <t>25380 / 67</t>
  </si>
  <si>
    <t xml:space="preserve"> 25330 / 25367</t>
  </si>
  <si>
    <t>20861/20848</t>
  </si>
  <si>
    <t>881 - 30898</t>
  </si>
  <si>
    <t>881 - 30909</t>
  </si>
  <si>
    <t>21234/21546</t>
  </si>
  <si>
    <t>782-1541386</t>
  </si>
  <si>
    <t>9932 780018</t>
  </si>
  <si>
    <t>782-1179563</t>
  </si>
  <si>
    <t>782-155-90-83</t>
  </si>
  <si>
    <t>833-111-7412</t>
  </si>
  <si>
    <t xml:space="preserve"> 229 2505468</t>
  </si>
  <si>
    <t>9932-422697</t>
  </si>
  <si>
    <t>782 1039656</t>
  </si>
  <si>
    <t>99 33 591503</t>
  </si>
  <si>
    <t>9933 117874</t>
  </si>
  <si>
    <t>923 1104431</t>
  </si>
  <si>
    <t>993 2558398</t>
  </si>
  <si>
    <t>993-2422110</t>
  </si>
  <si>
    <t>9931 175317</t>
  </si>
  <si>
    <t>5541-446572</t>
  </si>
  <si>
    <t>9331 008140</t>
  </si>
  <si>
    <t>997 1092269</t>
  </si>
  <si>
    <t>9931 354441</t>
  </si>
  <si>
    <t>9933 602858</t>
  </si>
  <si>
    <t>9933 998020</t>
  </si>
  <si>
    <t>9382 550695</t>
  </si>
  <si>
    <t>9933 700667</t>
  </si>
  <si>
    <t>923 1056551</t>
  </si>
  <si>
    <t>9933-110329</t>
  </si>
  <si>
    <t>9933 184439</t>
  </si>
  <si>
    <t>9933 112018</t>
  </si>
  <si>
    <t>9933 998780</t>
  </si>
  <si>
    <t>9931 637432</t>
  </si>
  <si>
    <t>9932 934392</t>
  </si>
  <si>
    <t xml:space="preserve">9931 563490     </t>
  </si>
  <si>
    <t>9361 038723</t>
  </si>
  <si>
    <t>9931 137058</t>
  </si>
  <si>
    <t>9932 205238</t>
  </si>
  <si>
    <t>9931 906577</t>
  </si>
  <si>
    <t>9931 370264</t>
  </si>
  <si>
    <t>9932 077020</t>
  </si>
  <si>
    <t>9932 241166</t>
  </si>
  <si>
    <t>9932 420767</t>
  </si>
  <si>
    <t>9931 160423</t>
  </si>
  <si>
    <t>9932 133396</t>
  </si>
  <si>
    <t>9933 472865</t>
  </si>
  <si>
    <t>9931 889819</t>
  </si>
  <si>
    <t>9931 784488</t>
  </si>
  <si>
    <t>9931 145018</t>
  </si>
  <si>
    <t>9171 092146</t>
  </si>
  <si>
    <t>9932 439098</t>
  </si>
  <si>
    <t>9331 015577</t>
  </si>
  <si>
    <t>9931 490572</t>
  </si>
  <si>
    <t>9931 599956</t>
  </si>
  <si>
    <t>9932 357195</t>
  </si>
  <si>
    <t>9931 171304</t>
  </si>
  <si>
    <t>933 2167094</t>
  </si>
  <si>
    <t xml:space="preserve">  </t>
  </si>
  <si>
    <t xml:space="preserve"> 6-705915</t>
  </si>
  <si>
    <t xml:space="preserve"> 70 58 29                                  </t>
  </si>
  <si>
    <t xml:space="preserve"> 70 6526</t>
  </si>
  <si>
    <t xml:space="preserve"> 70 59 39</t>
  </si>
  <si>
    <t xml:space="preserve"> 70 58 51</t>
  </si>
  <si>
    <t xml:space="preserve"> 70 57 94</t>
  </si>
  <si>
    <t xml:space="preserve"> 70-38-04</t>
  </si>
  <si>
    <t xml:space="preserve"> 70-35-57</t>
  </si>
  <si>
    <t xml:space="preserve"> 70-69-69</t>
  </si>
  <si>
    <t xml:space="preserve"> 70-77-51                </t>
  </si>
  <si>
    <t xml:space="preserve"> 70-53-30</t>
  </si>
  <si>
    <t xml:space="preserve"> 70-36-77</t>
  </si>
  <si>
    <t xml:space="preserve"> 70-55-87</t>
  </si>
  <si>
    <t xml:space="preserve"> 70-58-99</t>
  </si>
  <si>
    <t xml:space="preserve"> 70-57-12</t>
  </si>
  <si>
    <t xml:space="preserve"> 70-37-00</t>
  </si>
  <si>
    <t xml:space="preserve"> 70-39-62</t>
  </si>
  <si>
    <t xml:space="preserve"> 70-53-13</t>
  </si>
  <si>
    <t xml:space="preserve"> 70 26 68</t>
  </si>
  <si>
    <t xml:space="preserve"> 70-55-80</t>
  </si>
  <si>
    <t xml:space="preserve"> 70-25-03</t>
  </si>
  <si>
    <t xml:space="preserve"> 70-58-41</t>
  </si>
  <si>
    <t xml:space="preserve"> 70-36-42</t>
  </si>
  <si>
    <t>871 23325</t>
  </si>
  <si>
    <t>23-33518</t>
  </si>
  <si>
    <t xml:space="preserve">29-020 </t>
  </si>
  <si>
    <t>27-636</t>
  </si>
  <si>
    <t>993 3153207</t>
  </si>
  <si>
    <t>316 3682</t>
  </si>
  <si>
    <t>3164553/ 36156</t>
  </si>
  <si>
    <t>993-3559654</t>
  </si>
  <si>
    <t>993-3161287</t>
  </si>
  <si>
    <t>993-1390011</t>
  </si>
  <si>
    <t>993-3165699</t>
  </si>
  <si>
    <t xml:space="preserve"> 360 08</t>
  </si>
  <si>
    <t>9933 987279</t>
  </si>
  <si>
    <t>993 3520134</t>
  </si>
  <si>
    <t>993 3163054</t>
  </si>
  <si>
    <t>881-36015</t>
  </si>
  <si>
    <t>922-228267</t>
  </si>
  <si>
    <t>);</t>
  </si>
  <si>
    <t>INSERT INTO directorios ( Ficha, nombre, apeidoPaterno, apeidoMaterno, mailTrabajo, emailPersonal, cumpleaños, nivel, numExt, numCelular, numCasa, estructuragerencia_id, puesto_id, compania_id ) 
VALUES (
);</t>
  </si>
  <si>
    <t>"</t>
  </si>
  <si>
    <t>,</t>
  </si>
  <si>
    <t xml:space="preserve">INSERT INTO directorios ( Ficha, nombre, apeidoPaterno, apeidoMaterno, emailTrabajo, emailPersonal, cumpleaños, nivel, numExt, numCelular, numCasa, estructuragerencia_id, puesto_id, compania_id ) 
VALUES (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</si>
</sst>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1F497D"/>
      <name val="Comic Sans MS"/>
      <family val="4"/>
    </font>
    <font>
      <b/>
      <sz val="7"/>
      <color theme="1"/>
      <name val="Arial Narrow"/>
      <family val="2"/>
    </font>
    <font>
      <sz val="7"/>
      <color theme="1"/>
      <name val="Arial Narrow"/>
      <family val="2"/>
    </font>
    <font>
      <b/>
      <sz val="8"/>
      <color theme="1"/>
      <name val="Arial Narrow"/>
      <family val="2"/>
    </font>
    <font>
      <b/>
      <sz val="7"/>
      <color rgb="FFFF0000"/>
      <name val="Times New Roman"/>
      <family val="1"/>
    </font>
    <font>
      <b/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7"/>
      <color rgb="FFFF0000"/>
      <name val="Arial Narrow"/>
      <family val="2"/>
    </font>
    <font>
      <u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0"/>
      <name val="Arial Narrow"/>
      <family val="2"/>
    </font>
    <font>
      <b/>
      <sz val="10"/>
      <color theme="0"/>
      <name val="Arial Narrow"/>
      <family val="2"/>
    </font>
    <font>
      <b/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7"/>
      <name val="Arial Narrow"/>
      <family val="2"/>
    </font>
    <font>
      <u/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/>
      <right/>
      <top style="thin">
        <color theme="1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0"/>
      </bottom>
      <diagonal/>
    </border>
    <border>
      <left/>
      <right/>
      <top style="medium">
        <color theme="4" tint="-0.499984740745262"/>
      </top>
      <bottom style="medium">
        <color theme="0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1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6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 vertical="top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0" fillId="0" borderId="0" xfId="0" applyBorder="1"/>
    <xf numFmtId="0" fontId="10" fillId="0" borderId="0" xfId="0" applyFont="1" applyAlignment="1">
      <alignment horizontal="left"/>
    </xf>
    <xf numFmtId="0" fontId="4" fillId="0" borderId="8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/>
    <xf numFmtId="0" fontId="4" fillId="0" borderId="10" xfId="0" applyFont="1" applyBorder="1" applyAlignment="1">
      <alignment horizontal="left" vertical="center" wrapText="1" indent="1"/>
    </xf>
    <xf numFmtId="0" fontId="4" fillId="0" borderId="11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/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/>
    <xf numFmtId="0" fontId="4" fillId="0" borderId="13" xfId="0" applyFont="1" applyBorder="1" applyAlignment="1">
      <alignment horizontal="left" vertical="center" wrapText="1"/>
    </xf>
    <xf numFmtId="0" fontId="0" fillId="0" borderId="0" xfId="0" applyFill="1"/>
    <xf numFmtId="0" fontId="12" fillId="0" borderId="0" xfId="0" applyFont="1" applyBorder="1"/>
    <xf numFmtId="0" fontId="4" fillId="0" borderId="0" xfId="0" applyFont="1" applyBorder="1" applyAlignment="1">
      <alignment horizontal="left"/>
    </xf>
    <xf numFmtId="0" fontId="13" fillId="0" borderId="20" xfId="0" applyFont="1" applyBorder="1"/>
    <xf numFmtId="0" fontId="8" fillId="4" borderId="2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left" vertical="center"/>
    </xf>
    <xf numFmtId="0" fontId="13" fillId="0" borderId="20" xfId="0" applyFont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4" fillId="0" borderId="0" xfId="0" applyFont="1" applyFill="1"/>
    <xf numFmtId="0" fontId="15" fillId="0" borderId="0" xfId="0" applyFont="1" applyBorder="1" applyAlignment="1">
      <alignment horizontal="right"/>
    </xf>
    <xf numFmtId="0" fontId="4" fillId="0" borderId="0" xfId="0" applyFont="1" applyBorder="1" applyAlignment="1"/>
    <xf numFmtId="0" fontId="13" fillId="5" borderId="20" xfId="0" applyFont="1" applyFill="1" applyBorder="1"/>
    <xf numFmtId="0" fontId="13" fillId="5" borderId="20" xfId="0" applyFont="1" applyFill="1" applyBorder="1" applyAlignment="1">
      <alignment horizontal="left"/>
    </xf>
    <xf numFmtId="0" fontId="7" fillId="0" borderId="2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 wrapText="1"/>
    </xf>
    <xf numFmtId="0" fontId="7" fillId="5" borderId="20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17" fillId="0" borderId="0" xfId="0" applyFont="1" applyFill="1" applyAlignment="1">
      <alignment horizontal="center" vertical="center"/>
    </xf>
    <xf numFmtId="0" fontId="13" fillId="0" borderId="20" xfId="0" applyFont="1" applyFill="1" applyBorder="1"/>
    <xf numFmtId="0" fontId="13" fillId="0" borderId="20" xfId="0" applyFont="1" applyFill="1" applyBorder="1" applyAlignment="1">
      <alignment horizontal="left"/>
    </xf>
    <xf numFmtId="0" fontId="4" fillId="0" borderId="21" xfId="0" applyFont="1" applyBorder="1"/>
    <xf numFmtId="0" fontId="15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0" borderId="0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/>
    <xf numFmtId="0" fontId="4" fillId="0" borderId="22" xfId="0" applyFont="1" applyBorder="1" applyAlignment="1"/>
    <xf numFmtId="0" fontId="12" fillId="0" borderId="0" xfId="0" applyFont="1"/>
    <xf numFmtId="0" fontId="22" fillId="0" borderId="20" xfId="2" applyFont="1" applyFill="1" applyBorder="1" applyAlignment="1">
      <alignment horizontal="left" vertical="center" wrapText="1"/>
    </xf>
    <xf numFmtId="0" fontId="0" fillId="0" borderId="0" xfId="0"/>
    <xf numFmtId="0" fontId="7" fillId="0" borderId="20" xfId="0" applyFont="1" applyFill="1" applyBorder="1" applyAlignment="1">
      <alignment horizontal="left" vertical="center" wrapText="1"/>
    </xf>
    <xf numFmtId="0" fontId="0" fillId="0" borderId="0" xfId="0"/>
    <xf numFmtId="0" fontId="13" fillId="0" borderId="20" xfId="0" applyFont="1" applyBorder="1"/>
    <xf numFmtId="0" fontId="13" fillId="0" borderId="20" xfId="0" applyFont="1" applyBorder="1" applyAlignment="1">
      <alignment horizontal="left"/>
    </xf>
    <xf numFmtId="0" fontId="13" fillId="5" borderId="20" xfId="0" applyFont="1" applyFill="1" applyBorder="1"/>
    <xf numFmtId="0" fontId="13" fillId="5" borderId="20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 vertical="center" wrapText="1"/>
    </xf>
    <xf numFmtId="0" fontId="13" fillId="0" borderId="20" xfId="0" applyFont="1" applyBorder="1" applyAlignment="1">
      <alignment wrapText="1"/>
    </xf>
    <xf numFmtId="0" fontId="8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3" fillId="7" borderId="20" xfId="0" applyFont="1" applyFill="1" applyBorder="1"/>
    <xf numFmtId="0" fontId="23" fillId="0" borderId="0" xfId="0" applyFont="1" applyFill="1" applyAlignment="1">
      <alignment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/>
    </xf>
    <xf numFmtId="0" fontId="19" fillId="6" borderId="24" xfId="0" applyFont="1" applyFill="1" applyBorder="1" applyAlignment="1">
      <alignment horizontal="center"/>
    </xf>
    <xf numFmtId="0" fontId="19" fillId="6" borderId="2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8" fillId="6" borderId="31" xfId="0" applyFont="1" applyFill="1" applyBorder="1" applyAlignment="1">
      <alignment horizontal="center" vertical="center" wrapText="1"/>
    </xf>
    <xf numFmtId="0" fontId="18" fillId="6" borderId="32" xfId="0" applyFont="1" applyFill="1" applyBorder="1" applyAlignment="1">
      <alignment horizontal="center" vertical="center" wrapText="1"/>
    </xf>
    <xf numFmtId="0" fontId="19" fillId="6" borderId="28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 wrapText="1"/>
    </xf>
    <xf numFmtId="0" fontId="19" fillId="6" borderId="3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10" fillId="0" borderId="0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10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9" fontId="13" fillId="0" borderId="20" xfId="0" applyNumberFormat="1" applyFont="1" applyBorder="1"/>
    <xf numFmtId="49" fontId="13" fillId="0" borderId="20" xfId="0" applyNumberFormat="1" applyFont="1" applyBorder="1" applyAlignment="1">
      <alignment wrapText="1"/>
    </xf>
    <xf numFmtId="49" fontId="13" fillId="0" borderId="20" xfId="0" applyNumberFormat="1" applyFont="1" applyFill="1" applyBorder="1"/>
    <xf numFmtId="49" fontId="13" fillId="5" borderId="20" xfId="0" applyNumberFormat="1" applyFont="1" applyFill="1" applyBorder="1"/>
    <xf numFmtId="49" fontId="13" fillId="7" borderId="20" xfId="0" applyNumberFormat="1" applyFont="1" applyFill="1" applyBorder="1"/>
    <xf numFmtId="13" fontId="13" fillId="5" borderId="20" xfId="0" applyNumberFormat="1" applyFont="1" applyFill="1" applyBorder="1"/>
    <xf numFmtId="0" fontId="0" fillId="0" borderId="0" xfId="0" applyAlignment="1">
      <alignment horizontal="left" vertical="center" wrapText="1"/>
    </xf>
    <xf numFmtId="0" fontId="0" fillId="0" borderId="0" xfId="0" quotePrefix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</xdr:colOff>
      <xdr:row>0</xdr:row>
      <xdr:rowOff>2540</xdr:rowOff>
    </xdr:from>
    <xdr:to>
      <xdr:col>1</xdr:col>
      <xdr:colOff>222990</xdr:colOff>
      <xdr:row>1</xdr:row>
      <xdr:rowOff>165100</xdr:rowOff>
    </xdr:to>
    <xdr:pic>
      <xdr:nvPicPr>
        <xdr:cNvPr id="10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" y="2540"/>
          <a:ext cx="974830" cy="346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1203960</xdr:colOff>
      <xdr:row>1</xdr:row>
      <xdr:rowOff>213360</xdr:rowOff>
    </xdr:to>
    <xdr:pic>
      <xdr:nvPicPr>
        <xdr:cNvPr id="206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409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68580</xdr:colOff>
      <xdr:row>52</xdr:row>
      <xdr:rowOff>76200</xdr:rowOff>
    </xdr:from>
    <xdr:to>
      <xdr:col>1</xdr:col>
      <xdr:colOff>1272540</xdr:colOff>
      <xdr:row>53</xdr:row>
      <xdr:rowOff>213360</xdr:rowOff>
    </xdr:to>
    <xdr:pic>
      <xdr:nvPicPr>
        <xdr:cNvPr id="206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27713940"/>
          <a:ext cx="1409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91440</xdr:colOff>
      <xdr:row>78</xdr:row>
      <xdr:rowOff>144780</xdr:rowOff>
    </xdr:from>
    <xdr:to>
      <xdr:col>1</xdr:col>
      <xdr:colOff>1501140</xdr:colOff>
      <xdr:row>79</xdr:row>
      <xdr:rowOff>312420</xdr:rowOff>
    </xdr:to>
    <xdr:pic>
      <xdr:nvPicPr>
        <xdr:cNvPr id="206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41567100"/>
          <a:ext cx="14097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38100</xdr:rowOff>
    </xdr:from>
    <xdr:to>
      <xdr:col>1</xdr:col>
      <xdr:colOff>1211580</xdr:colOff>
      <xdr:row>27</xdr:row>
      <xdr:rowOff>213360</xdr:rowOff>
    </xdr:to>
    <xdr:pic>
      <xdr:nvPicPr>
        <xdr:cNvPr id="206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1260"/>
          <a:ext cx="14173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fael.perez@pemex.com" TargetMode="External"/><Relationship Id="rId13" Type="http://schemas.openxmlformats.org/officeDocument/2006/relationships/hyperlink" Target="mailto:edith.martinez@pemex.com" TargetMode="External"/><Relationship Id="rId18" Type="http://schemas.openxmlformats.org/officeDocument/2006/relationships/hyperlink" Target="mailto:yanel.becerra@pemex.com" TargetMode="External"/><Relationship Id="rId3" Type="http://schemas.openxmlformats.org/officeDocument/2006/relationships/hyperlink" Target="mailto:mauricio.sastre@pemex.com" TargetMode="External"/><Relationship Id="rId7" Type="http://schemas.openxmlformats.org/officeDocument/2006/relationships/hyperlink" Target="mailto:sergio.bibiano@pemex.com" TargetMode="External"/><Relationship Id="rId12" Type="http://schemas.openxmlformats.org/officeDocument/2006/relationships/hyperlink" Target="mailto:martin.dedios@pemex.com" TargetMode="External"/><Relationship Id="rId17" Type="http://schemas.openxmlformats.org/officeDocument/2006/relationships/hyperlink" Target="mailto:cesar.david.beristain@pemex.com" TargetMode="External"/><Relationship Id="rId2" Type="http://schemas.openxmlformats.org/officeDocument/2006/relationships/hyperlink" Target="mailto:juan.carlos.aparicio@pemex.com" TargetMode="External"/><Relationship Id="rId16" Type="http://schemas.openxmlformats.org/officeDocument/2006/relationships/hyperlink" Target="mailto:macerinod@pep.pemex.com" TargetMode="External"/><Relationship Id="rId1" Type="http://schemas.openxmlformats.org/officeDocument/2006/relationships/hyperlink" Target="mailto:juan.gabriel.vazquez@pemex.com" TargetMode="External"/><Relationship Id="rId6" Type="http://schemas.openxmlformats.org/officeDocument/2006/relationships/hyperlink" Target="mailto:daniel.alvizar@pemex.com" TargetMode="External"/><Relationship Id="rId11" Type="http://schemas.openxmlformats.org/officeDocument/2006/relationships/hyperlink" Target="mailto:moises.esteban.cuellar@pemex.com" TargetMode="External"/><Relationship Id="rId5" Type="http://schemas.openxmlformats.org/officeDocument/2006/relationships/hyperlink" Target="mailto:bartolo.cano@pemex.com" TargetMode="External"/><Relationship Id="rId15" Type="http://schemas.openxmlformats.org/officeDocument/2006/relationships/hyperlink" Target="mailto:jorge.adalberto.vega@pemex.com" TargetMode="External"/><Relationship Id="rId10" Type="http://schemas.openxmlformats.org/officeDocument/2006/relationships/hyperlink" Target="mailto:martin.rene.mendoza@pemex.com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sara.lilia.neri@pemex.com" TargetMode="External"/><Relationship Id="rId9" Type="http://schemas.openxmlformats.org/officeDocument/2006/relationships/hyperlink" Target="mailto:julian.gomez@pemex.com" TargetMode="External"/><Relationship Id="rId14" Type="http://schemas.openxmlformats.org/officeDocument/2006/relationships/hyperlink" Target="mailto:victor.manuel.almanza@pemex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91"/>
  <sheetViews>
    <sheetView showGridLines="0" zoomScale="120" zoomScaleNormal="120" workbookViewId="0">
      <selection sqref="A1:D1"/>
    </sheetView>
  </sheetViews>
  <sheetFormatPr baseColWidth="10" defaultRowHeight="15" x14ac:dyDescent="0.25"/>
  <cols>
    <col min="1" max="2" width="11.42578125" style="9" customWidth="1"/>
    <col min="3" max="4" width="11.42578125" style="8" customWidth="1"/>
    <col min="5" max="5" width="0.42578125" style="17" customWidth="1"/>
    <col min="6" max="7" width="11.42578125" style="9" customWidth="1"/>
    <col min="8" max="9" width="11.42578125" style="8" customWidth="1"/>
    <col min="10" max="10" width="1.7109375" customWidth="1"/>
    <col min="11" max="14" width="11.42578125" hidden="1" customWidth="1"/>
    <col min="15" max="15" width="11.5703125" hidden="1" customWidth="1"/>
    <col min="16" max="19" width="11.42578125" hidden="1" customWidth="1"/>
    <col min="20" max="33" width="11.42578125" customWidth="1"/>
  </cols>
  <sheetData>
    <row r="1" spans="1:19" ht="18" customHeight="1" thickBot="1" x14ac:dyDescent="0.3">
      <c r="A1" s="95" t="str">
        <f>'Formato '!A3:D3</f>
        <v>Sabado 06 de Agosto 2016</v>
      </c>
      <c r="B1" s="96"/>
      <c r="C1" s="96"/>
      <c r="D1" s="97"/>
      <c r="E1" s="49"/>
      <c r="F1" s="95" t="str">
        <f>'Formato '!F3:I3</f>
        <v>Domingo 07 de Agosto 2016</v>
      </c>
      <c r="G1" s="96"/>
      <c r="H1" s="96"/>
      <c r="I1" s="97"/>
      <c r="K1" s="95" t="e">
        <f>'Formato '!#REF!</f>
        <v>#REF!</v>
      </c>
      <c r="L1" s="96"/>
      <c r="M1" s="96"/>
      <c r="N1" s="97"/>
      <c r="P1" s="95" t="e">
        <f>'Formato '!#REF!</f>
        <v>#REF!</v>
      </c>
      <c r="Q1" s="96"/>
      <c r="R1" s="96"/>
      <c r="S1" s="97"/>
    </row>
    <row r="2" spans="1:19" s="1" customFormat="1" ht="24.75" customHeight="1" x14ac:dyDescent="0.25">
      <c r="A2" s="102" t="str">
        <f>'Formato '!A4:B4</f>
        <v>COORDINACIÓN GENERAL SUBDIRECCIÓN
PRODUCCIÓN CAMPOS TERRESTRES</v>
      </c>
      <c r="B2" s="103"/>
      <c r="C2" s="93" t="str">
        <f>'Formato '!C4:D4</f>
        <v>GERENCIA DE CONST., SUPERVICIÓN PERFORACIÓN Y MANTENIMIENTO</v>
      </c>
      <c r="D2" s="94"/>
      <c r="E2" s="17"/>
      <c r="F2" s="93" t="str">
        <f>'Formato '!F4:G4</f>
        <v>COORDINACIÓN GENERAL SUBDIRECCIÓN
PRODUCCIÓN CAMPOS TERRESTRES</v>
      </c>
      <c r="G2" s="94"/>
      <c r="H2" s="93" t="str">
        <f>'Formato '!H4:I4</f>
        <v>GERENCIA DE CONST., SUPERVICIÓN PERFORACIÓN Y MANTENIMIENTO</v>
      </c>
      <c r="I2" s="94"/>
      <c r="K2" s="93" t="str">
        <f>F2</f>
        <v>COORDINACIÓN GENERAL SUBDIRECCIÓN
PRODUCCIÓN CAMPOS TERRESTRES</v>
      </c>
      <c r="L2" s="94"/>
      <c r="M2" s="93" t="str">
        <f>H2</f>
        <v>GERENCIA DE CONST., SUPERVICIÓN PERFORACIÓN Y MANTENIMIENTO</v>
      </c>
      <c r="N2" s="94"/>
      <c r="P2" s="93" t="str">
        <f>K2</f>
        <v>COORDINACIÓN GENERAL SUBDIRECCIÓN
PRODUCCIÓN CAMPOS TERRESTRES</v>
      </c>
      <c r="Q2" s="94"/>
      <c r="R2" s="93" t="str">
        <f>M2</f>
        <v>GERENCIA DE CONST., SUPERVICIÓN PERFORACIÓN Y MANTENIMIENTO</v>
      </c>
      <c r="S2" s="94"/>
    </row>
    <row r="3" spans="1:19" s="2" customFormat="1" ht="12" customHeight="1" x14ac:dyDescent="0.25">
      <c r="A3" s="98" t="str">
        <f>'Formato '!A5</f>
        <v xml:space="preserve">Ing. Arturo Ramírez Rodríguez </v>
      </c>
      <c r="B3" s="99"/>
      <c r="C3" s="13" t="str">
        <f>'Formato '!C5</f>
        <v>Ing. Gonzálo Hernández Orozco</v>
      </c>
      <c r="D3" s="16"/>
      <c r="E3" s="18"/>
      <c r="F3" s="13" t="str">
        <f>'Formato '!F5</f>
        <v xml:space="preserve">Ing. Arturo Ramírez Rodríguez </v>
      </c>
      <c r="G3" s="12"/>
      <c r="H3" s="13" t="str">
        <f>'Formato '!H5</f>
        <v>Ing. Gonzálo Hernández Orozco</v>
      </c>
      <c r="I3" s="16"/>
      <c r="K3" s="13" t="e">
        <f>'Formato '!#REF!</f>
        <v>#REF!</v>
      </c>
      <c r="L3" s="12"/>
      <c r="M3" s="13" t="e">
        <f>'Formato '!#REF!</f>
        <v>#REF!</v>
      </c>
      <c r="N3" s="16"/>
      <c r="P3" s="13" t="e">
        <f>'Formato '!#REF!</f>
        <v>#REF!</v>
      </c>
      <c r="Q3" s="12"/>
      <c r="R3" s="13" t="e">
        <f>'Formato '!#REF!</f>
        <v>#REF!</v>
      </c>
      <c r="S3" s="16"/>
    </row>
    <row r="4" spans="1:19" s="3" customFormat="1" ht="9.75" customHeight="1" x14ac:dyDescent="0.25">
      <c r="A4" s="10" t="e">
        <f>'Formato '!A6</f>
        <v>#N/A</v>
      </c>
      <c r="B4" s="11" t="e">
        <f>'Formato '!B6</f>
        <v>#N/A</v>
      </c>
      <c r="C4" s="10" t="e">
        <f>'Formato '!C6</f>
        <v>#N/A</v>
      </c>
      <c r="D4" s="11" t="e">
        <f>'Formato '!D6</f>
        <v>#N/A</v>
      </c>
      <c r="E4" s="18"/>
      <c r="F4" s="10" t="e">
        <f>'Formato '!F6</f>
        <v>#N/A</v>
      </c>
      <c r="G4" s="11" t="e">
        <f>'Formato '!G6</f>
        <v>#N/A</v>
      </c>
      <c r="H4" s="10" t="e">
        <f>'Formato '!H6</f>
        <v>#N/A</v>
      </c>
      <c r="I4" s="11" t="e">
        <f>'Formato '!I6</f>
        <v>#N/A</v>
      </c>
      <c r="K4" s="10" t="e">
        <f>'Formato '!#REF!</f>
        <v>#REF!</v>
      </c>
      <c r="L4" s="11" t="e">
        <f>'Formato '!#REF!</f>
        <v>#REF!</v>
      </c>
      <c r="M4" s="10" t="e">
        <f>'Formato '!#REF!</f>
        <v>#REF!</v>
      </c>
      <c r="N4" s="11" t="e">
        <f>'Formato '!#REF!</f>
        <v>#REF!</v>
      </c>
      <c r="P4" s="10" t="e">
        <f>'Formato '!#REF!</f>
        <v>#REF!</v>
      </c>
      <c r="Q4" s="11" t="e">
        <f>'Formato '!#REF!</f>
        <v>#REF!</v>
      </c>
      <c r="R4" s="10" t="e">
        <f>'Formato '!#REF!</f>
        <v>#REF!</v>
      </c>
      <c r="S4" s="11" t="e">
        <f>'Formato '!#REF!</f>
        <v>#REF!</v>
      </c>
    </row>
    <row r="5" spans="1:19" s="3" customFormat="1" ht="9.75" customHeight="1" x14ac:dyDescent="0.25">
      <c r="A5" s="10" t="e">
        <f>'Formato '!A7</f>
        <v>#N/A</v>
      </c>
      <c r="B5" s="11" t="e">
        <f>'Formato '!B7</f>
        <v>#N/A</v>
      </c>
      <c r="C5" s="10" t="e">
        <f>'Formato '!C7</f>
        <v>#N/A</v>
      </c>
      <c r="D5" s="11" t="e">
        <f>'Formato '!D7</f>
        <v>#N/A</v>
      </c>
      <c r="E5" s="18"/>
      <c r="F5" s="10" t="e">
        <f>'Formato '!F7</f>
        <v>#N/A</v>
      </c>
      <c r="G5" s="11" t="e">
        <f>'Formato '!G7</f>
        <v>#N/A</v>
      </c>
      <c r="H5" s="10" t="e">
        <f>'Formato '!H7</f>
        <v>#N/A</v>
      </c>
      <c r="I5" s="11" t="e">
        <f>'Formato '!I7</f>
        <v>#N/A</v>
      </c>
      <c r="K5" s="10" t="e">
        <f>'Formato '!#REF!</f>
        <v>#REF!</v>
      </c>
      <c r="L5" s="11" t="e">
        <f>'Formato '!#REF!</f>
        <v>#REF!</v>
      </c>
      <c r="M5" s="10" t="e">
        <f>'Formato '!#REF!</f>
        <v>#REF!</v>
      </c>
      <c r="N5" s="11" t="e">
        <f>'Formato '!#REF!</f>
        <v>#REF!</v>
      </c>
      <c r="P5" s="10" t="e">
        <f>'Formato '!#REF!</f>
        <v>#REF!</v>
      </c>
      <c r="Q5" s="11" t="e">
        <f>'Formato '!#REF!</f>
        <v>#REF!</v>
      </c>
      <c r="R5" s="10" t="e">
        <f>'Formato '!#REF!</f>
        <v>#REF!</v>
      </c>
      <c r="S5" s="11" t="e">
        <f>'Formato '!#REF!</f>
        <v>#REF!</v>
      </c>
    </row>
    <row r="6" spans="1:19" s="4" customFormat="1" ht="9.75" hidden="1" customHeight="1" x14ac:dyDescent="0.25">
      <c r="A6" s="100" t="e">
        <f>'Formato '!#REF!</f>
        <v>#REF!</v>
      </c>
      <c r="B6" s="101"/>
      <c r="C6" s="93" t="e">
        <f>'Formato '!#REF!</f>
        <v>#REF!</v>
      </c>
      <c r="D6" s="94"/>
      <c r="E6" s="17"/>
      <c r="F6" s="93" t="e">
        <f>'Formato '!#REF!</f>
        <v>#REF!</v>
      </c>
      <c r="G6" s="94"/>
      <c r="H6" s="93" t="e">
        <f>'Formato '!#REF!</f>
        <v>#REF!</v>
      </c>
      <c r="I6" s="94"/>
      <c r="K6" s="93" t="e">
        <f>F6</f>
        <v>#REF!</v>
      </c>
      <c r="L6" s="94"/>
      <c r="M6" s="93" t="e">
        <f>H6</f>
        <v>#REF!</v>
      </c>
      <c r="N6" s="94"/>
      <c r="P6" s="93" t="e">
        <f>K6</f>
        <v>#REF!</v>
      </c>
      <c r="Q6" s="94"/>
      <c r="R6" s="93" t="e">
        <f>M6</f>
        <v>#REF!</v>
      </c>
      <c r="S6" s="94"/>
    </row>
    <row r="7" spans="1:19" s="1" customFormat="1" ht="9.75" hidden="1" customHeight="1" x14ac:dyDescent="0.25">
      <c r="A7" s="13" t="e">
        <f>'Formato '!#REF!</f>
        <v>#REF!</v>
      </c>
      <c r="B7" s="12"/>
      <c r="C7" s="13" t="e">
        <f>'Formato '!#REF!</f>
        <v>#REF!</v>
      </c>
      <c r="D7" s="16"/>
      <c r="E7" s="18"/>
      <c r="F7" s="13" t="e">
        <f>'Formato '!#REF!</f>
        <v>#REF!</v>
      </c>
      <c r="G7" s="12"/>
      <c r="H7" s="13" t="e">
        <f>'Formato '!#REF!</f>
        <v>#REF!</v>
      </c>
      <c r="I7" s="16"/>
      <c r="K7" s="13" t="e">
        <f>'Formato '!#REF!</f>
        <v>#REF!</v>
      </c>
      <c r="L7" s="12"/>
      <c r="M7" s="13" t="e">
        <f>'Formato '!#REF!</f>
        <v>#REF!</v>
      </c>
      <c r="N7" s="16"/>
      <c r="P7" s="13" t="e">
        <f>'Formato '!#REF!</f>
        <v>#REF!</v>
      </c>
      <c r="Q7" s="12"/>
      <c r="R7" s="13" t="e">
        <f>'Formato '!#REF!</f>
        <v>#REF!</v>
      </c>
      <c r="S7" s="16"/>
    </row>
    <row r="8" spans="1:19" s="5" customFormat="1" ht="9.75" hidden="1" customHeight="1" x14ac:dyDescent="0.25">
      <c r="A8" s="10" t="e">
        <f>'Formato '!#REF!</f>
        <v>#REF!</v>
      </c>
      <c r="B8" s="11" t="e">
        <f>'Formato '!#REF!</f>
        <v>#REF!</v>
      </c>
      <c r="C8" s="10" t="e">
        <f>'Formato '!#REF!</f>
        <v>#REF!</v>
      </c>
      <c r="D8" s="11" t="e">
        <f>'Formato '!#REF!</f>
        <v>#REF!</v>
      </c>
      <c r="E8" s="18"/>
      <c r="F8" s="10" t="e">
        <f>'Formato '!#REF!</f>
        <v>#REF!</v>
      </c>
      <c r="G8" s="11" t="e">
        <f>'Formato '!#REF!</f>
        <v>#REF!</v>
      </c>
      <c r="H8" s="10" t="e">
        <f>'Formato '!#REF!</f>
        <v>#REF!</v>
      </c>
      <c r="I8" s="11" t="e">
        <f>'Formato '!#REF!</f>
        <v>#REF!</v>
      </c>
      <c r="K8" s="10" t="e">
        <f>'Formato '!#REF!</f>
        <v>#REF!</v>
      </c>
      <c r="L8" s="11" t="e">
        <f>'Formato '!#REF!</f>
        <v>#REF!</v>
      </c>
      <c r="M8" s="10" t="e">
        <f>'Formato '!#REF!</f>
        <v>#REF!</v>
      </c>
      <c r="N8" s="11" t="e">
        <f>'Formato '!#REF!</f>
        <v>#REF!</v>
      </c>
      <c r="P8" s="10" t="e">
        <f>'Formato '!#REF!</f>
        <v>#REF!</v>
      </c>
      <c r="Q8" s="11" t="e">
        <f>'Formato '!#REF!</f>
        <v>#REF!</v>
      </c>
      <c r="R8" s="10" t="e">
        <f>'Formato '!#REF!</f>
        <v>#REF!</v>
      </c>
      <c r="S8" s="11" t="e">
        <f>'Formato '!#REF!</f>
        <v>#REF!</v>
      </c>
    </row>
    <row r="9" spans="1:19" s="5" customFormat="1" ht="9.75" hidden="1" customHeight="1" x14ac:dyDescent="0.25">
      <c r="A9" s="10" t="e">
        <f>'Formato '!#REF!</f>
        <v>#REF!</v>
      </c>
      <c r="B9" s="11" t="e">
        <f>'Formato '!#REF!</f>
        <v>#REF!</v>
      </c>
      <c r="C9" s="10" t="e">
        <f>'Formato '!#REF!</f>
        <v>#REF!</v>
      </c>
      <c r="D9" s="11" t="e">
        <f>'Formato '!#REF!</f>
        <v>#REF!</v>
      </c>
      <c r="E9" s="18"/>
      <c r="F9" s="10" t="e">
        <f>'Formato '!#REF!</f>
        <v>#REF!</v>
      </c>
      <c r="G9" s="11" t="e">
        <f>'Formato '!#REF!</f>
        <v>#REF!</v>
      </c>
      <c r="H9" s="10" t="e">
        <f>'Formato '!#REF!</f>
        <v>#REF!</v>
      </c>
      <c r="I9" s="11" t="e">
        <f>'Formato '!#REF!</f>
        <v>#REF!</v>
      </c>
      <c r="K9" s="10" t="e">
        <f>'Formato '!#REF!</f>
        <v>#REF!</v>
      </c>
      <c r="L9" s="11" t="e">
        <f>'Formato '!#REF!</f>
        <v>#REF!</v>
      </c>
      <c r="M9" s="10" t="e">
        <f>'Formato '!#REF!</f>
        <v>#REF!</v>
      </c>
      <c r="N9" s="11" t="e">
        <f>'Formato '!#REF!</f>
        <v>#REF!</v>
      </c>
      <c r="P9" s="10" t="e">
        <f>'Formato '!#REF!</f>
        <v>#REF!</v>
      </c>
      <c r="Q9" s="11" t="e">
        <f>'Formato '!#REF!</f>
        <v>#REF!</v>
      </c>
      <c r="R9" s="10" t="e">
        <f>'Formato '!#REF!</f>
        <v>#REF!</v>
      </c>
      <c r="S9" s="11" t="e">
        <f>'Formato '!#REF!</f>
        <v>#REF!</v>
      </c>
    </row>
    <row r="10" spans="1:19" s="4" customFormat="1" ht="9.75" customHeight="1" x14ac:dyDescent="0.25">
      <c r="A10" s="100" t="str">
        <f>'Formato '!A12:B12</f>
        <v>GCSPM (ACTIVIDAD FÍSICA)</v>
      </c>
      <c r="B10" s="101"/>
      <c r="C10" s="93" t="str">
        <f>'Formato '!C12:D12</f>
        <v>G. DE PROGRAMACION Y EVALUACION</v>
      </c>
      <c r="D10" s="94"/>
      <c r="E10" s="17"/>
      <c r="F10" s="93" t="str">
        <f>'Formato '!F12:G12</f>
        <v>GCSPM (ACTIVIDAD FÍSICA)</v>
      </c>
      <c r="G10" s="94"/>
      <c r="H10" s="93" t="str">
        <f>'Formato '!H12:I12</f>
        <v>G. DE PROGRAMACION Y EVALUACION</v>
      </c>
      <c r="I10" s="94"/>
      <c r="K10" s="93" t="str">
        <f>F10</f>
        <v>GCSPM (ACTIVIDAD FÍSICA)</v>
      </c>
      <c r="L10" s="94"/>
      <c r="M10" s="93" t="str">
        <f>H10</f>
        <v>G. DE PROGRAMACION Y EVALUACION</v>
      </c>
      <c r="N10" s="94"/>
      <c r="P10" s="93" t="str">
        <f>K10</f>
        <v>GCSPM (ACTIVIDAD FÍSICA)</v>
      </c>
      <c r="Q10" s="94"/>
      <c r="R10" s="93" t="str">
        <f>M10</f>
        <v>G. DE PROGRAMACION Y EVALUACION</v>
      </c>
      <c r="S10" s="94"/>
    </row>
    <row r="11" spans="1:19" s="1" customFormat="1" ht="9.75" customHeight="1" x14ac:dyDescent="0.25">
      <c r="A11" s="13" t="str">
        <f>'Formato '!A13</f>
        <v>Ing. Cesar David Beristain Buendia</v>
      </c>
      <c r="B11" s="12"/>
      <c r="C11" s="13" t="str">
        <f>'Formato '!C13</f>
        <v xml:space="preserve">Ing. Nelly Sánchez Mendoza </v>
      </c>
      <c r="D11" s="16"/>
      <c r="E11" s="18"/>
      <c r="F11" s="13" t="str">
        <f>'Formato '!F13</f>
        <v>Ing. Cesar David Beristain Buendia</v>
      </c>
      <c r="G11" s="12"/>
      <c r="H11" s="13" t="str">
        <f>'Formato '!H13</f>
        <v xml:space="preserve">Ing. Israel Islas Zacarías </v>
      </c>
      <c r="I11" s="16"/>
      <c r="K11" s="13" t="e">
        <f>'Formato '!#REF!</f>
        <v>#REF!</v>
      </c>
      <c r="L11" s="12"/>
      <c r="M11" s="13" t="e">
        <f>'Formato '!#REF!</f>
        <v>#REF!</v>
      </c>
      <c r="N11" s="16"/>
      <c r="P11" s="13" t="e">
        <f>'Formato '!#REF!</f>
        <v>#REF!</v>
      </c>
      <c r="Q11" s="12"/>
      <c r="R11" s="13" t="e">
        <f>'Formato '!#REF!</f>
        <v>#REF!</v>
      </c>
      <c r="S11" s="16"/>
    </row>
    <row r="12" spans="1:19" s="5" customFormat="1" ht="9.75" customHeight="1" x14ac:dyDescent="0.25">
      <c r="A12" s="10" t="e">
        <f>'Formato '!A14</f>
        <v>#N/A</v>
      </c>
      <c r="B12" s="11" t="e">
        <f>'Formato '!B14</f>
        <v>#N/A</v>
      </c>
      <c r="C12" s="10" t="e">
        <f>'Formato '!C14</f>
        <v>#N/A</v>
      </c>
      <c r="D12" s="11" t="e">
        <f>'Formato '!D14</f>
        <v>#N/A</v>
      </c>
      <c r="E12" s="18"/>
      <c r="F12" s="10" t="e">
        <f>'Formato '!F14</f>
        <v>#N/A</v>
      </c>
      <c r="G12" s="11" t="e">
        <f>'Formato '!G14</f>
        <v>#N/A</v>
      </c>
      <c r="H12" s="10" t="e">
        <f>'Formato '!H14</f>
        <v>#N/A</v>
      </c>
      <c r="I12" s="11" t="e">
        <f>'Formato '!I14</f>
        <v>#N/A</v>
      </c>
      <c r="K12" s="10" t="e">
        <f>'Formato '!#REF!</f>
        <v>#REF!</v>
      </c>
      <c r="L12" s="11" t="e">
        <f>'Formato '!#REF!</f>
        <v>#REF!</v>
      </c>
      <c r="M12" s="10" t="e">
        <f>'Formato '!#REF!</f>
        <v>#REF!</v>
      </c>
      <c r="N12" s="11" t="e">
        <f>'Formato '!#REF!</f>
        <v>#REF!</v>
      </c>
      <c r="P12" s="10" t="e">
        <f>'Formato '!#REF!</f>
        <v>#REF!</v>
      </c>
      <c r="Q12" s="11" t="e">
        <f>'Formato '!#REF!</f>
        <v>#REF!</v>
      </c>
      <c r="R12" s="10" t="e">
        <f>'Formato '!#REF!</f>
        <v>#REF!</v>
      </c>
      <c r="S12" s="11" t="e">
        <f>'Formato '!#REF!</f>
        <v>#REF!</v>
      </c>
    </row>
    <row r="13" spans="1:19" s="5" customFormat="1" ht="9.75" customHeight="1" x14ac:dyDescent="0.25">
      <c r="A13" s="10" t="e">
        <f>'Formato '!A15</f>
        <v>#N/A</v>
      </c>
      <c r="B13" s="11" t="e">
        <f>'Formato '!B15</f>
        <v>#N/A</v>
      </c>
      <c r="C13" s="10" t="e">
        <f>'Formato '!C15</f>
        <v>#N/A</v>
      </c>
      <c r="D13" s="11" t="e">
        <f>'Formato '!D15</f>
        <v>#N/A</v>
      </c>
      <c r="E13" s="18"/>
      <c r="F13" s="10" t="e">
        <f>'Formato '!F15</f>
        <v>#N/A</v>
      </c>
      <c r="G13" s="11" t="e">
        <f>'Formato '!G15</f>
        <v>#N/A</v>
      </c>
      <c r="H13" s="10" t="e">
        <f>'Formato '!H15</f>
        <v>#N/A</v>
      </c>
      <c r="I13" s="11" t="e">
        <f>'Formato '!I15</f>
        <v>#N/A</v>
      </c>
      <c r="K13" s="10" t="e">
        <f>'Formato '!#REF!</f>
        <v>#REF!</v>
      </c>
      <c r="L13" s="11" t="e">
        <f>'Formato '!#REF!</f>
        <v>#REF!</v>
      </c>
      <c r="M13" s="10" t="e">
        <f>'Formato '!#REF!</f>
        <v>#REF!</v>
      </c>
      <c r="N13" s="11" t="e">
        <f>'Formato '!#REF!</f>
        <v>#REF!</v>
      </c>
      <c r="P13" s="10" t="e">
        <f>'Formato '!#REF!</f>
        <v>#REF!</v>
      </c>
      <c r="Q13" s="11" t="e">
        <f>'Formato '!#REF!</f>
        <v>#REF!</v>
      </c>
      <c r="R13" s="10" t="e">
        <f>'Formato '!#REF!</f>
        <v>#REF!</v>
      </c>
      <c r="S13" s="11" t="e">
        <f>'Formato '!#REF!</f>
        <v>#REF!</v>
      </c>
    </row>
    <row r="14" spans="1:19" s="4" customFormat="1" ht="9.75" customHeight="1" x14ac:dyDescent="0.25">
      <c r="A14" s="100" t="str">
        <f>'Formato '!A16:B16</f>
        <v>SEGUROS Y FIANZAS</v>
      </c>
      <c r="B14" s="101"/>
      <c r="C14" s="93" t="str">
        <f>'Formato '!C16:D16</f>
        <v>GERENCIA DE CONFIABILIDAD CT</v>
      </c>
      <c r="D14" s="94"/>
      <c r="E14" s="17"/>
      <c r="F14" s="93" t="str">
        <f>'Formato '!F16:G16</f>
        <v>SEGUROS Y FIANZAS</v>
      </c>
      <c r="G14" s="94"/>
      <c r="H14" s="93" t="str">
        <f>'Formato '!H16:I16</f>
        <v>GERENCIA DE CONFIABILIDAD CT</v>
      </c>
      <c r="I14" s="94"/>
      <c r="K14" s="93" t="str">
        <f>F14</f>
        <v>SEGUROS Y FIANZAS</v>
      </c>
      <c r="L14" s="94"/>
      <c r="M14" s="93" t="str">
        <f>H14</f>
        <v>GERENCIA DE CONFIABILIDAD CT</v>
      </c>
      <c r="N14" s="94"/>
      <c r="P14" s="93" t="str">
        <f>K14</f>
        <v>SEGUROS Y FIANZAS</v>
      </c>
      <c r="Q14" s="94"/>
      <c r="R14" s="93" t="str">
        <f>M14</f>
        <v>GERENCIA DE CONFIABILIDAD CT</v>
      </c>
      <c r="S14" s="94"/>
    </row>
    <row r="15" spans="1:19" s="1" customFormat="1" ht="9.75" customHeight="1" x14ac:dyDescent="0.25">
      <c r="A15" s="13" t="str">
        <f>'Formato '!A17</f>
        <v>Mvz. Luis R. Méndez Gallegos</v>
      </c>
      <c r="B15" s="12"/>
      <c r="C15" s="13" t="str">
        <f>'Formato '!C17</f>
        <v>Ing. León Daniel Mena Velázquez</v>
      </c>
      <c r="D15" s="16"/>
      <c r="E15" s="18"/>
      <c r="F15" s="13" t="str">
        <f>'Formato '!F17</f>
        <v>Mvz. Luis R. Méndez Gallegos</v>
      </c>
      <c r="G15" s="12"/>
      <c r="H15" s="13" t="str">
        <f>'Formato '!H17</f>
        <v>Ing. León Daniel Mena Velázquez</v>
      </c>
      <c r="I15" s="16"/>
      <c r="K15" s="13" t="e">
        <f>'Formato '!#REF!</f>
        <v>#REF!</v>
      </c>
      <c r="L15" s="12"/>
      <c r="M15" s="13" t="e">
        <f>'Formato '!#REF!</f>
        <v>#REF!</v>
      </c>
      <c r="N15" s="16"/>
      <c r="P15" s="13" t="e">
        <f>'Formato '!#REF!</f>
        <v>#REF!</v>
      </c>
      <c r="Q15" s="12"/>
      <c r="R15" s="13" t="e">
        <f>'Formato '!#REF!</f>
        <v>#REF!</v>
      </c>
      <c r="S15" s="16"/>
    </row>
    <row r="16" spans="1:19" s="5" customFormat="1" ht="9.75" customHeight="1" x14ac:dyDescent="0.25">
      <c r="A16" s="10">
        <f>'Formato '!A18</f>
        <v>0</v>
      </c>
      <c r="B16" s="11">
        <f>'Formato '!B18</f>
        <v>9931132604</v>
      </c>
      <c r="C16" s="10" t="e">
        <f>'Formato '!C18</f>
        <v>#N/A</v>
      </c>
      <c r="D16" s="11" t="e">
        <f>'Formato '!D18</f>
        <v>#N/A</v>
      </c>
      <c r="E16" s="18"/>
      <c r="F16" s="10">
        <f>'Formato '!F18</f>
        <v>0</v>
      </c>
      <c r="G16" s="11">
        <f>'Formato '!G18</f>
        <v>9931132604</v>
      </c>
      <c r="H16" s="10" t="e">
        <f>'Formato '!H18</f>
        <v>#N/A</v>
      </c>
      <c r="I16" s="11" t="e">
        <f>'Formato '!I18</f>
        <v>#N/A</v>
      </c>
      <c r="K16" s="10" t="e">
        <f>'Formato '!#REF!</f>
        <v>#REF!</v>
      </c>
      <c r="L16" s="11" t="e">
        <f>'Formato '!#REF!</f>
        <v>#REF!</v>
      </c>
      <c r="M16" s="10" t="e">
        <f>'Formato '!#REF!</f>
        <v>#REF!</v>
      </c>
      <c r="N16" s="11" t="e">
        <f>'Formato '!#REF!</f>
        <v>#REF!</v>
      </c>
      <c r="P16" s="10" t="e">
        <f>'Formato '!#REF!</f>
        <v>#REF!</v>
      </c>
      <c r="Q16" s="11" t="e">
        <f>'Formato '!#REF!</f>
        <v>#REF!</v>
      </c>
      <c r="R16" s="10" t="e">
        <f>'Formato '!#REF!</f>
        <v>#REF!</v>
      </c>
      <c r="S16" s="11" t="e">
        <f>'Formato '!#REF!</f>
        <v>#REF!</v>
      </c>
    </row>
    <row r="17" spans="1:19" s="5" customFormat="1" ht="9.75" customHeight="1" x14ac:dyDescent="0.25">
      <c r="A17" s="10">
        <f>'Formato '!A19</f>
        <v>20743</v>
      </c>
      <c r="B17" s="11">
        <f>'Formato '!B19</f>
        <v>0</v>
      </c>
      <c r="C17" s="10" t="e">
        <f>'Formato '!C19</f>
        <v>#N/A</v>
      </c>
      <c r="D17" s="11" t="e">
        <f>'Formato '!D19</f>
        <v>#N/A</v>
      </c>
      <c r="E17" s="18"/>
      <c r="F17" s="10">
        <f>'Formato '!F19</f>
        <v>20743</v>
      </c>
      <c r="G17" s="11">
        <f>'Formato '!G19</f>
        <v>0</v>
      </c>
      <c r="H17" s="10" t="e">
        <f>'Formato '!H19</f>
        <v>#N/A</v>
      </c>
      <c r="I17" s="11" t="e">
        <f>'Formato '!I19</f>
        <v>#N/A</v>
      </c>
      <c r="K17" s="10" t="e">
        <f>'Formato '!#REF!</f>
        <v>#REF!</v>
      </c>
      <c r="L17" s="11" t="e">
        <f>'Formato '!#REF!</f>
        <v>#REF!</v>
      </c>
      <c r="M17" s="10" t="e">
        <f>'Formato '!#REF!</f>
        <v>#REF!</v>
      </c>
      <c r="N17" s="11" t="e">
        <f>'Formato '!#REF!</f>
        <v>#REF!</v>
      </c>
      <c r="P17" s="10" t="e">
        <f>'Formato '!#REF!</f>
        <v>#REF!</v>
      </c>
      <c r="Q17" s="11" t="e">
        <f>'Formato '!#REF!</f>
        <v>#REF!</v>
      </c>
      <c r="R17" s="10" t="e">
        <f>'Formato '!#REF!</f>
        <v>#REF!</v>
      </c>
      <c r="S17" s="11" t="e">
        <f>'Formato '!#REF!</f>
        <v>#REF!</v>
      </c>
    </row>
    <row r="18" spans="1:19" s="4" customFormat="1" ht="9.75" customHeight="1" x14ac:dyDescent="0.25">
      <c r="A18" s="100" t="str">
        <f>'Formato '!A20:B20</f>
        <v>G.T.L.P.S</v>
      </c>
      <c r="B18" s="101"/>
      <c r="C18" s="93" t="str">
        <f>'Formato '!C20:D20</f>
        <v>G. PERFORACION Y REPARACIÓN PT</v>
      </c>
      <c r="D18" s="94"/>
      <c r="E18" s="17"/>
      <c r="F18" s="93" t="str">
        <f>'Formato '!F20:G20</f>
        <v>G.T.L.P.S</v>
      </c>
      <c r="G18" s="94"/>
      <c r="H18" s="93" t="str">
        <f>'Formato '!H20:I20</f>
        <v>G. PERFORACION Y REPARACIÓN PT</v>
      </c>
      <c r="I18" s="94"/>
      <c r="K18" s="93" t="str">
        <f>F18</f>
        <v>G.T.L.P.S</v>
      </c>
      <c r="L18" s="94"/>
      <c r="M18" s="93" t="str">
        <f>H18</f>
        <v>G. PERFORACION Y REPARACIÓN PT</v>
      </c>
      <c r="N18" s="94"/>
      <c r="P18" s="93" t="str">
        <f>K18</f>
        <v>G.T.L.P.S</v>
      </c>
      <c r="Q18" s="94"/>
      <c r="R18" s="93" t="str">
        <f>M18</f>
        <v>G. PERFORACION Y REPARACIÓN PT</v>
      </c>
      <c r="S18" s="94"/>
    </row>
    <row r="19" spans="1:19" s="1" customFormat="1" ht="9.75" customHeight="1" x14ac:dyDescent="0.25">
      <c r="A19" s="13" t="str">
        <f>'Formato '!A21</f>
        <v>Ing. Oscar López Aguilar</v>
      </c>
      <c r="B19" s="12"/>
      <c r="C19" s="13" t="str">
        <f>'Formato '!C21</f>
        <v>Ing. Ma. Gabriela Angulo Medina</v>
      </c>
      <c r="D19" s="16"/>
      <c r="E19" s="18"/>
      <c r="F19" s="13" t="str">
        <f>'Formato '!F21</f>
        <v>Ing. Oscar López Aguilar</v>
      </c>
      <c r="G19" s="12"/>
      <c r="H19" s="13" t="str">
        <f>'Formato '!H21</f>
        <v>Ing. Ma. Gabriela Angulo Medina</v>
      </c>
      <c r="I19" s="16"/>
      <c r="K19" s="13" t="e">
        <f>'Formato '!#REF!</f>
        <v>#REF!</v>
      </c>
      <c r="L19" s="12"/>
      <c r="M19" s="13" t="e">
        <f>'Formato '!#REF!</f>
        <v>#REF!</v>
      </c>
      <c r="N19" s="16"/>
      <c r="P19" s="13" t="e">
        <f>'Formato '!#REF!</f>
        <v>#REF!</v>
      </c>
      <c r="Q19" s="12"/>
      <c r="R19" s="13" t="e">
        <f>'Formato '!#REF!</f>
        <v>#REF!</v>
      </c>
      <c r="S19" s="16"/>
    </row>
    <row r="20" spans="1:19" s="5" customFormat="1" ht="9.75" customHeight="1" x14ac:dyDescent="0.25">
      <c r="A20" s="10" t="e">
        <f>'Formato '!A22</f>
        <v>#N/A</v>
      </c>
      <c r="B20" s="11" t="e">
        <f>'Formato '!B22</f>
        <v>#N/A</v>
      </c>
      <c r="C20" s="10" t="e">
        <f>'Formato '!C22</f>
        <v>#N/A</v>
      </c>
      <c r="D20" s="11" t="e">
        <f>'Formato '!D22</f>
        <v>#N/A</v>
      </c>
      <c r="E20" s="18"/>
      <c r="F20" s="10" t="e">
        <f>'Formato '!F22</f>
        <v>#N/A</v>
      </c>
      <c r="G20" s="11" t="e">
        <f>'Formato '!G22</f>
        <v>#N/A</v>
      </c>
      <c r="H20" s="10" t="e">
        <f>'Formato '!H22</f>
        <v>#N/A</v>
      </c>
      <c r="I20" s="11" t="e">
        <f>'Formato '!I22</f>
        <v>#N/A</v>
      </c>
      <c r="K20" s="10" t="e">
        <f>'Formato '!#REF!</f>
        <v>#REF!</v>
      </c>
      <c r="L20" s="11" t="e">
        <f>'Formato '!#REF!</f>
        <v>#REF!</v>
      </c>
      <c r="M20" s="10" t="e">
        <f>'Formato '!#REF!</f>
        <v>#REF!</v>
      </c>
      <c r="N20" s="11" t="e">
        <f>'Formato '!#REF!</f>
        <v>#REF!</v>
      </c>
      <c r="P20" s="10" t="e">
        <f>'Formato '!#REF!</f>
        <v>#REF!</v>
      </c>
      <c r="Q20" s="11" t="e">
        <f>'Formato '!#REF!</f>
        <v>#REF!</v>
      </c>
      <c r="R20" s="10" t="e">
        <f>'Formato '!#REF!</f>
        <v>#REF!</v>
      </c>
      <c r="S20" s="11" t="e">
        <f>'Formato '!#REF!</f>
        <v>#REF!</v>
      </c>
    </row>
    <row r="21" spans="1:19" s="5" customFormat="1" ht="9.75" customHeight="1" x14ac:dyDescent="0.25">
      <c r="A21" s="10" t="e">
        <f>'Formato '!A23</f>
        <v>#N/A</v>
      </c>
      <c r="B21" s="11" t="e">
        <f>'Formato '!B23</f>
        <v>#N/A</v>
      </c>
      <c r="C21" s="10" t="e">
        <f>'Formato '!C23</f>
        <v>#N/A</v>
      </c>
      <c r="D21" s="11" t="e">
        <f>'Formato '!D23</f>
        <v>#N/A</v>
      </c>
      <c r="E21" s="18"/>
      <c r="F21" s="10" t="e">
        <f>'Formato '!F23</f>
        <v>#N/A</v>
      </c>
      <c r="G21" s="11" t="e">
        <f>'Formato '!G23</f>
        <v>#N/A</v>
      </c>
      <c r="H21" s="10" t="e">
        <f>'Formato '!H23</f>
        <v>#N/A</v>
      </c>
      <c r="I21" s="11" t="e">
        <f>'Formato '!I23</f>
        <v>#N/A</v>
      </c>
      <c r="K21" s="10" t="e">
        <f>'Formato '!#REF!</f>
        <v>#REF!</v>
      </c>
      <c r="L21" s="11" t="e">
        <f>'Formato '!#REF!</f>
        <v>#REF!</v>
      </c>
      <c r="M21" s="10" t="e">
        <f>'Formato '!#REF!</f>
        <v>#REF!</v>
      </c>
      <c r="N21" s="11" t="e">
        <f>'Formato '!#REF!</f>
        <v>#REF!</v>
      </c>
      <c r="P21" s="10" t="e">
        <f>'Formato '!#REF!</f>
        <v>#REF!</v>
      </c>
      <c r="Q21" s="11" t="e">
        <f>'Formato '!#REF!</f>
        <v>#REF!</v>
      </c>
      <c r="R21" s="10" t="e">
        <f>'Formato '!#REF!</f>
        <v>#REF!</v>
      </c>
      <c r="S21" s="11" t="e">
        <f>'Formato '!#REF!</f>
        <v>#REF!</v>
      </c>
    </row>
    <row r="22" spans="1:19" s="4" customFormat="1" ht="9.75" customHeight="1" x14ac:dyDescent="0.25">
      <c r="A22" s="100" t="str">
        <f>'Formato '!A24:B24</f>
        <v>GASIPA </v>
      </c>
      <c r="B22" s="101"/>
      <c r="C22" s="93" t="str">
        <f>'Formato '!C24:D24</f>
        <v>TECNOLOGIA DE INFORMACIÓN Z.S.</v>
      </c>
      <c r="D22" s="94"/>
      <c r="E22" s="17"/>
      <c r="F22" s="93" t="str">
        <f>'Formato '!F24:G24</f>
        <v>GASIPA </v>
      </c>
      <c r="G22" s="94"/>
      <c r="H22" s="93" t="str">
        <f>'Formato '!H24:I24</f>
        <v>TECNOLOGIA DE INFORMACIÓN Z.S.</v>
      </c>
      <c r="I22" s="94"/>
      <c r="K22" s="93" t="str">
        <f>F22</f>
        <v>GASIPA </v>
      </c>
      <c r="L22" s="94"/>
      <c r="M22" s="93" t="str">
        <f>H22</f>
        <v>TECNOLOGIA DE INFORMACIÓN Z.S.</v>
      </c>
      <c r="N22" s="94"/>
      <c r="P22" s="93" t="str">
        <f>K22</f>
        <v>GASIPA </v>
      </c>
      <c r="Q22" s="94"/>
      <c r="R22" s="93" t="str">
        <f>M22</f>
        <v>TECNOLOGIA DE INFORMACIÓN Z.S.</v>
      </c>
      <c r="S22" s="94"/>
    </row>
    <row r="23" spans="1:19" s="1" customFormat="1" ht="9.75" customHeight="1" x14ac:dyDescent="0.25">
      <c r="A23" s="13" t="str">
        <f>'Formato '!A25</f>
        <v>Ing. Victor Hugo Pérez López</v>
      </c>
      <c r="B23" s="12"/>
      <c r="C23" s="13" t="str">
        <f>'Formato '!C25</f>
        <v>Ing. Luis Manuel Mejia Cordova</v>
      </c>
      <c r="D23" s="16"/>
      <c r="E23" s="18"/>
      <c r="F23" s="13" t="str">
        <f>'Formato '!F25</f>
        <v>Ing. Victor Hugo Pérez López</v>
      </c>
      <c r="G23" s="12"/>
      <c r="H23" s="13" t="str">
        <f>'Formato '!H25</f>
        <v>Ing. Luis Manuel Mejia Cordova</v>
      </c>
      <c r="I23" s="16"/>
      <c r="K23" s="13" t="e">
        <f>'Formato '!#REF!</f>
        <v>#REF!</v>
      </c>
      <c r="L23" s="12"/>
      <c r="M23" s="13" t="e">
        <f>'Formato '!#REF!</f>
        <v>#REF!</v>
      </c>
      <c r="N23" s="16"/>
      <c r="P23" s="13" t="e">
        <f>'Formato '!#REF!</f>
        <v>#REF!</v>
      </c>
      <c r="Q23" s="12"/>
      <c r="R23" s="13" t="e">
        <f>'Formato '!#REF!</f>
        <v>#REF!</v>
      </c>
      <c r="S23" s="16"/>
    </row>
    <row r="24" spans="1:19" s="5" customFormat="1" ht="9.75" customHeight="1" x14ac:dyDescent="0.25">
      <c r="A24" s="10" t="e">
        <f>'Formato '!A26</f>
        <v>#N/A</v>
      </c>
      <c r="B24" s="11" t="e">
        <f>'Formato '!B26</f>
        <v>#N/A</v>
      </c>
      <c r="C24" s="10" t="e">
        <f>'Formato '!C26</f>
        <v>#N/A</v>
      </c>
      <c r="D24" s="11" t="e">
        <f>'Formato '!D26</f>
        <v>#N/A</v>
      </c>
      <c r="E24" s="18"/>
      <c r="F24" s="10" t="e">
        <f>'Formato '!F26</f>
        <v>#N/A</v>
      </c>
      <c r="G24" s="11" t="e">
        <f>'Formato '!G26</f>
        <v>#N/A</v>
      </c>
      <c r="H24" s="10" t="e">
        <f>'Formato '!H26</f>
        <v>#N/A</v>
      </c>
      <c r="I24" s="11" t="e">
        <f>'Formato '!I26</f>
        <v>#N/A</v>
      </c>
      <c r="K24" s="10" t="e">
        <f>'Formato '!#REF!</f>
        <v>#REF!</v>
      </c>
      <c r="L24" s="11" t="e">
        <f>'Formato '!#REF!</f>
        <v>#REF!</v>
      </c>
      <c r="M24" s="10" t="e">
        <f>'Formato '!#REF!</f>
        <v>#REF!</v>
      </c>
      <c r="N24" s="11" t="e">
        <f>'Formato '!#REF!</f>
        <v>#REF!</v>
      </c>
      <c r="P24" s="10" t="e">
        <f>'Formato '!#REF!</f>
        <v>#REF!</v>
      </c>
      <c r="Q24" s="11" t="e">
        <f>'Formato '!#REF!</f>
        <v>#REF!</v>
      </c>
      <c r="R24" s="10" t="e">
        <f>'Formato '!#REF!</f>
        <v>#REF!</v>
      </c>
      <c r="S24" s="11" t="e">
        <f>'Formato '!#REF!</f>
        <v>#REF!</v>
      </c>
    </row>
    <row r="25" spans="1:19" s="5" customFormat="1" ht="9.75" customHeight="1" x14ac:dyDescent="0.25">
      <c r="A25" s="10" t="e">
        <f>'Formato '!A27</f>
        <v>#N/A</v>
      </c>
      <c r="B25" s="11" t="e">
        <f>'Formato '!B27</f>
        <v>#N/A</v>
      </c>
      <c r="C25" s="10" t="e">
        <f>'Formato '!C27</f>
        <v>#N/A</v>
      </c>
      <c r="D25" s="11" t="e">
        <f>'Formato '!D27</f>
        <v>#N/A</v>
      </c>
      <c r="E25" s="18"/>
      <c r="F25" s="10" t="e">
        <f>'Formato '!F27</f>
        <v>#N/A</v>
      </c>
      <c r="G25" s="11" t="e">
        <f>'Formato '!G27</f>
        <v>#N/A</v>
      </c>
      <c r="H25" s="10" t="e">
        <f>'Formato '!H27</f>
        <v>#N/A</v>
      </c>
      <c r="I25" s="11" t="e">
        <f>'Formato '!I27</f>
        <v>#N/A</v>
      </c>
      <c r="K25" s="10" t="e">
        <f>'Formato '!#REF!</f>
        <v>#REF!</v>
      </c>
      <c r="L25" s="11" t="e">
        <f>'Formato '!#REF!</f>
        <v>#REF!</v>
      </c>
      <c r="M25" s="10" t="e">
        <f>'Formato '!#REF!</f>
        <v>#REF!</v>
      </c>
      <c r="N25" s="11" t="e">
        <f>'Formato '!#REF!</f>
        <v>#REF!</v>
      </c>
      <c r="P25" s="10" t="e">
        <f>'Formato '!#REF!</f>
        <v>#REF!</v>
      </c>
      <c r="Q25" s="11" t="e">
        <f>'Formato '!#REF!</f>
        <v>#REF!</v>
      </c>
      <c r="R25" s="10" t="e">
        <f>'Formato '!#REF!</f>
        <v>#REF!</v>
      </c>
      <c r="S25" s="11" t="e">
        <f>'Formato '!#REF!</f>
        <v>#REF!</v>
      </c>
    </row>
    <row r="26" spans="1:19" s="4" customFormat="1" ht="9.75" customHeight="1" x14ac:dyDescent="0.25">
      <c r="A26" s="100" t="str">
        <f>'Formato '!A28:B28</f>
        <v>G.M. DE ASUNTOS EXTERNOS Y C.</v>
      </c>
      <c r="B26" s="101"/>
      <c r="C26" s="93" t="str">
        <f>'Formato '!C28:D28</f>
        <v>SUBG. ADMON. DE PERSONAL V.</v>
      </c>
      <c r="D26" s="94"/>
      <c r="E26" s="17"/>
      <c r="F26" s="93" t="str">
        <f>'Formato '!F28:G28</f>
        <v>G.M. DE ASUNTOS EXTERNOS Y C.</v>
      </c>
      <c r="G26" s="94"/>
      <c r="H26" s="93" t="str">
        <f>'Formato '!H28:I28</f>
        <v>SUBG. ADMON. DE PERSONAL V.</v>
      </c>
      <c r="I26" s="94"/>
      <c r="K26" s="93" t="str">
        <f>F26</f>
        <v>G.M. DE ASUNTOS EXTERNOS Y C.</v>
      </c>
      <c r="L26" s="94"/>
      <c r="M26" s="93" t="str">
        <f>H26</f>
        <v>SUBG. ADMON. DE PERSONAL V.</v>
      </c>
      <c r="N26" s="94"/>
      <c r="P26" s="93" t="str">
        <f>K26</f>
        <v>G.M. DE ASUNTOS EXTERNOS Y C.</v>
      </c>
      <c r="Q26" s="94"/>
      <c r="R26" s="93" t="str">
        <f>M26</f>
        <v>SUBG. ADMON. DE PERSONAL V.</v>
      </c>
      <c r="S26" s="94"/>
    </row>
    <row r="27" spans="1:19" s="1" customFormat="1" ht="9.75" customHeight="1" x14ac:dyDescent="0.25">
      <c r="A27" s="13" t="str">
        <f>'Formato '!A29</f>
        <v>Ing. Rosana Sol Ferrer</v>
      </c>
      <c r="B27" s="12"/>
      <c r="C27" s="13" t="str">
        <f>'Formato '!C29</f>
        <v>Lic. Miguel A. Olan León</v>
      </c>
      <c r="D27" s="16"/>
      <c r="E27" s="18"/>
      <c r="F27" s="13" t="str">
        <f>'Formato '!F29</f>
        <v>Ing. Rosana Sol Ferrer</v>
      </c>
      <c r="G27" s="12"/>
      <c r="H27" s="13" t="str">
        <f>'Formato '!H29</f>
        <v>Lic. Miguel A. Olan León</v>
      </c>
      <c r="I27" s="16"/>
      <c r="K27" s="13" t="e">
        <f>'Formato '!#REF!</f>
        <v>#REF!</v>
      </c>
      <c r="L27" s="12"/>
      <c r="M27" s="13" t="e">
        <f>'Formato '!#REF!</f>
        <v>#REF!</v>
      </c>
      <c r="N27" s="16"/>
      <c r="P27" s="13" t="e">
        <f>'Formato '!#REF!</f>
        <v>#REF!</v>
      </c>
      <c r="Q27" s="12"/>
      <c r="R27" s="13" t="e">
        <f>'Formato '!#REF!</f>
        <v>#REF!</v>
      </c>
      <c r="S27" s="16"/>
    </row>
    <row r="28" spans="1:19" s="5" customFormat="1" ht="9.75" customHeight="1" x14ac:dyDescent="0.25">
      <c r="A28" s="10" t="e">
        <f>'Formato '!A30</f>
        <v>#N/A</v>
      </c>
      <c r="B28" s="11" t="str">
        <f>'Formato '!B30</f>
        <v>Dom:</v>
      </c>
      <c r="C28" s="10" t="e">
        <f>'Formato '!C30</f>
        <v>#N/A</v>
      </c>
      <c r="D28" s="11" t="e">
        <f>'Formato '!D30</f>
        <v>#N/A</v>
      </c>
      <c r="E28" s="18"/>
      <c r="F28" s="10" t="e">
        <f>'Formato '!F30</f>
        <v>#N/A</v>
      </c>
      <c r="G28" s="11" t="str">
        <f>'Formato '!G30</f>
        <v>Dom:</v>
      </c>
      <c r="H28" s="10" t="e">
        <f>'Formato '!H30</f>
        <v>#N/A</v>
      </c>
      <c r="I28" s="11" t="e">
        <f>'Formato '!I30</f>
        <v>#N/A</v>
      </c>
      <c r="K28" s="10" t="e">
        <f>'Formato '!#REF!</f>
        <v>#REF!</v>
      </c>
      <c r="L28" s="11" t="e">
        <f>'Formato '!#REF!</f>
        <v>#REF!</v>
      </c>
      <c r="M28" s="10" t="e">
        <f>'Formato '!#REF!</f>
        <v>#REF!</v>
      </c>
      <c r="N28" s="11" t="e">
        <f>'Formato '!#REF!</f>
        <v>#REF!</v>
      </c>
      <c r="P28" s="10" t="e">
        <f>'Formato '!#REF!</f>
        <v>#REF!</v>
      </c>
      <c r="Q28" s="11" t="e">
        <f>'Formato '!#REF!</f>
        <v>#REF!</v>
      </c>
      <c r="R28" s="10" t="e">
        <f>'Formato '!#REF!</f>
        <v>#REF!</v>
      </c>
      <c r="S28" s="11" t="e">
        <f>'Formato '!#REF!</f>
        <v>#REF!</v>
      </c>
    </row>
    <row r="29" spans="1:19" s="5" customFormat="1" ht="9.75" customHeight="1" x14ac:dyDescent="0.25">
      <c r="A29" s="10" t="e">
        <f>'Formato '!A31</f>
        <v>#N/A</v>
      </c>
      <c r="B29" s="11" t="e">
        <f>'Formato '!B31</f>
        <v>#N/A</v>
      </c>
      <c r="C29" s="10" t="e">
        <f>'Formato '!C31</f>
        <v>#N/A</v>
      </c>
      <c r="D29" s="11" t="e">
        <f>'Formato '!D31</f>
        <v>#N/A</v>
      </c>
      <c r="E29" s="18"/>
      <c r="F29" s="10" t="e">
        <f>'Formato '!F31</f>
        <v>#N/A</v>
      </c>
      <c r="G29" s="11" t="e">
        <f>'Formato '!G31</f>
        <v>#N/A</v>
      </c>
      <c r="H29" s="10" t="e">
        <f>'Formato '!H31</f>
        <v>#N/A</v>
      </c>
      <c r="I29" s="11" t="e">
        <f>'Formato '!I31</f>
        <v>#N/A</v>
      </c>
      <c r="K29" s="10" t="e">
        <f>'Formato '!#REF!</f>
        <v>#REF!</v>
      </c>
      <c r="L29" s="11" t="e">
        <f>'Formato '!#REF!</f>
        <v>#REF!</v>
      </c>
      <c r="M29" s="10" t="e">
        <f>'Formato '!#REF!</f>
        <v>#REF!</v>
      </c>
      <c r="N29" s="11" t="e">
        <f>'Formato '!#REF!</f>
        <v>#REF!</v>
      </c>
      <c r="P29" s="10" t="e">
        <f>'Formato '!#REF!</f>
        <v>#REF!</v>
      </c>
      <c r="Q29" s="11" t="e">
        <f>'Formato '!#REF!</f>
        <v>#REF!</v>
      </c>
      <c r="R29" s="10" t="e">
        <f>'Formato '!#REF!</f>
        <v>#REF!</v>
      </c>
      <c r="S29" s="11" t="e">
        <f>'Formato '!#REF!</f>
        <v>#REF!</v>
      </c>
    </row>
    <row r="30" spans="1:19" s="4" customFormat="1" ht="9.75" customHeight="1" x14ac:dyDescent="0.25">
      <c r="A30" s="100" t="str">
        <f>'Formato '!A32:B32</f>
        <v>G. JURÍDICA DE EXP. Y PROD.</v>
      </c>
      <c r="B30" s="101"/>
      <c r="C30" s="93" t="str">
        <f>'Formato '!C32:D32</f>
        <v>A.P. BELLOTA -JUJO</v>
      </c>
      <c r="D30" s="94"/>
      <c r="E30" s="17"/>
      <c r="F30" s="93" t="str">
        <f>'Formato '!F32:G32</f>
        <v>G. JURÍDICA DE EXP. Y PROD.</v>
      </c>
      <c r="G30" s="94"/>
      <c r="H30" s="93" t="str">
        <f>'Formato '!H32:I32</f>
        <v>A.P. BELLOTA -JUJO</v>
      </c>
      <c r="I30" s="94"/>
      <c r="K30" s="93" t="str">
        <f>F30</f>
        <v>G. JURÍDICA DE EXP. Y PROD.</v>
      </c>
      <c r="L30" s="94"/>
      <c r="M30" s="93" t="str">
        <f>H30</f>
        <v>A.P. BELLOTA -JUJO</v>
      </c>
      <c r="N30" s="94"/>
      <c r="P30" s="93" t="str">
        <f>K30</f>
        <v>G. JURÍDICA DE EXP. Y PROD.</v>
      </c>
      <c r="Q30" s="94"/>
      <c r="R30" s="93" t="str">
        <f>M30</f>
        <v>A.P. BELLOTA -JUJO</v>
      </c>
      <c r="S30" s="94"/>
    </row>
    <row r="31" spans="1:19" s="1" customFormat="1" ht="9.75" customHeight="1" x14ac:dyDescent="0.25">
      <c r="A31" s="13" t="str">
        <f>'Formato '!A33</f>
        <v>Lic. Javier Torres López</v>
      </c>
      <c r="B31" s="12"/>
      <c r="C31" s="13" t="str">
        <f>'Formato '!C33</f>
        <v>Ing. Migue Angel Cerino de la Cruz</v>
      </c>
      <c r="D31" s="55"/>
      <c r="E31" s="18"/>
      <c r="F31" s="13" t="str">
        <f>'Formato '!F33</f>
        <v>Lic. Javier Torres López</v>
      </c>
      <c r="G31" s="12"/>
      <c r="H31" s="13" t="str">
        <f>'Formato '!H33</f>
        <v>Ing. Migue Angel Cerino de la Cruz</v>
      </c>
      <c r="I31" s="55"/>
      <c r="K31" s="13" t="e">
        <f>'Formato '!#REF!</f>
        <v>#REF!</v>
      </c>
      <c r="L31" s="12"/>
      <c r="M31" s="13" t="e">
        <f>'Formato '!#REF!</f>
        <v>#REF!</v>
      </c>
      <c r="N31" s="16"/>
      <c r="P31" s="13" t="e">
        <f>'Formato '!#REF!</f>
        <v>#REF!</v>
      </c>
      <c r="Q31" s="12"/>
      <c r="R31" s="13" t="e">
        <f>'Formato '!#REF!</f>
        <v>#REF!</v>
      </c>
      <c r="S31" s="16"/>
    </row>
    <row r="32" spans="1:19" s="5" customFormat="1" ht="9.75" customHeight="1" x14ac:dyDescent="0.25">
      <c r="A32" s="10" t="e">
        <f>'Formato '!A34</f>
        <v>#N/A</v>
      </c>
      <c r="B32" s="11" t="e">
        <f>'Formato '!B34</f>
        <v>#N/A</v>
      </c>
      <c r="C32" s="10" t="e">
        <f>'Formato '!C34</f>
        <v>#N/A</v>
      </c>
      <c r="D32" s="11" t="e">
        <f>'Formato '!D34</f>
        <v>#N/A</v>
      </c>
      <c r="E32" s="18"/>
      <c r="F32" s="10" t="e">
        <f>'Formato '!F34</f>
        <v>#N/A</v>
      </c>
      <c r="G32" s="11" t="e">
        <f>'Formato '!G34</f>
        <v>#N/A</v>
      </c>
      <c r="H32" s="10" t="e">
        <f>'Formato '!H34</f>
        <v>#N/A</v>
      </c>
      <c r="I32" s="11" t="e">
        <f>'Formato '!I34</f>
        <v>#N/A</v>
      </c>
      <c r="K32" s="10" t="e">
        <f>'Formato '!#REF!</f>
        <v>#REF!</v>
      </c>
      <c r="L32" s="11" t="e">
        <f>'Formato '!#REF!</f>
        <v>#REF!</v>
      </c>
      <c r="M32" s="10" t="e">
        <f>'Formato '!#REF!</f>
        <v>#REF!</v>
      </c>
      <c r="N32" s="11" t="e">
        <f>'Formato '!#REF!</f>
        <v>#REF!</v>
      </c>
      <c r="P32" s="10" t="e">
        <f>'Formato '!#REF!</f>
        <v>#REF!</v>
      </c>
      <c r="Q32" s="11" t="e">
        <f>'Formato '!#REF!</f>
        <v>#REF!</v>
      </c>
      <c r="R32" s="10" t="e">
        <f>'Formato '!#REF!</f>
        <v>#REF!</v>
      </c>
      <c r="S32" s="11" t="e">
        <f>'Formato '!#REF!</f>
        <v>#REF!</v>
      </c>
    </row>
    <row r="33" spans="1:19" s="5" customFormat="1" ht="9.75" customHeight="1" x14ac:dyDescent="0.25">
      <c r="A33" s="10" t="e">
        <f>'Formato '!A35</f>
        <v>#N/A</v>
      </c>
      <c r="B33" s="11" t="e">
        <f>'Formato '!B35</f>
        <v>#N/A</v>
      </c>
      <c r="C33" s="10" t="e">
        <f>'Formato '!C35</f>
        <v>#N/A</v>
      </c>
      <c r="D33" s="11" t="e">
        <f>'Formato '!D35</f>
        <v>#N/A</v>
      </c>
      <c r="E33" s="18"/>
      <c r="F33" s="10" t="e">
        <f>'Formato '!F35</f>
        <v>#N/A</v>
      </c>
      <c r="G33" s="11" t="e">
        <f>'Formato '!G35</f>
        <v>#N/A</v>
      </c>
      <c r="H33" s="10" t="e">
        <f>'Formato '!H35</f>
        <v>#N/A</v>
      </c>
      <c r="I33" s="11" t="e">
        <f>'Formato '!I35</f>
        <v>#N/A</v>
      </c>
      <c r="K33" s="10" t="e">
        <f>'Formato '!#REF!</f>
        <v>#REF!</v>
      </c>
      <c r="L33" s="11" t="e">
        <f>'Formato '!#REF!</f>
        <v>#REF!</v>
      </c>
      <c r="M33" s="10" t="e">
        <f>'Formato '!#REF!</f>
        <v>#REF!</v>
      </c>
      <c r="N33" s="11" t="e">
        <f>'Formato '!#REF!</f>
        <v>#REF!</v>
      </c>
      <c r="P33" s="10" t="e">
        <f>'Formato '!#REF!</f>
        <v>#REF!</v>
      </c>
      <c r="Q33" s="11" t="e">
        <f>'Formato '!#REF!</f>
        <v>#REF!</v>
      </c>
      <c r="R33" s="10" t="e">
        <f>'Formato '!#REF!</f>
        <v>#REF!</v>
      </c>
      <c r="S33" s="11" t="e">
        <f>'Formato '!#REF!</f>
        <v>#REF!</v>
      </c>
    </row>
    <row r="34" spans="1:19" s="4" customFormat="1" ht="9.75" customHeight="1" x14ac:dyDescent="0.25">
      <c r="A34" s="100" t="str">
        <f>'Formato '!A36:B36</f>
        <v>A.P. CINCO-PRESIDENTES</v>
      </c>
      <c r="B34" s="101"/>
      <c r="C34" s="100" t="str">
        <f>'Formato '!C36:D36</f>
        <v>A.P. MACUSPANA-MUSPAC</v>
      </c>
      <c r="D34" s="101"/>
      <c r="E34" s="17"/>
      <c r="F34" s="93" t="str">
        <f>'Formato '!F36:G36</f>
        <v>A.P. CINCO-PRESIDENTES</v>
      </c>
      <c r="G34" s="94"/>
      <c r="H34" s="93" t="str">
        <f>'Formato '!H36:I36</f>
        <v>A.P. MACUSPANA-MUSPAC</v>
      </c>
      <c r="I34" s="94"/>
      <c r="K34" s="93" t="str">
        <f>F34</f>
        <v>A.P. CINCO-PRESIDENTES</v>
      </c>
      <c r="L34" s="94"/>
      <c r="M34" s="93" t="str">
        <f>H34</f>
        <v>A.P. MACUSPANA-MUSPAC</v>
      </c>
      <c r="N34" s="94"/>
      <c r="P34" s="93" t="str">
        <f>K34</f>
        <v>A.P. CINCO-PRESIDENTES</v>
      </c>
      <c r="Q34" s="94"/>
      <c r="R34" s="93" t="str">
        <f>M34</f>
        <v>A.P. MACUSPANA-MUSPAC</v>
      </c>
      <c r="S34" s="94"/>
    </row>
    <row r="35" spans="1:19" s="1" customFormat="1" ht="9.75" customHeight="1" x14ac:dyDescent="0.25">
      <c r="A35" s="13" t="str">
        <f>'Formato '!A37</f>
        <v>Ing. Carlos Francisco García Vela</v>
      </c>
      <c r="B35" s="12"/>
      <c r="C35" s="13" t="str">
        <f>'Formato '!C37</f>
        <v>Ing. Leonel Campero Quezada</v>
      </c>
      <c r="D35" s="55"/>
      <c r="E35" s="18"/>
      <c r="F35" s="13" t="str">
        <f>'Formato '!F37</f>
        <v>Ing. Carlos Francisco García Vela</v>
      </c>
      <c r="G35" s="12"/>
      <c r="H35" s="13" t="str">
        <f>'Formato '!H37</f>
        <v>Ing. Leonel Campero Quezada</v>
      </c>
      <c r="I35" s="55"/>
      <c r="K35" s="13" t="e">
        <f>'Formato '!#REF!</f>
        <v>#REF!</v>
      </c>
      <c r="L35" s="12"/>
      <c r="M35" s="13" t="e">
        <f>'Formato '!#REF!</f>
        <v>#REF!</v>
      </c>
      <c r="N35" s="16"/>
      <c r="P35" s="13" t="e">
        <f>'Formato '!#REF!</f>
        <v>#REF!</v>
      </c>
      <c r="Q35" s="12"/>
      <c r="R35" s="13" t="e">
        <f>'Formato '!#REF!</f>
        <v>#REF!</v>
      </c>
      <c r="S35" s="16"/>
    </row>
    <row r="36" spans="1:19" s="5" customFormat="1" ht="9.75" customHeight="1" x14ac:dyDescent="0.25">
      <c r="A36" s="10" t="e">
        <f>'Formato '!A38</f>
        <v>#N/A</v>
      </c>
      <c r="B36" s="11" t="e">
        <f>'Formato '!B38</f>
        <v>#N/A</v>
      </c>
      <c r="C36" s="10" t="e">
        <f>'Formato '!C38</f>
        <v>#N/A</v>
      </c>
      <c r="D36" s="11" t="e">
        <f>'Formato '!D38</f>
        <v>#N/A</v>
      </c>
      <c r="E36" s="18"/>
      <c r="F36" s="10" t="e">
        <f>'Formato '!F38</f>
        <v>#N/A</v>
      </c>
      <c r="G36" s="11" t="e">
        <f>'Formato '!G38</f>
        <v>#N/A</v>
      </c>
      <c r="H36" s="10" t="e">
        <f>'Formato '!H38</f>
        <v>#N/A</v>
      </c>
      <c r="I36" s="11" t="e">
        <f>'Formato '!I38</f>
        <v>#N/A</v>
      </c>
      <c r="K36" s="10" t="e">
        <f>'Formato '!#REF!</f>
        <v>#REF!</v>
      </c>
      <c r="L36" s="11" t="e">
        <f>'Formato '!#REF!</f>
        <v>#REF!</v>
      </c>
      <c r="M36" s="10" t="e">
        <f>'Formato '!#REF!</f>
        <v>#REF!</v>
      </c>
      <c r="N36" s="11" t="e">
        <f>'Formato '!#REF!</f>
        <v>#REF!</v>
      </c>
      <c r="P36" s="10" t="e">
        <f>'Formato '!#REF!</f>
        <v>#REF!</v>
      </c>
      <c r="Q36" s="11" t="e">
        <f>'Formato '!#REF!</f>
        <v>#REF!</v>
      </c>
      <c r="R36" s="10" t="e">
        <f>'Formato '!#REF!</f>
        <v>#REF!</v>
      </c>
      <c r="S36" s="11" t="e">
        <f>'Formato '!#REF!</f>
        <v>#REF!</v>
      </c>
    </row>
    <row r="37" spans="1:19" s="5" customFormat="1" ht="9.75" customHeight="1" x14ac:dyDescent="0.25">
      <c r="A37" s="10" t="e">
        <f>'Formato '!A39</f>
        <v>#N/A</v>
      </c>
      <c r="B37" s="11" t="e">
        <f>'Formato '!B39</f>
        <v>#N/A</v>
      </c>
      <c r="C37" s="10" t="e">
        <f>'Formato '!C38</f>
        <v>#N/A</v>
      </c>
      <c r="D37" s="11" t="e">
        <f>'Formato '!D39</f>
        <v>#N/A</v>
      </c>
      <c r="E37" s="18"/>
      <c r="F37" s="10" t="e">
        <f>'Formato '!F39</f>
        <v>#N/A</v>
      </c>
      <c r="G37" s="11" t="e">
        <f>'Formato '!G39</f>
        <v>#N/A</v>
      </c>
      <c r="H37" s="10" t="e">
        <f>'Formato '!H39</f>
        <v>#N/A</v>
      </c>
      <c r="I37" s="11" t="e">
        <f>'Formato '!I39</f>
        <v>#N/A</v>
      </c>
      <c r="K37" s="10" t="e">
        <f>'Formato '!#REF!</f>
        <v>#REF!</v>
      </c>
      <c r="L37" s="11" t="e">
        <f>'Formato '!#REF!</f>
        <v>#REF!</v>
      </c>
      <c r="M37" s="10" t="e">
        <f>'Formato '!#REF!</f>
        <v>#REF!</v>
      </c>
      <c r="N37" s="11" t="e">
        <f>'Formato '!#REF!</f>
        <v>#REF!</v>
      </c>
      <c r="P37" s="10" t="e">
        <f>'Formato '!#REF!</f>
        <v>#REF!</v>
      </c>
      <c r="Q37" s="11" t="e">
        <f>'Formato '!#REF!</f>
        <v>#REF!</v>
      </c>
      <c r="R37" s="10" t="e">
        <f>'Formato '!#REF!</f>
        <v>#REF!</v>
      </c>
      <c r="S37" s="11" t="e">
        <f>'Formato '!#REF!</f>
        <v>#REF!</v>
      </c>
    </row>
    <row r="38" spans="1:19" s="5" customFormat="1" ht="9.75" customHeight="1" x14ac:dyDescent="0.25">
      <c r="A38" s="100" t="str">
        <f>'Formato '!A40:B40</f>
        <v>A.P. SAMARIA-LUNA</v>
      </c>
      <c r="B38" s="101"/>
      <c r="C38" s="100" t="str">
        <f>'Formato '!C40:D40</f>
        <v>A. EXPLORACIÓN ÁREAS TERRESTRES</v>
      </c>
      <c r="D38" s="101"/>
      <c r="E38" s="17"/>
      <c r="F38" s="93" t="str">
        <f>'Formato '!F40:G40</f>
        <v>A.P. SAMARIA-LUNA</v>
      </c>
      <c r="G38" s="94"/>
      <c r="H38" s="93" t="str">
        <f>'Formato '!H40:I40</f>
        <v>A. EXPLORACIÓN ÁREAS TERRESTRES</v>
      </c>
      <c r="I38" s="94"/>
      <c r="K38" s="10"/>
      <c r="L38" s="11"/>
      <c r="M38" s="10"/>
      <c r="N38" s="11"/>
      <c r="P38" s="10"/>
      <c r="Q38" s="11"/>
      <c r="R38" s="10"/>
      <c r="S38" s="11"/>
    </row>
    <row r="39" spans="1:19" s="5" customFormat="1" ht="9.75" customHeight="1" x14ac:dyDescent="0.25">
      <c r="A39" s="13" t="str">
        <f>'Formato '!A41</f>
        <v>Ing. Juan Carlos Sosa Sanchez</v>
      </c>
      <c r="B39" s="12"/>
      <c r="C39" s="13" t="str">
        <f>'Formato '!C41</f>
        <v>Ing. Oscar Pinto Gómez</v>
      </c>
      <c r="D39" s="16"/>
      <c r="E39" s="18"/>
      <c r="F39" s="13" t="str">
        <f>'Formato '!F41</f>
        <v>Ing. Juan Carlos Sosa Sanchez</v>
      </c>
      <c r="G39" s="12"/>
      <c r="H39" s="13" t="str">
        <f>'Formato '!H41</f>
        <v>Ing. Oscar Pinto Gómez</v>
      </c>
      <c r="I39" s="16"/>
      <c r="K39" s="10"/>
      <c r="L39" s="11"/>
      <c r="M39" s="10"/>
      <c r="N39" s="11"/>
      <c r="P39" s="10"/>
      <c r="Q39" s="11"/>
      <c r="R39" s="10"/>
      <c r="S39" s="11"/>
    </row>
    <row r="40" spans="1:19" s="5" customFormat="1" ht="9.75" customHeight="1" x14ac:dyDescent="0.25">
      <c r="A40" s="10" t="e">
        <f>'Formato '!A42</f>
        <v>#N/A</v>
      </c>
      <c r="B40" s="11" t="e">
        <f>'Formato '!B42</f>
        <v>#N/A</v>
      </c>
      <c r="C40" s="10" t="e">
        <f>'Formato '!C42</f>
        <v>#N/A</v>
      </c>
      <c r="D40" s="11" t="e">
        <f>'Formato '!D42</f>
        <v>#N/A</v>
      </c>
      <c r="E40" s="18"/>
      <c r="F40" s="10" t="e">
        <f>'Formato '!F42</f>
        <v>#N/A</v>
      </c>
      <c r="G40" s="11" t="e">
        <f>'Formato '!G42</f>
        <v>#N/A</v>
      </c>
      <c r="H40" s="10" t="e">
        <f>'Formato '!H42</f>
        <v>#N/A</v>
      </c>
      <c r="I40" s="11" t="e">
        <f>'Formato '!I42</f>
        <v>#N/A</v>
      </c>
      <c r="K40" s="10"/>
      <c r="L40" s="11"/>
      <c r="M40" s="10"/>
      <c r="N40" s="11"/>
      <c r="P40" s="10"/>
      <c r="Q40" s="11"/>
      <c r="R40" s="10"/>
      <c r="S40" s="11"/>
    </row>
    <row r="41" spans="1:19" s="5" customFormat="1" ht="9.75" customHeight="1" thickBot="1" x14ac:dyDescent="0.3">
      <c r="A41" s="14" t="e">
        <f>'Formato '!A43</f>
        <v>#N/A</v>
      </c>
      <c r="B41" s="15" t="e">
        <f>'Formato '!B43</f>
        <v>#N/A</v>
      </c>
      <c r="C41" s="14" t="e">
        <f>'Formato '!C43</f>
        <v>#N/A</v>
      </c>
      <c r="D41" s="15" t="e">
        <f>'Formato '!D43</f>
        <v>#N/A</v>
      </c>
      <c r="E41" s="18"/>
      <c r="F41" s="14" t="e">
        <f>'Formato '!F43</f>
        <v>#N/A</v>
      </c>
      <c r="G41" s="15" t="e">
        <f>'Formato '!G43</f>
        <v>#N/A</v>
      </c>
      <c r="H41" s="14" t="e">
        <f>'Formato '!H43</f>
        <v>#N/A</v>
      </c>
      <c r="I41" s="15" t="e">
        <f>'Formato '!I43</f>
        <v>#N/A</v>
      </c>
      <c r="K41" s="10"/>
      <c r="L41" s="11"/>
      <c r="M41" s="10"/>
      <c r="N41" s="11"/>
      <c r="P41" s="10"/>
      <c r="Q41" s="11"/>
      <c r="R41" s="10"/>
      <c r="S41" s="11"/>
    </row>
    <row r="42" spans="1:19" s="4" customFormat="1" ht="9.75" customHeight="1" x14ac:dyDescent="0.25">
      <c r="A42" s="100" t="str">
        <f>'Formato '!A44:B44</f>
        <v>A.P. POZA RICA-ALTAMIRA</v>
      </c>
      <c r="B42" s="101"/>
      <c r="C42" s="93" t="str">
        <f>'Formato '!C44:D44</f>
        <v>A.P. GAS VERACRUZ</v>
      </c>
      <c r="D42" s="94"/>
      <c r="E42" s="17"/>
      <c r="F42" s="93" t="str">
        <f>'Formato '!F44:G44</f>
        <v>A.P. POZA RICA-ALTAMIRA</v>
      </c>
      <c r="G42" s="94"/>
      <c r="H42" s="93" t="str">
        <f>'Formato '!H44:I44</f>
        <v>A.P. GAS VERACRUZ</v>
      </c>
      <c r="I42" s="94"/>
      <c r="K42" s="93" t="str">
        <f>F42</f>
        <v>A.P. POZA RICA-ALTAMIRA</v>
      </c>
      <c r="L42" s="94"/>
      <c r="M42" s="93" t="str">
        <f>H42</f>
        <v>A.P. GAS VERACRUZ</v>
      </c>
      <c r="N42" s="94"/>
      <c r="P42" s="93" t="str">
        <f>K42</f>
        <v>A.P. POZA RICA-ALTAMIRA</v>
      </c>
      <c r="Q42" s="94"/>
      <c r="R42" s="93" t="str">
        <f>M42</f>
        <v>A.P. GAS VERACRUZ</v>
      </c>
      <c r="S42" s="94"/>
    </row>
    <row r="43" spans="1:19" s="1" customFormat="1" ht="9.75" customHeight="1" x14ac:dyDescent="0.25">
      <c r="A43" s="13" t="str">
        <f>'Formato '!A45</f>
        <v>Ing. Jorge Adalberto Vega Flores</v>
      </c>
      <c r="B43" s="12"/>
      <c r="C43" s="13" t="str">
        <f>'Formato '!C45</f>
        <v>Ing. Telésforo B. Dávila Castillo</v>
      </c>
      <c r="D43" s="16"/>
      <c r="E43" s="18"/>
      <c r="F43" s="13" t="str">
        <f>'Formato '!F45</f>
        <v>Ing. Jorge Adalberto Vega Flores</v>
      </c>
      <c r="G43" s="12"/>
      <c r="H43" s="13" t="str">
        <f>'Formato '!H45</f>
        <v>Ing. Telésforo B. Dávila Castillo</v>
      </c>
      <c r="I43" s="16"/>
      <c r="K43" s="13" t="e">
        <f>'Formato '!#REF!</f>
        <v>#REF!</v>
      </c>
      <c r="L43" s="12"/>
      <c r="M43" s="13" t="e">
        <f>'Formato '!#REF!</f>
        <v>#REF!</v>
      </c>
      <c r="N43" s="16"/>
      <c r="P43" s="13" t="e">
        <f>'Formato '!#REF!</f>
        <v>#REF!</v>
      </c>
      <c r="Q43" s="12"/>
      <c r="R43" s="13" t="e">
        <f>'Formato '!#REF!</f>
        <v>#REF!</v>
      </c>
      <c r="S43" s="16"/>
    </row>
    <row r="44" spans="1:19" s="5" customFormat="1" ht="12.75" customHeight="1" x14ac:dyDescent="0.25">
      <c r="A44" s="10" t="e">
        <f>'Formato '!A46</f>
        <v>#N/A</v>
      </c>
      <c r="B44" s="11" t="e">
        <f>'Formato '!B46</f>
        <v>#N/A</v>
      </c>
      <c r="C44" s="10" t="e">
        <f>'Formato '!C46</f>
        <v>#N/A</v>
      </c>
      <c r="D44" s="11" t="e">
        <f>'Formato '!D46</f>
        <v>#N/A</v>
      </c>
      <c r="E44" s="18"/>
      <c r="F44" s="10" t="e">
        <f>'Formato '!F46</f>
        <v>#N/A</v>
      </c>
      <c r="G44" s="11" t="e">
        <f>'Formato '!G46</f>
        <v>#N/A</v>
      </c>
      <c r="H44" s="10" t="e">
        <f>'Formato '!H46</f>
        <v>#N/A</v>
      </c>
      <c r="I44" s="11" t="e">
        <f>'Formato '!I46</f>
        <v>#N/A</v>
      </c>
      <c r="K44" s="10" t="e">
        <f>'Formato '!#REF!</f>
        <v>#REF!</v>
      </c>
      <c r="L44" s="11" t="e">
        <f>'Formato '!#REF!</f>
        <v>#REF!</v>
      </c>
      <c r="M44" s="10" t="e">
        <f>'Formato '!#REF!</f>
        <v>#REF!</v>
      </c>
      <c r="N44" s="11" t="e">
        <f>'Formato '!#REF!</f>
        <v>#REF!</v>
      </c>
      <c r="P44" s="10" t="e">
        <f>'Formato '!#REF!</f>
        <v>#REF!</v>
      </c>
      <c r="Q44" s="11" t="e">
        <f>'Formato '!#REF!</f>
        <v>#REF!</v>
      </c>
      <c r="R44" s="10" t="e">
        <f>'Formato '!#REF!</f>
        <v>#REF!</v>
      </c>
      <c r="S44" s="11" t="e">
        <f>'Formato '!#REF!</f>
        <v>#REF!</v>
      </c>
    </row>
    <row r="45" spans="1:19" s="5" customFormat="1" ht="9.75" customHeight="1" thickBot="1" x14ac:dyDescent="0.3">
      <c r="A45" s="14" t="e">
        <f>'Formato '!A47</f>
        <v>#N/A</v>
      </c>
      <c r="B45" s="15" t="e">
        <f>'Formato '!B47</f>
        <v>#N/A</v>
      </c>
      <c r="C45" s="14" t="e">
        <f>'Formato '!C47</f>
        <v>#N/A</v>
      </c>
      <c r="D45" s="15" t="e">
        <f>'Formato '!D47</f>
        <v>#N/A</v>
      </c>
      <c r="E45" s="18"/>
      <c r="F45" s="14" t="e">
        <f>'Formato '!F47</f>
        <v>#N/A</v>
      </c>
      <c r="G45" s="15" t="e">
        <f>'Formato '!G47</f>
        <v>#N/A</v>
      </c>
      <c r="H45" s="14" t="e">
        <f>'Formato '!H47</f>
        <v>#N/A</v>
      </c>
      <c r="I45" s="15" t="e">
        <f>'Formato '!I47</f>
        <v>#N/A</v>
      </c>
      <c r="K45" s="14" t="e">
        <f>'Formato '!#REF!</f>
        <v>#REF!</v>
      </c>
      <c r="L45" s="15" t="e">
        <f>'Formato '!#REF!</f>
        <v>#REF!</v>
      </c>
      <c r="M45" s="14" t="e">
        <f>'Formato '!#REF!</f>
        <v>#REF!</v>
      </c>
      <c r="N45" s="15" t="e">
        <f>'Formato '!#REF!</f>
        <v>#REF!</v>
      </c>
      <c r="P45" s="14" t="e">
        <f>'Formato '!#REF!</f>
        <v>#REF!</v>
      </c>
      <c r="Q45" s="15" t="e">
        <f>'Formato '!#REF!</f>
        <v>#REF!</v>
      </c>
      <c r="R45" s="14" t="e">
        <f>'Formato '!#REF!</f>
        <v>#REF!</v>
      </c>
      <c r="S45" s="15" t="e">
        <f>'Formato '!#REF!</f>
        <v>#REF!</v>
      </c>
    </row>
    <row r="46" spans="1:19" ht="4.1500000000000004" customHeight="1" thickBot="1" x14ac:dyDescent="0.45">
      <c r="A46" s="6"/>
      <c r="B46" s="7"/>
      <c r="C46" s="6"/>
      <c r="D46" s="7"/>
      <c r="F46" s="6"/>
      <c r="G46" s="6"/>
      <c r="H46" s="6"/>
      <c r="I46" s="6"/>
      <c r="K46" s="6"/>
      <c r="L46" s="6"/>
      <c r="M46" s="6"/>
      <c r="N46" s="6"/>
      <c r="P46" s="6"/>
      <c r="Q46" s="6"/>
      <c r="R46" s="6"/>
      <c r="S46" s="6"/>
    </row>
    <row r="47" spans="1:19" ht="13.5" customHeight="1" thickBot="1" x14ac:dyDescent="0.3">
      <c r="A47" s="95" t="str">
        <f>A1</f>
        <v>Sabado 06 de Agosto 2016</v>
      </c>
      <c r="B47" s="96"/>
      <c r="C47" s="96"/>
      <c r="D47" s="97"/>
      <c r="E47" s="49"/>
      <c r="F47" s="95" t="str">
        <f>F1</f>
        <v>Domingo 07 de Agosto 2016</v>
      </c>
      <c r="G47" s="96"/>
      <c r="H47" s="96"/>
      <c r="I47" s="97"/>
      <c r="K47" s="95" t="e">
        <f t="shared" ref="K47:K83" si="0">K1</f>
        <v>#REF!</v>
      </c>
      <c r="L47" s="96"/>
      <c r="M47" s="96"/>
      <c r="N47" s="97"/>
      <c r="P47" s="95" t="e">
        <f t="shared" ref="P47:P83" si="1">P1</f>
        <v>#REF!</v>
      </c>
      <c r="Q47" s="96"/>
      <c r="R47" s="96"/>
      <c r="S47" s="97"/>
    </row>
    <row r="48" spans="1:19" s="1" customFormat="1" ht="24.75" customHeight="1" x14ac:dyDescent="0.25">
      <c r="A48" s="102" t="str">
        <f>A2</f>
        <v>COORDINACIÓN GENERAL SUBDIRECCIÓN
PRODUCCIÓN CAMPOS TERRESTRES</v>
      </c>
      <c r="B48" s="103"/>
      <c r="C48" s="102" t="str">
        <f t="shared" ref="C48:C84" si="2">C2</f>
        <v>GERENCIA DE CONST., SUPERVICIÓN PERFORACIÓN Y MANTENIMIENTO</v>
      </c>
      <c r="D48" s="103"/>
      <c r="E48" s="17"/>
      <c r="F48" s="93" t="str">
        <f>F2</f>
        <v>COORDINACIÓN GENERAL SUBDIRECCIÓN
PRODUCCIÓN CAMPOS TERRESTRES</v>
      </c>
      <c r="G48" s="94"/>
      <c r="H48" s="93" t="str">
        <f t="shared" ref="H48:H84" si="3">H2</f>
        <v>GERENCIA DE CONST., SUPERVICIÓN PERFORACIÓN Y MANTENIMIENTO</v>
      </c>
      <c r="I48" s="94"/>
      <c r="K48" s="93" t="str">
        <f t="shared" si="0"/>
        <v>COORDINACIÓN GENERAL SUBDIRECCIÓN
PRODUCCIÓN CAMPOS TERRESTRES</v>
      </c>
      <c r="L48" s="94"/>
      <c r="M48" s="93" t="str">
        <f t="shared" ref="M48:M83" si="4">M2</f>
        <v>GERENCIA DE CONST., SUPERVICIÓN PERFORACIÓN Y MANTENIMIENTO</v>
      </c>
      <c r="N48" s="94"/>
      <c r="P48" s="93" t="str">
        <f t="shared" si="1"/>
        <v>COORDINACIÓN GENERAL SUBDIRECCIÓN
PRODUCCIÓN CAMPOS TERRESTRES</v>
      </c>
      <c r="Q48" s="94"/>
      <c r="R48" s="93" t="str">
        <f t="shared" ref="R48:R83" si="5">R2</f>
        <v>GERENCIA DE CONST., SUPERVICIÓN PERFORACIÓN Y MANTENIMIENTO</v>
      </c>
      <c r="S48" s="94"/>
    </row>
    <row r="49" spans="1:19" s="19" customFormat="1" ht="12.75" customHeight="1" x14ac:dyDescent="0.25">
      <c r="A49" s="106" t="str">
        <f>A3</f>
        <v xml:space="preserve">Ing. Arturo Ramírez Rodríguez </v>
      </c>
      <c r="B49" s="107"/>
      <c r="C49" s="13" t="str">
        <f>C3</f>
        <v>Ing. Gonzálo Hernández Orozco</v>
      </c>
      <c r="D49" s="16"/>
      <c r="E49" s="18"/>
      <c r="F49" s="13" t="str">
        <f>A49</f>
        <v xml:space="preserve">Ing. Arturo Ramírez Rodríguez </v>
      </c>
      <c r="G49" s="12"/>
      <c r="H49" s="13" t="str">
        <f>H3</f>
        <v>Ing. Gonzálo Hernández Orozco</v>
      </c>
      <c r="I49" s="16"/>
      <c r="K49" s="13" t="e">
        <v>#REF!</v>
      </c>
      <c r="L49" s="12"/>
      <c r="M49" s="13" t="e">
        <v>#REF!</v>
      </c>
      <c r="N49" s="16"/>
      <c r="P49" s="13" t="e">
        <v>#REF!</v>
      </c>
      <c r="Q49" s="12"/>
      <c r="R49" s="13" t="e">
        <v>#REF!</v>
      </c>
      <c r="S49" s="16"/>
    </row>
    <row r="50" spans="1:19" s="3" customFormat="1" ht="9.75" customHeight="1" x14ac:dyDescent="0.25">
      <c r="A50" s="10" t="e">
        <f t="shared" ref="A50:G50" si="6">A4</f>
        <v>#N/A</v>
      </c>
      <c r="B50" s="11" t="e">
        <f t="shared" si="6"/>
        <v>#N/A</v>
      </c>
      <c r="C50" s="10" t="e">
        <f t="shared" si="2"/>
        <v>#N/A</v>
      </c>
      <c r="D50" s="11" t="e">
        <f>D4</f>
        <v>#N/A</v>
      </c>
      <c r="E50" s="18"/>
      <c r="F50" s="10" t="e">
        <f t="shared" si="6"/>
        <v>#N/A</v>
      </c>
      <c r="G50" s="11" t="e">
        <f t="shared" si="6"/>
        <v>#N/A</v>
      </c>
      <c r="H50" s="10" t="e">
        <f t="shared" si="3"/>
        <v>#N/A</v>
      </c>
      <c r="I50" s="11" t="e">
        <f>I4</f>
        <v>#N/A</v>
      </c>
      <c r="K50" s="10" t="e">
        <f t="shared" si="0"/>
        <v>#REF!</v>
      </c>
      <c r="L50" s="11" t="e">
        <f>L4</f>
        <v>#REF!</v>
      </c>
      <c r="M50" s="10" t="e">
        <f t="shared" si="4"/>
        <v>#REF!</v>
      </c>
      <c r="N50" s="11" t="e">
        <f>N4</f>
        <v>#REF!</v>
      </c>
      <c r="P50" s="10" t="e">
        <f t="shared" si="1"/>
        <v>#REF!</v>
      </c>
      <c r="Q50" s="11" t="e">
        <f>Q4</f>
        <v>#REF!</v>
      </c>
      <c r="R50" s="10" t="e">
        <f t="shared" si="5"/>
        <v>#REF!</v>
      </c>
      <c r="S50" s="11" t="e">
        <f>S4</f>
        <v>#REF!</v>
      </c>
    </row>
    <row r="51" spans="1:19" s="3" customFormat="1" ht="9.75" customHeight="1" thickBot="1" x14ac:dyDescent="0.3">
      <c r="A51" s="10" t="e">
        <f t="shared" ref="A51:G51" si="7">A5</f>
        <v>#N/A</v>
      </c>
      <c r="B51" s="11" t="e">
        <f t="shared" si="7"/>
        <v>#N/A</v>
      </c>
      <c r="C51" s="10" t="e">
        <f t="shared" si="2"/>
        <v>#N/A</v>
      </c>
      <c r="D51" s="11" t="e">
        <f>D5</f>
        <v>#N/A</v>
      </c>
      <c r="E51" s="18"/>
      <c r="F51" s="10" t="e">
        <f t="shared" si="7"/>
        <v>#N/A</v>
      </c>
      <c r="G51" s="11" t="e">
        <f t="shared" si="7"/>
        <v>#N/A</v>
      </c>
      <c r="H51" s="10" t="e">
        <f t="shared" si="3"/>
        <v>#N/A</v>
      </c>
      <c r="I51" s="11" t="e">
        <f>I5</f>
        <v>#N/A</v>
      </c>
      <c r="K51" s="10" t="e">
        <f t="shared" si="0"/>
        <v>#REF!</v>
      </c>
      <c r="L51" s="11" t="e">
        <f>L5</f>
        <v>#REF!</v>
      </c>
      <c r="M51" s="10" t="e">
        <f t="shared" si="4"/>
        <v>#REF!</v>
      </c>
      <c r="N51" s="11" t="e">
        <f>N5</f>
        <v>#REF!</v>
      </c>
      <c r="P51" s="10" t="e">
        <f t="shared" si="1"/>
        <v>#REF!</v>
      </c>
      <c r="Q51" s="11" t="e">
        <f>Q5</f>
        <v>#REF!</v>
      </c>
      <c r="R51" s="10" t="e">
        <f t="shared" si="5"/>
        <v>#REF!</v>
      </c>
      <c r="S51" s="11" t="e">
        <f>S5</f>
        <v>#REF!</v>
      </c>
    </row>
    <row r="52" spans="1:19" s="4" customFormat="1" ht="9.75" hidden="1" customHeight="1" x14ac:dyDescent="0.25">
      <c r="A52" s="104" t="e">
        <f t="shared" ref="A52:A91" si="8">A6</f>
        <v>#REF!</v>
      </c>
      <c r="B52" s="105"/>
      <c r="C52" s="102" t="e">
        <f t="shared" si="2"/>
        <v>#REF!</v>
      </c>
      <c r="D52" s="103"/>
      <c r="E52" s="17"/>
      <c r="F52" s="93" t="e">
        <f t="shared" ref="F52:F91" si="9">F6</f>
        <v>#REF!</v>
      </c>
      <c r="G52" s="94"/>
      <c r="H52" s="93" t="e">
        <f t="shared" si="3"/>
        <v>#REF!</v>
      </c>
      <c r="I52" s="94"/>
      <c r="K52" s="93" t="e">
        <f t="shared" si="0"/>
        <v>#REF!</v>
      </c>
      <c r="L52" s="94"/>
      <c r="M52" s="93" t="e">
        <f t="shared" si="4"/>
        <v>#REF!</v>
      </c>
      <c r="N52" s="94"/>
      <c r="P52" s="93" t="e">
        <f t="shared" si="1"/>
        <v>#REF!</v>
      </c>
      <c r="Q52" s="94"/>
      <c r="R52" s="93" t="e">
        <f t="shared" si="5"/>
        <v>#REF!</v>
      </c>
      <c r="S52" s="94"/>
    </row>
    <row r="53" spans="1:19" s="1" customFormat="1" ht="9.75" hidden="1" customHeight="1" x14ac:dyDescent="0.25">
      <c r="A53" s="13" t="e">
        <f t="shared" si="8"/>
        <v>#REF!</v>
      </c>
      <c r="B53" s="12"/>
      <c r="C53" s="13" t="e">
        <f t="shared" si="2"/>
        <v>#REF!</v>
      </c>
      <c r="D53" s="16"/>
      <c r="E53" s="18"/>
      <c r="F53" s="13" t="e">
        <f t="shared" si="9"/>
        <v>#REF!</v>
      </c>
      <c r="G53" s="12"/>
      <c r="H53" s="13" t="e">
        <f t="shared" si="3"/>
        <v>#REF!</v>
      </c>
      <c r="I53" s="16"/>
      <c r="K53" s="13" t="e">
        <f t="shared" si="0"/>
        <v>#REF!</v>
      </c>
      <c r="L53" s="12"/>
      <c r="M53" s="13" t="e">
        <f t="shared" si="4"/>
        <v>#REF!</v>
      </c>
      <c r="N53" s="16"/>
      <c r="P53" s="13" t="e">
        <f t="shared" si="1"/>
        <v>#REF!</v>
      </c>
      <c r="Q53" s="12"/>
      <c r="R53" s="13" t="e">
        <f t="shared" si="5"/>
        <v>#REF!</v>
      </c>
      <c r="S53" s="16"/>
    </row>
    <row r="54" spans="1:19" s="5" customFormat="1" ht="9.75" hidden="1" customHeight="1" x14ac:dyDescent="0.25">
      <c r="A54" s="10" t="e">
        <f t="shared" si="8"/>
        <v>#REF!</v>
      </c>
      <c r="B54" s="11" t="e">
        <f>B8</f>
        <v>#REF!</v>
      </c>
      <c r="C54" s="10" t="e">
        <f t="shared" si="2"/>
        <v>#REF!</v>
      </c>
      <c r="D54" s="11" t="e">
        <f>D8</f>
        <v>#REF!</v>
      </c>
      <c r="E54" s="18"/>
      <c r="F54" s="10" t="e">
        <f t="shared" si="9"/>
        <v>#REF!</v>
      </c>
      <c r="G54" s="11" t="e">
        <f>G8</f>
        <v>#REF!</v>
      </c>
      <c r="H54" s="10" t="e">
        <f t="shared" si="3"/>
        <v>#REF!</v>
      </c>
      <c r="I54" s="11" t="e">
        <f>I8</f>
        <v>#REF!</v>
      </c>
      <c r="K54" s="10" t="e">
        <f t="shared" si="0"/>
        <v>#REF!</v>
      </c>
      <c r="L54" s="11" t="e">
        <f>L8</f>
        <v>#REF!</v>
      </c>
      <c r="M54" s="10" t="e">
        <f t="shared" si="4"/>
        <v>#REF!</v>
      </c>
      <c r="N54" s="11" t="e">
        <f>N8</f>
        <v>#REF!</v>
      </c>
      <c r="P54" s="10" t="e">
        <f t="shared" si="1"/>
        <v>#REF!</v>
      </c>
      <c r="Q54" s="11" t="e">
        <f>Q8</f>
        <v>#REF!</v>
      </c>
      <c r="R54" s="10" t="e">
        <f t="shared" si="5"/>
        <v>#REF!</v>
      </c>
      <c r="S54" s="11" t="e">
        <f>S8</f>
        <v>#REF!</v>
      </c>
    </row>
    <row r="55" spans="1:19" s="5" customFormat="1" ht="9.75" hidden="1" customHeight="1" thickBot="1" x14ac:dyDescent="0.3">
      <c r="A55" s="10" t="e">
        <f t="shared" si="8"/>
        <v>#REF!</v>
      </c>
      <c r="B55" s="11" t="e">
        <f>B9</f>
        <v>#REF!</v>
      </c>
      <c r="C55" s="10" t="e">
        <f t="shared" si="2"/>
        <v>#REF!</v>
      </c>
      <c r="D55" s="11" t="e">
        <f>D9</f>
        <v>#REF!</v>
      </c>
      <c r="E55" s="18"/>
      <c r="F55" s="10" t="e">
        <f t="shared" si="9"/>
        <v>#REF!</v>
      </c>
      <c r="G55" s="11" t="e">
        <f>G9</f>
        <v>#REF!</v>
      </c>
      <c r="H55" s="10" t="e">
        <f t="shared" si="3"/>
        <v>#REF!</v>
      </c>
      <c r="I55" s="11" t="e">
        <f>I9</f>
        <v>#REF!</v>
      </c>
      <c r="K55" s="10" t="e">
        <f t="shared" si="0"/>
        <v>#REF!</v>
      </c>
      <c r="L55" s="11" t="e">
        <f>L9</f>
        <v>#REF!</v>
      </c>
      <c r="M55" s="10" t="e">
        <f t="shared" si="4"/>
        <v>#REF!</v>
      </c>
      <c r="N55" s="11" t="e">
        <f>N9</f>
        <v>#REF!</v>
      </c>
      <c r="P55" s="10" t="e">
        <f t="shared" si="1"/>
        <v>#REF!</v>
      </c>
      <c r="Q55" s="11" t="e">
        <f>Q9</f>
        <v>#REF!</v>
      </c>
      <c r="R55" s="10" t="e">
        <f t="shared" si="5"/>
        <v>#REF!</v>
      </c>
      <c r="S55" s="11" t="e">
        <f>S9</f>
        <v>#REF!</v>
      </c>
    </row>
    <row r="56" spans="1:19" s="4" customFormat="1" ht="9.75" customHeight="1" x14ac:dyDescent="0.25">
      <c r="A56" s="104" t="str">
        <f t="shared" si="8"/>
        <v>GCSPM (ACTIVIDAD FÍSICA)</v>
      </c>
      <c r="B56" s="105"/>
      <c r="C56" s="102" t="str">
        <f t="shared" si="2"/>
        <v>G. DE PROGRAMACION Y EVALUACION</v>
      </c>
      <c r="D56" s="103"/>
      <c r="E56" s="17"/>
      <c r="F56" s="93" t="str">
        <f t="shared" si="9"/>
        <v>GCSPM (ACTIVIDAD FÍSICA)</v>
      </c>
      <c r="G56" s="94"/>
      <c r="H56" s="93" t="str">
        <f t="shared" si="3"/>
        <v>G. DE PROGRAMACION Y EVALUACION</v>
      </c>
      <c r="I56" s="94"/>
      <c r="K56" s="93" t="str">
        <f t="shared" si="0"/>
        <v>GCSPM (ACTIVIDAD FÍSICA)</v>
      </c>
      <c r="L56" s="94"/>
      <c r="M56" s="93" t="str">
        <f t="shared" si="4"/>
        <v>G. DE PROGRAMACION Y EVALUACION</v>
      </c>
      <c r="N56" s="94"/>
      <c r="P56" s="93" t="str">
        <f t="shared" si="1"/>
        <v>GCSPM (ACTIVIDAD FÍSICA)</v>
      </c>
      <c r="Q56" s="94"/>
      <c r="R56" s="93" t="str">
        <f t="shared" si="5"/>
        <v>G. DE PROGRAMACION Y EVALUACION</v>
      </c>
      <c r="S56" s="94"/>
    </row>
    <row r="57" spans="1:19" s="1" customFormat="1" ht="9.75" customHeight="1" x14ac:dyDescent="0.25">
      <c r="A57" s="13" t="str">
        <f t="shared" si="8"/>
        <v>Ing. Cesar David Beristain Buendia</v>
      </c>
      <c r="B57" s="12"/>
      <c r="C57" s="13" t="str">
        <f t="shared" si="2"/>
        <v xml:space="preserve">Ing. Nelly Sánchez Mendoza </v>
      </c>
      <c r="D57" s="16"/>
      <c r="E57" s="18"/>
      <c r="F57" s="13" t="str">
        <f t="shared" si="9"/>
        <v>Ing. Cesar David Beristain Buendia</v>
      </c>
      <c r="G57" s="12"/>
      <c r="H57" s="13" t="str">
        <f t="shared" si="3"/>
        <v xml:space="preserve">Ing. Israel Islas Zacarías </v>
      </c>
      <c r="I57" s="16"/>
      <c r="K57" s="13" t="e">
        <f t="shared" si="0"/>
        <v>#REF!</v>
      </c>
      <c r="L57" s="12"/>
      <c r="M57" s="13" t="e">
        <f t="shared" si="4"/>
        <v>#REF!</v>
      </c>
      <c r="N57" s="16"/>
      <c r="P57" s="13" t="e">
        <f t="shared" si="1"/>
        <v>#REF!</v>
      </c>
      <c r="Q57" s="12"/>
      <c r="R57" s="13" t="e">
        <f t="shared" si="5"/>
        <v>#REF!</v>
      </c>
      <c r="S57" s="16"/>
    </row>
    <row r="58" spans="1:19" s="5" customFormat="1" ht="9.75" customHeight="1" x14ac:dyDescent="0.25">
      <c r="A58" s="10" t="e">
        <f t="shared" si="8"/>
        <v>#N/A</v>
      </c>
      <c r="B58" s="11" t="e">
        <f>B12</f>
        <v>#N/A</v>
      </c>
      <c r="C58" s="10" t="e">
        <f t="shared" si="2"/>
        <v>#N/A</v>
      </c>
      <c r="D58" s="11" t="e">
        <f>D12</f>
        <v>#N/A</v>
      </c>
      <c r="E58" s="18"/>
      <c r="F58" s="10" t="e">
        <f t="shared" si="9"/>
        <v>#N/A</v>
      </c>
      <c r="G58" s="11" t="e">
        <f>G12</f>
        <v>#N/A</v>
      </c>
      <c r="H58" s="10" t="e">
        <f t="shared" si="3"/>
        <v>#N/A</v>
      </c>
      <c r="I58" s="11" t="e">
        <f>I12</f>
        <v>#N/A</v>
      </c>
      <c r="K58" s="10" t="e">
        <f t="shared" si="0"/>
        <v>#REF!</v>
      </c>
      <c r="L58" s="11" t="e">
        <f>L12</f>
        <v>#REF!</v>
      </c>
      <c r="M58" s="10" t="e">
        <f t="shared" si="4"/>
        <v>#REF!</v>
      </c>
      <c r="N58" s="11" t="e">
        <f>N12</f>
        <v>#REF!</v>
      </c>
      <c r="P58" s="10" t="e">
        <f t="shared" si="1"/>
        <v>#REF!</v>
      </c>
      <c r="Q58" s="11" t="e">
        <f>Q12</f>
        <v>#REF!</v>
      </c>
      <c r="R58" s="10" t="e">
        <f t="shared" si="5"/>
        <v>#REF!</v>
      </c>
      <c r="S58" s="11" t="e">
        <f>S12</f>
        <v>#REF!</v>
      </c>
    </row>
    <row r="59" spans="1:19" s="5" customFormat="1" ht="9.75" customHeight="1" thickBot="1" x14ac:dyDescent="0.3">
      <c r="A59" s="10" t="e">
        <f t="shared" si="8"/>
        <v>#N/A</v>
      </c>
      <c r="B59" s="11" t="e">
        <f>B13</f>
        <v>#N/A</v>
      </c>
      <c r="C59" s="10" t="e">
        <f t="shared" si="2"/>
        <v>#N/A</v>
      </c>
      <c r="D59" s="11" t="e">
        <f>D13</f>
        <v>#N/A</v>
      </c>
      <c r="E59" s="18"/>
      <c r="F59" s="10" t="e">
        <f t="shared" si="9"/>
        <v>#N/A</v>
      </c>
      <c r="G59" s="11" t="e">
        <f>G13</f>
        <v>#N/A</v>
      </c>
      <c r="H59" s="10" t="e">
        <f t="shared" si="3"/>
        <v>#N/A</v>
      </c>
      <c r="I59" s="11" t="e">
        <f>I13</f>
        <v>#N/A</v>
      </c>
      <c r="K59" s="10" t="e">
        <f t="shared" si="0"/>
        <v>#REF!</v>
      </c>
      <c r="L59" s="11" t="e">
        <f>L13</f>
        <v>#REF!</v>
      </c>
      <c r="M59" s="10" t="e">
        <f t="shared" si="4"/>
        <v>#REF!</v>
      </c>
      <c r="N59" s="11" t="e">
        <f>N13</f>
        <v>#REF!</v>
      </c>
      <c r="P59" s="10" t="e">
        <f t="shared" si="1"/>
        <v>#REF!</v>
      </c>
      <c r="Q59" s="11" t="e">
        <f>Q13</f>
        <v>#REF!</v>
      </c>
      <c r="R59" s="10" t="e">
        <f t="shared" si="5"/>
        <v>#REF!</v>
      </c>
      <c r="S59" s="11" t="e">
        <f>S13</f>
        <v>#REF!</v>
      </c>
    </row>
    <row r="60" spans="1:19" s="4" customFormat="1" ht="9.75" customHeight="1" x14ac:dyDescent="0.25">
      <c r="A60" s="104" t="str">
        <f t="shared" si="8"/>
        <v>SEGUROS Y FIANZAS</v>
      </c>
      <c r="B60" s="105"/>
      <c r="C60" s="102" t="str">
        <f t="shared" si="2"/>
        <v>GERENCIA DE CONFIABILIDAD CT</v>
      </c>
      <c r="D60" s="103"/>
      <c r="E60" s="17"/>
      <c r="F60" s="93" t="str">
        <f t="shared" si="9"/>
        <v>SEGUROS Y FIANZAS</v>
      </c>
      <c r="G60" s="94"/>
      <c r="H60" s="93" t="str">
        <f t="shared" si="3"/>
        <v>GERENCIA DE CONFIABILIDAD CT</v>
      </c>
      <c r="I60" s="94"/>
      <c r="K60" s="93" t="str">
        <f t="shared" si="0"/>
        <v>SEGUROS Y FIANZAS</v>
      </c>
      <c r="L60" s="94"/>
      <c r="M60" s="93" t="str">
        <f t="shared" si="4"/>
        <v>GERENCIA DE CONFIABILIDAD CT</v>
      </c>
      <c r="N60" s="94"/>
      <c r="P60" s="93" t="str">
        <f t="shared" si="1"/>
        <v>SEGUROS Y FIANZAS</v>
      </c>
      <c r="Q60" s="94"/>
      <c r="R60" s="93" t="str">
        <f t="shared" si="5"/>
        <v>GERENCIA DE CONFIABILIDAD CT</v>
      </c>
      <c r="S60" s="94"/>
    </row>
    <row r="61" spans="1:19" s="1" customFormat="1" ht="9.75" customHeight="1" x14ac:dyDescent="0.25">
      <c r="A61" s="13" t="str">
        <f t="shared" si="8"/>
        <v>Mvz. Luis R. Méndez Gallegos</v>
      </c>
      <c r="B61" s="12"/>
      <c r="C61" s="13" t="str">
        <f t="shared" si="2"/>
        <v>Ing. León Daniel Mena Velázquez</v>
      </c>
      <c r="D61" s="16"/>
      <c r="E61" s="18"/>
      <c r="F61" s="13" t="str">
        <f t="shared" si="9"/>
        <v>Mvz. Luis R. Méndez Gallegos</v>
      </c>
      <c r="G61" s="12"/>
      <c r="H61" s="13" t="str">
        <f t="shared" si="3"/>
        <v>Ing. León Daniel Mena Velázquez</v>
      </c>
      <c r="I61" s="16"/>
      <c r="K61" s="13" t="e">
        <f t="shared" si="0"/>
        <v>#REF!</v>
      </c>
      <c r="L61" s="12"/>
      <c r="M61" s="13" t="e">
        <f t="shared" si="4"/>
        <v>#REF!</v>
      </c>
      <c r="N61" s="16"/>
      <c r="P61" s="13" t="e">
        <f t="shared" si="1"/>
        <v>#REF!</v>
      </c>
      <c r="Q61" s="12"/>
      <c r="R61" s="13" t="e">
        <f t="shared" si="5"/>
        <v>#REF!</v>
      </c>
      <c r="S61" s="16"/>
    </row>
    <row r="62" spans="1:19" s="5" customFormat="1" ht="9.75" customHeight="1" x14ac:dyDescent="0.25">
      <c r="A62" s="10">
        <f t="shared" si="8"/>
        <v>0</v>
      </c>
      <c r="B62" s="11">
        <f>B16</f>
        <v>9931132604</v>
      </c>
      <c r="C62" s="10" t="e">
        <f t="shared" si="2"/>
        <v>#N/A</v>
      </c>
      <c r="D62" s="11" t="e">
        <f>D16</f>
        <v>#N/A</v>
      </c>
      <c r="E62" s="18"/>
      <c r="F62" s="10">
        <f t="shared" si="9"/>
        <v>0</v>
      </c>
      <c r="G62" s="11">
        <f>G16</f>
        <v>9931132604</v>
      </c>
      <c r="H62" s="10" t="e">
        <f t="shared" si="3"/>
        <v>#N/A</v>
      </c>
      <c r="I62" s="11" t="e">
        <f>I16</f>
        <v>#N/A</v>
      </c>
      <c r="K62" s="10" t="e">
        <f t="shared" si="0"/>
        <v>#REF!</v>
      </c>
      <c r="L62" s="11" t="e">
        <f>L16</f>
        <v>#REF!</v>
      </c>
      <c r="M62" s="10" t="e">
        <f t="shared" si="4"/>
        <v>#REF!</v>
      </c>
      <c r="N62" s="11" t="e">
        <f>N16</f>
        <v>#REF!</v>
      </c>
      <c r="P62" s="10" t="e">
        <f t="shared" si="1"/>
        <v>#REF!</v>
      </c>
      <c r="Q62" s="11" t="e">
        <f>Q16</f>
        <v>#REF!</v>
      </c>
      <c r="R62" s="10" t="e">
        <f t="shared" si="5"/>
        <v>#REF!</v>
      </c>
      <c r="S62" s="11" t="e">
        <f>S16</f>
        <v>#REF!</v>
      </c>
    </row>
    <row r="63" spans="1:19" s="5" customFormat="1" ht="9.75" customHeight="1" thickBot="1" x14ac:dyDescent="0.3">
      <c r="A63" s="10">
        <f t="shared" si="8"/>
        <v>20743</v>
      </c>
      <c r="B63" s="11">
        <f>B17</f>
        <v>0</v>
      </c>
      <c r="C63" s="10" t="e">
        <f t="shared" si="2"/>
        <v>#N/A</v>
      </c>
      <c r="D63" s="11" t="e">
        <f>D17</f>
        <v>#N/A</v>
      </c>
      <c r="E63" s="18"/>
      <c r="F63" s="10">
        <f t="shared" si="9"/>
        <v>20743</v>
      </c>
      <c r="G63" s="11">
        <f>G17</f>
        <v>0</v>
      </c>
      <c r="H63" s="10" t="e">
        <f t="shared" si="3"/>
        <v>#N/A</v>
      </c>
      <c r="I63" s="11" t="e">
        <f>I17</f>
        <v>#N/A</v>
      </c>
      <c r="K63" s="10" t="e">
        <f t="shared" si="0"/>
        <v>#REF!</v>
      </c>
      <c r="L63" s="11" t="e">
        <f>L17</f>
        <v>#REF!</v>
      </c>
      <c r="M63" s="10" t="e">
        <f t="shared" si="4"/>
        <v>#REF!</v>
      </c>
      <c r="N63" s="11" t="e">
        <f>N17</f>
        <v>#REF!</v>
      </c>
      <c r="P63" s="10" t="e">
        <f t="shared" si="1"/>
        <v>#REF!</v>
      </c>
      <c r="Q63" s="11" t="e">
        <f>Q17</f>
        <v>#REF!</v>
      </c>
      <c r="R63" s="10" t="e">
        <f t="shared" si="5"/>
        <v>#REF!</v>
      </c>
      <c r="S63" s="11" t="e">
        <f>S17</f>
        <v>#REF!</v>
      </c>
    </row>
    <row r="64" spans="1:19" s="4" customFormat="1" ht="9.75" customHeight="1" x14ac:dyDescent="0.25">
      <c r="A64" s="104" t="str">
        <f t="shared" si="8"/>
        <v>G.T.L.P.S</v>
      </c>
      <c r="B64" s="105"/>
      <c r="C64" s="102" t="str">
        <f t="shared" si="2"/>
        <v>G. PERFORACION Y REPARACIÓN PT</v>
      </c>
      <c r="D64" s="103"/>
      <c r="E64" s="17"/>
      <c r="F64" s="93" t="str">
        <f t="shared" si="9"/>
        <v>G.T.L.P.S</v>
      </c>
      <c r="G64" s="94"/>
      <c r="H64" s="93" t="str">
        <f t="shared" si="3"/>
        <v>G. PERFORACION Y REPARACIÓN PT</v>
      </c>
      <c r="I64" s="94"/>
      <c r="K64" s="93" t="str">
        <f t="shared" si="0"/>
        <v>G.T.L.P.S</v>
      </c>
      <c r="L64" s="94"/>
      <c r="M64" s="93" t="str">
        <f t="shared" si="4"/>
        <v>G. PERFORACION Y REPARACIÓN PT</v>
      </c>
      <c r="N64" s="94"/>
      <c r="P64" s="93" t="str">
        <f t="shared" si="1"/>
        <v>G.T.L.P.S</v>
      </c>
      <c r="Q64" s="94"/>
      <c r="R64" s="93" t="str">
        <f t="shared" si="5"/>
        <v>G. PERFORACION Y REPARACIÓN PT</v>
      </c>
      <c r="S64" s="94"/>
    </row>
    <row r="65" spans="1:19" s="1" customFormat="1" ht="9.75" customHeight="1" x14ac:dyDescent="0.25">
      <c r="A65" s="13" t="str">
        <f t="shared" si="8"/>
        <v>Ing. Oscar López Aguilar</v>
      </c>
      <c r="B65" s="12"/>
      <c r="C65" s="13" t="str">
        <f t="shared" si="2"/>
        <v>Ing. Ma. Gabriela Angulo Medina</v>
      </c>
      <c r="D65" s="16"/>
      <c r="E65" s="18"/>
      <c r="F65" s="13" t="str">
        <f t="shared" si="9"/>
        <v>Ing. Oscar López Aguilar</v>
      </c>
      <c r="G65" s="12"/>
      <c r="H65" s="13" t="str">
        <f t="shared" si="3"/>
        <v>Ing. Ma. Gabriela Angulo Medina</v>
      </c>
      <c r="I65" s="16"/>
      <c r="K65" s="13" t="e">
        <f t="shared" si="0"/>
        <v>#REF!</v>
      </c>
      <c r="L65" s="12"/>
      <c r="M65" s="13" t="e">
        <f t="shared" si="4"/>
        <v>#REF!</v>
      </c>
      <c r="N65" s="16"/>
      <c r="P65" s="13" t="e">
        <f t="shared" si="1"/>
        <v>#REF!</v>
      </c>
      <c r="Q65" s="12"/>
      <c r="R65" s="13" t="e">
        <f t="shared" si="5"/>
        <v>#REF!</v>
      </c>
      <c r="S65" s="16"/>
    </row>
    <row r="66" spans="1:19" s="5" customFormat="1" ht="9.75" customHeight="1" x14ac:dyDescent="0.25">
      <c r="A66" s="10" t="e">
        <f t="shared" si="8"/>
        <v>#N/A</v>
      </c>
      <c r="B66" s="11" t="e">
        <f>B20</f>
        <v>#N/A</v>
      </c>
      <c r="C66" s="10" t="e">
        <f t="shared" si="2"/>
        <v>#N/A</v>
      </c>
      <c r="D66" s="11" t="e">
        <f>D20</f>
        <v>#N/A</v>
      </c>
      <c r="E66" s="18"/>
      <c r="F66" s="10" t="e">
        <f t="shared" si="9"/>
        <v>#N/A</v>
      </c>
      <c r="G66" s="11" t="e">
        <f>G20</f>
        <v>#N/A</v>
      </c>
      <c r="H66" s="10" t="e">
        <f t="shared" si="3"/>
        <v>#N/A</v>
      </c>
      <c r="I66" s="11" t="e">
        <f>I20</f>
        <v>#N/A</v>
      </c>
      <c r="K66" s="10" t="e">
        <f t="shared" si="0"/>
        <v>#REF!</v>
      </c>
      <c r="L66" s="11" t="e">
        <f>L20</f>
        <v>#REF!</v>
      </c>
      <c r="M66" s="10" t="e">
        <f t="shared" si="4"/>
        <v>#REF!</v>
      </c>
      <c r="N66" s="11" t="e">
        <f>N20</f>
        <v>#REF!</v>
      </c>
      <c r="P66" s="10" t="e">
        <f t="shared" si="1"/>
        <v>#REF!</v>
      </c>
      <c r="Q66" s="11" t="e">
        <f>Q20</f>
        <v>#REF!</v>
      </c>
      <c r="R66" s="10" t="e">
        <f t="shared" si="5"/>
        <v>#REF!</v>
      </c>
      <c r="S66" s="11" t="e">
        <f>S20</f>
        <v>#REF!</v>
      </c>
    </row>
    <row r="67" spans="1:19" s="5" customFormat="1" ht="9.75" customHeight="1" thickBot="1" x14ac:dyDescent="0.3">
      <c r="A67" s="10" t="e">
        <f t="shared" si="8"/>
        <v>#N/A</v>
      </c>
      <c r="B67" s="11" t="e">
        <f>B21</f>
        <v>#N/A</v>
      </c>
      <c r="C67" s="10" t="e">
        <f t="shared" si="2"/>
        <v>#N/A</v>
      </c>
      <c r="D67" s="11" t="e">
        <f>D21</f>
        <v>#N/A</v>
      </c>
      <c r="E67" s="18"/>
      <c r="F67" s="10" t="e">
        <f t="shared" si="9"/>
        <v>#N/A</v>
      </c>
      <c r="G67" s="11" t="e">
        <f>G21</f>
        <v>#N/A</v>
      </c>
      <c r="H67" s="10" t="e">
        <f t="shared" si="3"/>
        <v>#N/A</v>
      </c>
      <c r="I67" s="11" t="e">
        <f>I21</f>
        <v>#N/A</v>
      </c>
      <c r="K67" s="10" t="e">
        <f t="shared" si="0"/>
        <v>#REF!</v>
      </c>
      <c r="L67" s="11" t="e">
        <f>L21</f>
        <v>#REF!</v>
      </c>
      <c r="M67" s="10" t="e">
        <f t="shared" si="4"/>
        <v>#REF!</v>
      </c>
      <c r="N67" s="11" t="e">
        <f>N21</f>
        <v>#REF!</v>
      </c>
      <c r="P67" s="10" t="e">
        <f t="shared" si="1"/>
        <v>#REF!</v>
      </c>
      <c r="Q67" s="11" t="e">
        <f>Q21</f>
        <v>#REF!</v>
      </c>
      <c r="R67" s="10" t="e">
        <f t="shared" si="5"/>
        <v>#REF!</v>
      </c>
      <c r="S67" s="11" t="e">
        <f>S21</f>
        <v>#REF!</v>
      </c>
    </row>
    <row r="68" spans="1:19" s="4" customFormat="1" ht="9.75" customHeight="1" x14ac:dyDescent="0.25">
      <c r="A68" s="104" t="str">
        <f t="shared" si="8"/>
        <v>GASIPA </v>
      </c>
      <c r="B68" s="105"/>
      <c r="C68" s="102" t="str">
        <f t="shared" si="2"/>
        <v>TECNOLOGIA DE INFORMACIÓN Z.S.</v>
      </c>
      <c r="D68" s="103"/>
      <c r="E68" s="17"/>
      <c r="F68" s="93" t="str">
        <f t="shared" si="9"/>
        <v>GASIPA </v>
      </c>
      <c r="G68" s="94"/>
      <c r="H68" s="93" t="str">
        <f t="shared" si="3"/>
        <v>TECNOLOGIA DE INFORMACIÓN Z.S.</v>
      </c>
      <c r="I68" s="94"/>
      <c r="K68" s="93" t="str">
        <f t="shared" si="0"/>
        <v>GASIPA </v>
      </c>
      <c r="L68" s="94"/>
      <c r="M68" s="93" t="str">
        <f t="shared" si="4"/>
        <v>TECNOLOGIA DE INFORMACIÓN Z.S.</v>
      </c>
      <c r="N68" s="94"/>
      <c r="P68" s="93" t="str">
        <f t="shared" si="1"/>
        <v>GASIPA </v>
      </c>
      <c r="Q68" s="94"/>
      <c r="R68" s="93" t="str">
        <f t="shared" si="5"/>
        <v>TECNOLOGIA DE INFORMACIÓN Z.S.</v>
      </c>
      <c r="S68" s="94"/>
    </row>
    <row r="69" spans="1:19" s="1" customFormat="1" ht="9.75" customHeight="1" x14ac:dyDescent="0.25">
      <c r="A69" s="13" t="str">
        <f t="shared" si="8"/>
        <v>Ing. Victor Hugo Pérez López</v>
      </c>
      <c r="B69" s="12"/>
      <c r="C69" s="13" t="str">
        <f t="shared" si="2"/>
        <v>Ing. Luis Manuel Mejia Cordova</v>
      </c>
      <c r="D69" s="16"/>
      <c r="E69" s="18"/>
      <c r="F69" s="13" t="str">
        <f t="shared" si="9"/>
        <v>Ing. Victor Hugo Pérez López</v>
      </c>
      <c r="G69" s="12"/>
      <c r="H69" s="13" t="str">
        <f t="shared" si="3"/>
        <v>Ing. Luis Manuel Mejia Cordova</v>
      </c>
      <c r="I69" s="16"/>
      <c r="K69" s="13" t="e">
        <f t="shared" si="0"/>
        <v>#REF!</v>
      </c>
      <c r="L69" s="12"/>
      <c r="M69" s="13" t="e">
        <f t="shared" si="4"/>
        <v>#REF!</v>
      </c>
      <c r="N69" s="16"/>
      <c r="P69" s="13" t="e">
        <f t="shared" si="1"/>
        <v>#REF!</v>
      </c>
      <c r="Q69" s="12"/>
      <c r="R69" s="13" t="e">
        <f t="shared" si="5"/>
        <v>#REF!</v>
      </c>
      <c r="S69" s="16"/>
    </row>
    <row r="70" spans="1:19" s="5" customFormat="1" ht="9.75" customHeight="1" x14ac:dyDescent="0.25">
      <c r="A70" s="10" t="e">
        <f t="shared" si="8"/>
        <v>#N/A</v>
      </c>
      <c r="B70" s="11" t="e">
        <f>B24</f>
        <v>#N/A</v>
      </c>
      <c r="C70" s="10" t="e">
        <f t="shared" si="2"/>
        <v>#N/A</v>
      </c>
      <c r="D70" s="11" t="e">
        <f>D24</f>
        <v>#N/A</v>
      </c>
      <c r="E70" s="18"/>
      <c r="F70" s="10" t="e">
        <f t="shared" si="9"/>
        <v>#N/A</v>
      </c>
      <c r="G70" s="11" t="e">
        <f>G24</f>
        <v>#N/A</v>
      </c>
      <c r="H70" s="10" t="e">
        <f t="shared" si="3"/>
        <v>#N/A</v>
      </c>
      <c r="I70" s="11" t="e">
        <f>I24</f>
        <v>#N/A</v>
      </c>
      <c r="K70" s="10" t="e">
        <f t="shared" si="0"/>
        <v>#REF!</v>
      </c>
      <c r="L70" s="11" t="e">
        <f>L24</f>
        <v>#REF!</v>
      </c>
      <c r="M70" s="10" t="e">
        <f t="shared" si="4"/>
        <v>#REF!</v>
      </c>
      <c r="N70" s="11" t="e">
        <f>N24</f>
        <v>#REF!</v>
      </c>
      <c r="P70" s="10" t="e">
        <f t="shared" si="1"/>
        <v>#REF!</v>
      </c>
      <c r="Q70" s="11" t="e">
        <f>Q24</f>
        <v>#REF!</v>
      </c>
      <c r="R70" s="10" t="e">
        <f t="shared" si="5"/>
        <v>#REF!</v>
      </c>
      <c r="S70" s="11" t="e">
        <f>S24</f>
        <v>#REF!</v>
      </c>
    </row>
    <row r="71" spans="1:19" s="5" customFormat="1" ht="9.75" customHeight="1" thickBot="1" x14ac:dyDescent="0.3">
      <c r="A71" s="10" t="e">
        <f t="shared" si="8"/>
        <v>#N/A</v>
      </c>
      <c r="B71" s="11" t="e">
        <f>B25</f>
        <v>#N/A</v>
      </c>
      <c r="C71" s="10" t="e">
        <f t="shared" si="2"/>
        <v>#N/A</v>
      </c>
      <c r="D71" s="11" t="e">
        <f>D25</f>
        <v>#N/A</v>
      </c>
      <c r="E71" s="18"/>
      <c r="F71" s="10" t="e">
        <f t="shared" si="9"/>
        <v>#N/A</v>
      </c>
      <c r="G71" s="11" t="e">
        <f>G25</f>
        <v>#N/A</v>
      </c>
      <c r="H71" s="10" t="e">
        <f t="shared" si="3"/>
        <v>#N/A</v>
      </c>
      <c r="I71" s="11" t="e">
        <f>I25</f>
        <v>#N/A</v>
      </c>
      <c r="K71" s="10" t="e">
        <f t="shared" si="0"/>
        <v>#REF!</v>
      </c>
      <c r="L71" s="11" t="e">
        <f>L25</f>
        <v>#REF!</v>
      </c>
      <c r="M71" s="10" t="e">
        <f t="shared" si="4"/>
        <v>#REF!</v>
      </c>
      <c r="N71" s="11" t="e">
        <f>N25</f>
        <v>#REF!</v>
      </c>
      <c r="P71" s="10" t="e">
        <f t="shared" si="1"/>
        <v>#REF!</v>
      </c>
      <c r="Q71" s="11" t="e">
        <f>Q25</f>
        <v>#REF!</v>
      </c>
      <c r="R71" s="10" t="e">
        <f t="shared" si="5"/>
        <v>#REF!</v>
      </c>
      <c r="S71" s="11" t="e">
        <f>S25</f>
        <v>#REF!</v>
      </c>
    </row>
    <row r="72" spans="1:19" s="4" customFormat="1" ht="9.75" customHeight="1" x14ac:dyDescent="0.25">
      <c r="A72" s="104" t="str">
        <f t="shared" si="8"/>
        <v>G.M. DE ASUNTOS EXTERNOS Y C.</v>
      </c>
      <c r="B72" s="105"/>
      <c r="C72" s="102" t="str">
        <f t="shared" si="2"/>
        <v>SUBG. ADMON. DE PERSONAL V.</v>
      </c>
      <c r="D72" s="103"/>
      <c r="E72" s="17"/>
      <c r="F72" s="93" t="str">
        <f t="shared" si="9"/>
        <v>G.M. DE ASUNTOS EXTERNOS Y C.</v>
      </c>
      <c r="G72" s="94"/>
      <c r="H72" s="93" t="str">
        <f t="shared" si="3"/>
        <v>SUBG. ADMON. DE PERSONAL V.</v>
      </c>
      <c r="I72" s="94"/>
      <c r="K72" s="93" t="str">
        <f t="shared" si="0"/>
        <v>G.M. DE ASUNTOS EXTERNOS Y C.</v>
      </c>
      <c r="L72" s="94"/>
      <c r="M72" s="93" t="str">
        <f t="shared" si="4"/>
        <v>SUBG. ADMON. DE PERSONAL V.</v>
      </c>
      <c r="N72" s="94"/>
      <c r="P72" s="93" t="str">
        <f t="shared" si="1"/>
        <v>G.M. DE ASUNTOS EXTERNOS Y C.</v>
      </c>
      <c r="Q72" s="94"/>
      <c r="R72" s="93" t="str">
        <f t="shared" si="5"/>
        <v>SUBG. ADMON. DE PERSONAL V.</v>
      </c>
      <c r="S72" s="94"/>
    </row>
    <row r="73" spans="1:19" s="1" customFormat="1" ht="9.75" customHeight="1" x14ac:dyDescent="0.25">
      <c r="A73" s="13" t="str">
        <f t="shared" si="8"/>
        <v>Ing. Rosana Sol Ferrer</v>
      </c>
      <c r="B73" s="12"/>
      <c r="C73" s="13" t="str">
        <f t="shared" si="2"/>
        <v>Lic. Miguel A. Olan León</v>
      </c>
      <c r="D73" s="16"/>
      <c r="E73" s="18"/>
      <c r="F73" s="13" t="str">
        <f t="shared" si="9"/>
        <v>Ing. Rosana Sol Ferrer</v>
      </c>
      <c r="G73" s="12"/>
      <c r="H73" s="13" t="str">
        <f t="shared" si="3"/>
        <v>Lic. Miguel A. Olan León</v>
      </c>
      <c r="I73" s="16"/>
      <c r="K73" s="13" t="e">
        <f t="shared" si="0"/>
        <v>#REF!</v>
      </c>
      <c r="L73" s="12"/>
      <c r="M73" s="13" t="e">
        <f t="shared" si="4"/>
        <v>#REF!</v>
      </c>
      <c r="N73" s="16"/>
      <c r="P73" s="13" t="e">
        <f t="shared" si="1"/>
        <v>#REF!</v>
      </c>
      <c r="Q73" s="12"/>
      <c r="R73" s="13" t="e">
        <f t="shared" si="5"/>
        <v>#REF!</v>
      </c>
      <c r="S73" s="16"/>
    </row>
    <row r="74" spans="1:19" s="5" customFormat="1" ht="9.75" customHeight="1" x14ac:dyDescent="0.25">
      <c r="A74" s="10" t="e">
        <f t="shared" si="8"/>
        <v>#N/A</v>
      </c>
      <c r="B74" s="11" t="str">
        <f>B28</f>
        <v>Dom:</v>
      </c>
      <c r="C74" s="10" t="e">
        <f t="shared" si="2"/>
        <v>#N/A</v>
      </c>
      <c r="D74" s="11" t="e">
        <f>D28</f>
        <v>#N/A</v>
      </c>
      <c r="E74" s="18"/>
      <c r="F74" s="10" t="e">
        <f t="shared" si="9"/>
        <v>#N/A</v>
      </c>
      <c r="G74" s="11" t="str">
        <f>G28</f>
        <v>Dom:</v>
      </c>
      <c r="H74" s="10" t="e">
        <f t="shared" si="3"/>
        <v>#N/A</v>
      </c>
      <c r="I74" s="11" t="e">
        <f>I28</f>
        <v>#N/A</v>
      </c>
      <c r="K74" s="10" t="e">
        <f t="shared" si="0"/>
        <v>#REF!</v>
      </c>
      <c r="L74" s="11" t="e">
        <f>L28</f>
        <v>#REF!</v>
      </c>
      <c r="M74" s="10" t="e">
        <f t="shared" si="4"/>
        <v>#REF!</v>
      </c>
      <c r="N74" s="11" t="e">
        <f>N28</f>
        <v>#REF!</v>
      </c>
      <c r="P74" s="10" t="e">
        <f t="shared" si="1"/>
        <v>#REF!</v>
      </c>
      <c r="Q74" s="11" t="e">
        <f>Q28</f>
        <v>#REF!</v>
      </c>
      <c r="R74" s="10" t="e">
        <f t="shared" si="5"/>
        <v>#REF!</v>
      </c>
      <c r="S74" s="11" t="e">
        <f>S28</f>
        <v>#REF!</v>
      </c>
    </row>
    <row r="75" spans="1:19" s="5" customFormat="1" ht="9.75" customHeight="1" thickBot="1" x14ac:dyDescent="0.3">
      <c r="A75" s="10" t="e">
        <f t="shared" si="8"/>
        <v>#N/A</v>
      </c>
      <c r="B75" s="11" t="e">
        <f>B29</f>
        <v>#N/A</v>
      </c>
      <c r="C75" s="10" t="e">
        <f t="shared" si="2"/>
        <v>#N/A</v>
      </c>
      <c r="D75" s="11" t="e">
        <f>D29</f>
        <v>#N/A</v>
      </c>
      <c r="E75" s="18"/>
      <c r="F75" s="10" t="e">
        <f t="shared" si="9"/>
        <v>#N/A</v>
      </c>
      <c r="G75" s="11" t="e">
        <f>G29</f>
        <v>#N/A</v>
      </c>
      <c r="H75" s="10" t="e">
        <f t="shared" si="3"/>
        <v>#N/A</v>
      </c>
      <c r="I75" s="11" t="e">
        <f>I29</f>
        <v>#N/A</v>
      </c>
      <c r="K75" s="10" t="e">
        <f t="shared" si="0"/>
        <v>#REF!</v>
      </c>
      <c r="L75" s="11" t="e">
        <f>L29</f>
        <v>#REF!</v>
      </c>
      <c r="M75" s="10" t="e">
        <f t="shared" si="4"/>
        <v>#REF!</v>
      </c>
      <c r="N75" s="11" t="e">
        <f>N29</f>
        <v>#REF!</v>
      </c>
      <c r="P75" s="10" t="e">
        <f t="shared" si="1"/>
        <v>#REF!</v>
      </c>
      <c r="Q75" s="11" t="e">
        <f>Q29</f>
        <v>#REF!</v>
      </c>
      <c r="R75" s="10" t="e">
        <f t="shared" si="5"/>
        <v>#REF!</v>
      </c>
      <c r="S75" s="11" t="e">
        <f>S29</f>
        <v>#REF!</v>
      </c>
    </row>
    <row r="76" spans="1:19" s="4" customFormat="1" ht="9.75" customHeight="1" x14ac:dyDescent="0.25">
      <c r="A76" s="104" t="str">
        <f t="shared" si="8"/>
        <v>G. JURÍDICA DE EXP. Y PROD.</v>
      </c>
      <c r="B76" s="105"/>
      <c r="C76" s="102" t="str">
        <f t="shared" si="2"/>
        <v>A.P. BELLOTA -JUJO</v>
      </c>
      <c r="D76" s="103"/>
      <c r="E76" s="17"/>
      <c r="F76" s="93" t="str">
        <f t="shared" si="9"/>
        <v>G. JURÍDICA DE EXP. Y PROD.</v>
      </c>
      <c r="G76" s="94"/>
      <c r="H76" s="93" t="str">
        <f t="shared" si="3"/>
        <v>A.P. BELLOTA -JUJO</v>
      </c>
      <c r="I76" s="94"/>
      <c r="K76" s="93" t="str">
        <f t="shared" si="0"/>
        <v>G. JURÍDICA DE EXP. Y PROD.</v>
      </c>
      <c r="L76" s="94"/>
      <c r="M76" s="93" t="str">
        <f t="shared" si="4"/>
        <v>A.P. BELLOTA -JUJO</v>
      </c>
      <c r="N76" s="94"/>
      <c r="P76" s="93" t="str">
        <f t="shared" si="1"/>
        <v>G. JURÍDICA DE EXP. Y PROD.</v>
      </c>
      <c r="Q76" s="94"/>
      <c r="R76" s="93" t="str">
        <f t="shared" si="5"/>
        <v>A.P. BELLOTA -JUJO</v>
      </c>
      <c r="S76" s="94"/>
    </row>
    <row r="77" spans="1:19" s="1" customFormat="1" ht="9.75" customHeight="1" x14ac:dyDescent="0.25">
      <c r="A77" s="13" t="str">
        <f t="shared" si="8"/>
        <v>Lic. Javier Torres López</v>
      </c>
      <c r="B77" s="12"/>
      <c r="C77" s="13" t="str">
        <f t="shared" si="2"/>
        <v>Ing. Migue Angel Cerino de la Cruz</v>
      </c>
      <c r="D77" s="55"/>
      <c r="E77" s="18"/>
      <c r="F77" s="13" t="str">
        <f t="shared" si="9"/>
        <v>Lic. Javier Torres López</v>
      </c>
      <c r="G77" s="12"/>
      <c r="H77" s="13" t="str">
        <f t="shared" si="3"/>
        <v>Ing. Migue Angel Cerino de la Cruz</v>
      </c>
      <c r="I77" s="55"/>
      <c r="K77" s="13" t="e">
        <f t="shared" si="0"/>
        <v>#REF!</v>
      </c>
      <c r="L77" s="12"/>
      <c r="M77" s="13" t="e">
        <f t="shared" si="4"/>
        <v>#REF!</v>
      </c>
      <c r="N77" s="55"/>
      <c r="P77" s="13" t="e">
        <f t="shared" si="1"/>
        <v>#REF!</v>
      </c>
      <c r="Q77" s="12"/>
      <c r="R77" s="13" t="e">
        <f t="shared" si="5"/>
        <v>#REF!</v>
      </c>
      <c r="S77" s="55"/>
    </row>
    <row r="78" spans="1:19" s="5" customFormat="1" ht="9.75" customHeight="1" x14ac:dyDescent="0.25">
      <c r="A78" s="10" t="e">
        <f t="shared" si="8"/>
        <v>#N/A</v>
      </c>
      <c r="B78" s="11" t="e">
        <f>B32</f>
        <v>#N/A</v>
      </c>
      <c r="C78" s="10" t="e">
        <f t="shared" si="2"/>
        <v>#N/A</v>
      </c>
      <c r="D78" s="11" t="e">
        <f>D32</f>
        <v>#N/A</v>
      </c>
      <c r="E78" s="18"/>
      <c r="F78" s="10" t="e">
        <f t="shared" si="9"/>
        <v>#N/A</v>
      </c>
      <c r="G78" s="11" t="e">
        <f>G32</f>
        <v>#N/A</v>
      </c>
      <c r="H78" s="10" t="e">
        <f t="shared" si="3"/>
        <v>#N/A</v>
      </c>
      <c r="I78" s="11" t="e">
        <f>I32</f>
        <v>#N/A</v>
      </c>
      <c r="K78" s="10" t="e">
        <f t="shared" si="0"/>
        <v>#REF!</v>
      </c>
      <c r="L78" s="11" t="e">
        <f>L32</f>
        <v>#REF!</v>
      </c>
      <c r="M78" s="10" t="e">
        <f t="shared" si="4"/>
        <v>#REF!</v>
      </c>
      <c r="N78" s="11" t="e">
        <f>N32</f>
        <v>#REF!</v>
      </c>
      <c r="P78" s="10" t="e">
        <f t="shared" si="1"/>
        <v>#REF!</v>
      </c>
      <c r="Q78" s="11" t="e">
        <f>Q32</f>
        <v>#REF!</v>
      </c>
      <c r="R78" s="10" t="e">
        <f t="shared" si="5"/>
        <v>#REF!</v>
      </c>
      <c r="S78" s="11" t="e">
        <f>S32</f>
        <v>#REF!</v>
      </c>
    </row>
    <row r="79" spans="1:19" s="5" customFormat="1" ht="9.75" customHeight="1" thickBot="1" x14ac:dyDescent="0.3">
      <c r="A79" s="10" t="e">
        <f t="shared" si="8"/>
        <v>#N/A</v>
      </c>
      <c r="B79" s="11" t="e">
        <f>B33</f>
        <v>#N/A</v>
      </c>
      <c r="C79" s="10" t="e">
        <f t="shared" si="2"/>
        <v>#N/A</v>
      </c>
      <c r="D79" s="11" t="e">
        <f>D33</f>
        <v>#N/A</v>
      </c>
      <c r="E79" s="18"/>
      <c r="F79" s="10" t="e">
        <f t="shared" si="9"/>
        <v>#N/A</v>
      </c>
      <c r="G79" s="11" t="e">
        <f>G33</f>
        <v>#N/A</v>
      </c>
      <c r="H79" s="10" t="e">
        <f t="shared" si="3"/>
        <v>#N/A</v>
      </c>
      <c r="I79" s="11" t="e">
        <f>I33</f>
        <v>#N/A</v>
      </c>
      <c r="K79" s="10" t="e">
        <f t="shared" si="0"/>
        <v>#REF!</v>
      </c>
      <c r="L79" s="11" t="e">
        <f>L33</f>
        <v>#REF!</v>
      </c>
      <c r="M79" s="10" t="e">
        <f t="shared" si="4"/>
        <v>#REF!</v>
      </c>
      <c r="N79" s="11" t="e">
        <f>N33</f>
        <v>#REF!</v>
      </c>
      <c r="P79" s="10" t="e">
        <f t="shared" si="1"/>
        <v>#REF!</v>
      </c>
      <c r="Q79" s="11" t="e">
        <f>Q33</f>
        <v>#REF!</v>
      </c>
      <c r="R79" s="10" t="e">
        <f t="shared" si="5"/>
        <v>#REF!</v>
      </c>
      <c r="S79" s="11" t="e">
        <f>S33</f>
        <v>#REF!</v>
      </c>
    </row>
    <row r="80" spans="1:19" s="4" customFormat="1" ht="9.75" customHeight="1" x14ac:dyDescent="0.25">
      <c r="A80" s="104" t="str">
        <f t="shared" si="8"/>
        <v>A.P. CINCO-PRESIDENTES</v>
      </c>
      <c r="B80" s="105"/>
      <c r="C80" s="102" t="str">
        <f t="shared" si="2"/>
        <v>A.P. MACUSPANA-MUSPAC</v>
      </c>
      <c r="D80" s="103"/>
      <c r="E80" s="17"/>
      <c r="F80" s="93" t="str">
        <f t="shared" si="9"/>
        <v>A.P. CINCO-PRESIDENTES</v>
      </c>
      <c r="G80" s="94"/>
      <c r="H80" s="93" t="str">
        <f t="shared" si="3"/>
        <v>A.P. MACUSPANA-MUSPAC</v>
      </c>
      <c r="I80" s="94"/>
      <c r="K80" s="93" t="str">
        <f t="shared" si="0"/>
        <v>A.P. CINCO-PRESIDENTES</v>
      </c>
      <c r="L80" s="94"/>
      <c r="M80" s="93" t="str">
        <f t="shared" si="4"/>
        <v>A.P. MACUSPANA-MUSPAC</v>
      </c>
      <c r="N80" s="94"/>
      <c r="P80" s="93" t="str">
        <f t="shared" si="1"/>
        <v>A.P. CINCO-PRESIDENTES</v>
      </c>
      <c r="Q80" s="94"/>
      <c r="R80" s="93" t="str">
        <f t="shared" si="5"/>
        <v>A.P. MACUSPANA-MUSPAC</v>
      </c>
      <c r="S80" s="94"/>
    </row>
    <row r="81" spans="1:19" s="1" customFormat="1" ht="9.75" customHeight="1" x14ac:dyDescent="0.25">
      <c r="A81" s="13" t="str">
        <f t="shared" si="8"/>
        <v>Ing. Carlos Francisco García Vela</v>
      </c>
      <c r="B81" s="12"/>
      <c r="C81" s="13" t="str">
        <f t="shared" si="2"/>
        <v>Ing. Leonel Campero Quezada</v>
      </c>
      <c r="D81" s="16"/>
      <c r="E81" s="18"/>
      <c r="F81" s="13" t="str">
        <f t="shared" si="9"/>
        <v>Ing. Carlos Francisco García Vela</v>
      </c>
      <c r="G81" s="12"/>
      <c r="H81" s="13" t="str">
        <f t="shared" si="3"/>
        <v>Ing. Leonel Campero Quezada</v>
      </c>
      <c r="I81" s="16"/>
      <c r="K81" s="13" t="e">
        <f t="shared" si="0"/>
        <v>#REF!</v>
      </c>
      <c r="L81" s="12"/>
      <c r="M81" s="13" t="e">
        <f t="shared" si="4"/>
        <v>#REF!</v>
      </c>
      <c r="N81" s="16"/>
      <c r="P81" s="13" t="e">
        <f t="shared" si="1"/>
        <v>#REF!</v>
      </c>
      <c r="Q81" s="12"/>
      <c r="R81" s="13" t="e">
        <f t="shared" si="5"/>
        <v>#REF!</v>
      </c>
      <c r="S81" s="16"/>
    </row>
    <row r="82" spans="1:19" s="5" customFormat="1" ht="9.75" customHeight="1" x14ac:dyDescent="0.25">
      <c r="A82" s="10" t="e">
        <f t="shared" si="8"/>
        <v>#N/A</v>
      </c>
      <c r="B82" s="11" t="e">
        <f>B36</f>
        <v>#N/A</v>
      </c>
      <c r="C82" s="10" t="e">
        <f t="shared" si="2"/>
        <v>#N/A</v>
      </c>
      <c r="D82" s="11" t="e">
        <f>D36</f>
        <v>#N/A</v>
      </c>
      <c r="E82" s="18"/>
      <c r="F82" s="10" t="e">
        <f t="shared" si="9"/>
        <v>#N/A</v>
      </c>
      <c r="G82" s="11" t="e">
        <f>G36</f>
        <v>#N/A</v>
      </c>
      <c r="H82" s="10" t="e">
        <f t="shared" si="3"/>
        <v>#N/A</v>
      </c>
      <c r="I82" s="11" t="e">
        <f>I36</f>
        <v>#N/A</v>
      </c>
      <c r="K82" s="10" t="e">
        <f t="shared" si="0"/>
        <v>#REF!</v>
      </c>
      <c r="L82" s="11" t="e">
        <f>L36</f>
        <v>#REF!</v>
      </c>
      <c r="M82" s="10" t="e">
        <f t="shared" si="4"/>
        <v>#REF!</v>
      </c>
      <c r="N82" s="11" t="e">
        <f>N36</f>
        <v>#REF!</v>
      </c>
      <c r="P82" s="10" t="e">
        <f t="shared" si="1"/>
        <v>#REF!</v>
      </c>
      <c r="Q82" s="11" t="e">
        <f>Q36</f>
        <v>#REF!</v>
      </c>
      <c r="R82" s="10" t="e">
        <f t="shared" si="5"/>
        <v>#REF!</v>
      </c>
      <c r="S82" s="11" t="e">
        <f>S36</f>
        <v>#REF!</v>
      </c>
    </row>
    <row r="83" spans="1:19" s="5" customFormat="1" ht="9.75" customHeight="1" thickBot="1" x14ac:dyDescent="0.3">
      <c r="A83" s="10" t="e">
        <f t="shared" si="8"/>
        <v>#N/A</v>
      </c>
      <c r="B83" s="11" t="e">
        <f>B37</f>
        <v>#N/A</v>
      </c>
      <c r="C83" s="10" t="e">
        <f t="shared" si="2"/>
        <v>#N/A</v>
      </c>
      <c r="D83" s="11" t="e">
        <f>D37</f>
        <v>#N/A</v>
      </c>
      <c r="E83" s="18"/>
      <c r="F83" s="10" t="e">
        <f t="shared" si="9"/>
        <v>#N/A</v>
      </c>
      <c r="G83" s="11" t="e">
        <f>G37</f>
        <v>#N/A</v>
      </c>
      <c r="H83" s="10" t="e">
        <f t="shared" si="3"/>
        <v>#N/A</v>
      </c>
      <c r="I83" s="11" t="e">
        <f>I37</f>
        <v>#N/A</v>
      </c>
      <c r="K83" s="10" t="e">
        <f t="shared" si="0"/>
        <v>#REF!</v>
      </c>
      <c r="L83" s="11" t="e">
        <f>L37</f>
        <v>#REF!</v>
      </c>
      <c r="M83" s="10" t="e">
        <f t="shared" si="4"/>
        <v>#REF!</v>
      </c>
      <c r="N83" s="11" t="e">
        <f>N37</f>
        <v>#REF!</v>
      </c>
      <c r="P83" s="10" t="e">
        <f t="shared" si="1"/>
        <v>#REF!</v>
      </c>
      <c r="Q83" s="11" t="e">
        <f>Q37</f>
        <v>#REF!</v>
      </c>
      <c r="R83" s="10" t="e">
        <f t="shared" si="5"/>
        <v>#REF!</v>
      </c>
      <c r="S83" s="11" t="e">
        <f>S37</f>
        <v>#REF!</v>
      </c>
    </row>
    <row r="84" spans="1:19" s="5" customFormat="1" ht="9.75" customHeight="1" x14ac:dyDescent="0.25">
      <c r="A84" s="104" t="str">
        <f t="shared" si="8"/>
        <v>A.P. SAMARIA-LUNA</v>
      </c>
      <c r="B84" s="105"/>
      <c r="C84" s="102" t="str">
        <f t="shared" si="2"/>
        <v>A. EXPLORACIÓN ÁREAS TERRESTRES</v>
      </c>
      <c r="D84" s="103"/>
      <c r="E84" s="17"/>
      <c r="F84" s="93" t="str">
        <f t="shared" si="9"/>
        <v>A.P. SAMARIA-LUNA</v>
      </c>
      <c r="G84" s="94"/>
      <c r="H84" s="93" t="str">
        <f t="shared" si="3"/>
        <v>A. EXPLORACIÓN ÁREAS TERRESTRES</v>
      </c>
      <c r="I84" s="94"/>
      <c r="K84" s="10"/>
      <c r="L84" s="11"/>
      <c r="M84" s="10"/>
      <c r="N84" s="11"/>
      <c r="P84" s="10"/>
      <c r="Q84" s="11"/>
      <c r="R84" s="10"/>
      <c r="S84" s="11"/>
    </row>
    <row r="85" spans="1:19" s="5" customFormat="1" ht="9.75" customHeight="1" x14ac:dyDescent="0.25">
      <c r="A85" s="13" t="str">
        <f t="shared" si="8"/>
        <v>Ing. Juan Carlos Sosa Sanchez</v>
      </c>
      <c r="B85" s="12"/>
      <c r="C85" s="13" t="str">
        <f t="shared" ref="C85:C91" si="10">C39</f>
        <v>Ing. Oscar Pinto Gómez</v>
      </c>
      <c r="D85" s="16"/>
      <c r="E85" s="18"/>
      <c r="F85" s="13" t="str">
        <f t="shared" si="9"/>
        <v>Ing. Juan Carlos Sosa Sanchez</v>
      </c>
      <c r="G85" s="12"/>
      <c r="H85" s="13" t="str">
        <f t="shared" ref="H85:H91" si="11">H39</f>
        <v>Ing. Oscar Pinto Gómez</v>
      </c>
      <c r="I85" s="16"/>
      <c r="K85" s="10"/>
      <c r="L85" s="11"/>
      <c r="M85" s="10"/>
      <c r="N85" s="11"/>
      <c r="P85" s="10"/>
      <c r="Q85" s="11"/>
      <c r="R85" s="10"/>
      <c r="S85" s="11"/>
    </row>
    <row r="86" spans="1:19" s="5" customFormat="1" ht="9.75" customHeight="1" x14ac:dyDescent="0.25">
      <c r="A86" s="10" t="e">
        <f t="shared" si="8"/>
        <v>#N/A</v>
      </c>
      <c r="B86" s="11" t="e">
        <f>B40</f>
        <v>#N/A</v>
      </c>
      <c r="C86" s="10" t="e">
        <f t="shared" si="10"/>
        <v>#N/A</v>
      </c>
      <c r="D86" s="11" t="e">
        <f>D40</f>
        <v>#N/A</v>
      </c>
      <c r="E86" s="18"/>
      <c r="F86" s="10" t="e">
        <f t="shared" si="9"/>
        <v>#N/A</v>
      </c>
      <c r="G86" s="11" t="e">
        <f>G40</f>
        <v>#N/A</v>
      </c>
      <c r="H86" s="10" t="e">
        <f t="shared" si="11"/>
        <v>#N/A</v>
      </c>
      <c r="I86" s="11" t="e">
        <f>I40</f>
        <v>#N/A</v>
      </c>
      <c r="K86" s="10"/>
      <c r="L86" s="11"/>
      <c r="M86" s="10"/>
      <c r="N86" s="11"/>
      <c r="P86" s="10"/>
      <c r="Q86" s="11"/>
      <c r="R86" s="10"/>
      <c r="S86" s="11"/>
    </row>
    <row r="87" spans="1:19" s="5" customFormat="1" ht="9.75" customHeight="1" thickBot="1" x14ac:dyDescent="0.3">
      <c r="A87" s="14" t="e">
        <f t="shared" si="8"/>
        <v>#N/A</v>
      </c>
      <c r="B87" s="15" t="e">
        <f>B41</f>
        <v>#N/A</v>
      </c>
      <c r="C87" s="14" t="e">
        <f t="shared" si="10"/>
        <v>#N/A</v>
      </c>
      <c r="D87" s="15" t="e">
        <f>D41</f>
        <v>#N/A</v>
      </c>
      <c r="E87" s="18"/>
      <c r="F87" s="14" t="e">
        <f t="shared" si="9"/>
        <v>#N/A</v>
      </c>
      <c r="G87" s="15" t="e">
        <f>G41</f>
        <v>#N/A</v>
      </c>
      <c r="H87" s="14" t="e">
        <f t="shared" si="11"/>
        <v>#N/A</v>
      </c>
      <c r="I87" s="15" t="e">
        <f>I41</f>
        <v>#N/A</v>
      </c>
      <c r="K87" s="10"/>
      <c r="L87" s="11"/>
      <c r="M87" s="10"/>
      <c r="N87" s="11"/>
      <c r="P87" s="10"/>
      <c r="Q87" s="11"/>
      <c r="R87" s="10"/>
      <c r="S87" s="11"/>
    </row>
    <row r="88" spans="1:19" s="4" customFormat="1" ht="9.75" customHeight="1" x14ac:dyDescent="0.25">
      <c r="A88" s="104" t="str">
        <f t="shared" si="8"/>
        <v>A.P. POZA RICA-ALTAMIRA</v>
      </c>
      <c r="B88" s="105"/>
      <c r="C88" s="102" t="str">
        <f t="shared" si="10"/>
        <v>A.P. GAS VERACRUZ</v>
      </c>
      <c r="D88" s="103"/>
      <c r="E88" s="17"/>
      <c r="F88" s="93" t="str">
        <f t="shared" si="9"/>
        <v>A.P. POZA RICA-ALTAMIRA</v>
      </c>
      <c r="G88" s="94"/>
      <c r="H88" s="93" t="str">
        <f t="shared" si="11"/>
        <v>A.P. GAS VERACRUZ</v>
      </c>
      <c r="I88" s="94"/>
      <c r="K88" s="93" t="str">
        <f>K42</f>
        <v>A.P. POZA RICA-ALTAMIRA</v>
      </c>
      <c r="L88" s="94"/>
      <c r="M88" s="93" t="str">
        <f>M42</f>
        <v>A.P. GAS VERACRUZ</v>
      </c>
      <c r="N88" s="94"/>
      <c r="P88" s="93" t="str">
        <f>P42</f>
        <v>A.P. POZA RICA-ALTAMIRA</v>
      </c>
      <c r="Q88" s="94"/>
      <c r="R88" s="93" t="str">
        <f>R42</f>
        <v>A.P. GAS VERACRUZ</v>
      </c>
      <c r="S88" s="94"/>
    </row>
    <row r="89" spans="1:19" s="1" customFormat="1" ht="9.75" customHeight="1" x14ac:dyDescent="0.25">
      <c r="A89" s="13" t="str">
        <f t="shared" si="8"/>
        <v>Ing. Jorge Adalberto Vega Flores</v>
      </c>
      <c r="B89" s="12"/>
      <c r="C89" s="13" t="str">
        <f t="shared" si="10"/>
        <v>Ing. Telésforo B. Dávila Castillo</v>
      </c>
      <c r="D89" s="16"/>
      <c r="E89" s="18"/>
      <c r="F89" s="13" t="str">
        <f t="shared" si="9"/>
        <v>Ing. Jorge Adalberto Vega Flores</v>
      </c>
      <c r="G89" s="12"/>
      <c r="H89" s="13" t="str">
        <f t="shared" si="11"/>
        <v>Ing. Telésforo B. Dávila Castillo</v>
      </c>
      <c r="I89" s="16"/>
      <c r="K89" s="13" t="e">
        <f>K43</f>
        <v>#REF!</v>
      </c>
      <c r="L89" s="12"/>
      <c r="M89" s="13" t="e">
        <f>M43</f>
        <v>#REF!</v>
      </c>
      <c r="N89" s="16"/>
      <c r="P89" s="13" t="e">
        <f>P43</f>
        <v>#REF!</v>
      </c>
      <c r="Q89" s="12"/>
      <c r="R89" s="13" t="e">
        <f>R43</f>
        <v>#REF!</v>
      </c>
      <c r="S89" s="16"/>
    </row>
    <row r="90" spans="1:19" s="5" customFormat="1" ht="12.75" customHeight="1" x14ac:dyDescent="0.25">
      <c r="A90" s="10" t="e">
        <f t="shared" si="8"/>
        <v>#N/A</v>
      </c>
      <c r="B90" s="11" t="e">
        <f>B44</f>
        <v>#N/A</v>
      </c>
      <c r="C90" s="10" t="e">
        <f t="shared" si="10"/>
        <v>#N/A</v>
      </c>
      <c r="D90" s="11" t="e">
        <f>D44</f>
        <v>#N/A</v>
      </c>
      <c r="E90" s="18"/>
      <c r="F90" s="10" t="e">
        <f t="shared" si="9"/>
        <v>#N/A</v>
      </c>
      <c r="G90" s="11" t="e">
        <f>G44</f>
        <v>#N/A</v>
      </c>
      <c r="H90" s="10" t="e">
        <f t="shared" si="11"/>
        <v>#N/A</v>
      </c>
      <c r="I90" s="11" t="e">
        <f>I44</f>
        <v>#N/A</v>
      </c>
      <c r="K90" s="10" t="e">
        <f>K44</f>
        <v>#REF!</v>
      </c>
      <c r="L90" s="11" t="e">
        <f>L44</f>
        <v>#REF!</v>
      </c>
      <c r="M90" s="10" t="e">
        <f>M44</f>
        <v>#REF!</v>
      </c>
      <c r="N90" s="11" t="e">
        <f>N44</f>
        <v>#REF!</v>
      </c>
      <c r="P90" s="10" t="e">
        <f>P44</f>
        <v>#REF!</v>
      </c>
      <c r="Q90" s="11" t="e">
        <f>Q44</f>
        <v>#REF!</v>
      </c>
      <c r="R90" s="10" t="e">
        <f>R44</f>
        <v>#REF!</v>
      </c>
      <c r="S90" s="11" t="e">
        <f>S44</f>
        <v>#REF!</v>
      </c>
    </row>
    <row r="91" spans="1:19" s="5" customFormat="1" ht="9.75" customHeight="1" thickBot="1" x14ac:dyDescent="0.3">
      <c r="A91" s="14" t="e">
        <f t="shared" si="8"/>
        <v>#N/A</v>
      </c>
      <c r="B91" s="15" t="e">
        <f>B45</f>
        <v>#N/A</v>
      </c>
      <c r="C91" s="14" t="e">
        <f t="shared" si="10"/>
        <v>#N/A</v>
      </c>
      <c r="D91" s="15" t="e">
        <f>D45</f>
        <v>#N/A</v>
      </c>
      <c r="E91" s="18"/>
      <c r="F91" s="14" t="e">
        <f t="shared" si="9"/>
        <v>#N/A</v>
      </c>
      <c r="G91" s="15" t="e">
        <f>G45</f>
        <v>#N/A</v>
      </c>
      <c r="H91" s="14" t="e">
        <f t="shared" si="11"/>
        <v>#N/A</v>
      </c>
      <c r="I91" s="15" t="e">
        <f>I45</f>
        <v>#N/A</v>
      </c>
      <c r="K91" s="14" t="e">
        <f>K45</f>
        <v>#REF!</v>
      </c>
      <c r="L91" s="15" t="e">
        <f>L45</f>
        <v>#REF!</v>
      </c>
      <c r="M91" s="14" t="e">
        <f>M45</f>
        <v>#REF!</v>
      </c>
      <c r="N91" s="15" t="e">
        <f>N45</f>
        <v>#REF!</v>
      </c>
      <c r="P91" s="14" t="e">
        <f>P45</f>
        <v>#REF!</v>
      </c>
      <c r="Q91" s="15" t="e">
        <f>Q45</f>
        <v>#REF!</v>
      </c>
      <c r="R91" s="14" t="e">
        <f>R45</f>
        <v>#REF!</v>
      </c>
      <c r="S91" s="15" t="e">
        <f>S45</f>
        <v>#REF!</v>
      </c>
    </row>
  </sheetData>
  <mergeCells count="178">
    <mergeCell ref="M88:N88"/>
    <mergeCell ref="K72:L72"/>
    <mergeCell ref="M72:N72"/>
    <mergeCell ref="K76:L76"/>
    <mergeCell ref="M76:N76"/>
    <mergeCell ref="K80:L80"/>
    <mergeCell ref="K88:L88"/>
    <mergeCell ref="M80:N80"/>
    <mergeCell ref="H88:I88"/>
    <mergeCell ref="F88:G88"/>
    <mergeCell ref="F72:G72"/>
    <mergeCell ref="A84:B84"/>
    <mergeCell ref="C84:D84"/>
    <mergeCell ref="F84:G84"/>
    <mergeCell ref="H84:I84"/>
    <mergeCell ref="A88:B88"/>
    <mergeCell ref="A72:B72"/>
    <mergeCell ref="A76:B76"/>
    <mergeCell ref="A80:B80"/>
    <mergeCell ref="C88:D88"/>
    <mergeCell ref="F76:G76"/>
    <mergeCell ref="F80:G80"/>
    <mergeCell ref="K52:L52"/>
    <mergeCell ref="M52:N52"/>
    <mergeCell ref="K56:L56"/>
    <mergeCell ref="M56:N56"/>
    <mergeCell ref="A64:B64"/>
    <mergeCell ref="A68:B68"/>
    <mergeCell ref="H80:I80"/>
    <mergeCell ref="H68:I68"/>
    <mergeCell ref="H76:I76"/>
    <mergeCell ref="H72:I72"/>
    <mergeCell ref="K60:L60"/>
    <mergeCell ref="M60:N60"/>
    <mergeCell ref="K64:L64"/>
    <mergeCell ref="M64:N64"/>
    <mergeCell ref="K68:L68"/>
    <mergeCell ref="M68:N68"/>
    <mergeCell ref="H64:I64"/>
    <mergeCell ref="F64:G64"/>
    <mergeCell ref="C80:D80"/>
    <mergeCell ref="C76:D76"/>
    <mergeCell ref="C72:D72"/>
    <mergeCell ref="H22:I22"/>
    <mergeCell ref="K22:L22"/>
    <mergeCell ref="M22:N22"/>
    <mergeCell ref="K34:L34"/>
    <mergeCell ref="M34:N34"/>
    <mergeCell ref="K42:L42"/>
    <mergeCell ref="M42:N42"/>
    <mergeCell ref="K47:N47"/>
    <mergeCell ref="K48:L48"/>
    <mergeCell ref="K26:L26"/>
    <mergeCell ref="M26:N26"/>
    <mergeCell ref="K30:L30"/>
    <mergeCell ref="M30:N30"/>
    <mergeCell ref="H38:I38"/>
    <mergeCell ref="M48:N48"/>
    <mergeCell ref="F26:G26"/>
    <mergeCell ref="C60:D60"/>
    <mergeCell ref="F52:G52"/>
    <mergeCell ref="A30:B30"/>
    <mergeCell ref="C42:D42"/>
    <mergeCell ref="K10:L10"/>
    <mergeCell ref="M10:N10"/>
    <mergeCell ref="K14:L14"/>
    <mergeCell ref="M14:N14"/>
    <mergeCell ref="K18:L18"/>
    <mergeCell ref="M18:N18"/>
    <mergeCell ref="H60:I60"/>
    <mergeCell ref="H56:I56"/>
    <mergeCell ref="H42:I42"/>
    <mergeCell ref="H48:I48"/>
    <mergeCell ref="A47:D47"/>
    <mergeCell ref="F47:I47"/>
    <mergeCell ref="H34:I34"/>
    <mergeCell ref="H30:I30"/>
    <mergeCell ref="F48:G48"/>
    <mergeCell ref="F56:G56"/>
    <mergeCell ref="F42:G42"/>
    <mergeCell ref="F60:G60"/>
    <mergeCell ref="H52:I52"/>
    <mergeCell ref="A34:B34"/>
    <mergeCell ref="F34:G34"/>
    <mergeCell ref="C56:D56"/>
    <mergeCell ref="C30:D30"/>
    <mergeCell ref="C68:D68"/>
    <mergeCell ref="C64:D64"/>
    <mergeCell ref="F38:G38"/>
    <mergeCell ref="C48:D48"/>
    <mergeCell ref="F68:G68"/>
    <mergeCell ref="A56:B56"/>
    <mergeCell ref="A42:B42"/>
    <mergeCell ref="C34:D34"/>
    <mergeCell ref="A38:B38"/>
    <mergeCell ref="C38:D38"/>
    <mergeCell ref="A48:B48"/>
    <mergeCell ref="A60:B60"/>
    <mergeCell ref="A52:B52"/>
    <mergeCell ref="C52:D52"/>
    <mergeCell ref="F30:G30"/>
    <mergeCell ref="A49:B49"/>
    <mergeCell ref="C26:D26"/>
    <mergeCell ref="A18:B18"/>
    <mergeCell ref="F18:G18"/>
    <mergeCell ref="A22:B22"/>
    <mergeCell ref="H6:I6"/>
    <mergeCell ref="H14:I14"/>
    <mergeCell ref="A2:B2"/>
    <mergeCell ref="C6:D6"/>
    <mergeCell ref="F2:G2"/>
    <mergeCell ref="C22:D22"/>
    <mergeCell ref="A6:B6"/>
    <mergeCell ref="A26:B26"/>
    <mergeCell ref="A10:B10"/>
    <mergeCell ref="C10:D10"/>
    <mergeCell ref="F10:G10"/>
    <mergeCell ref="A14:B14"/>
    <mergeCell ref="H18:I18"/>
    <mergeCell ref="C18:D18"/>
    <mergeCell ref="H10:I10"/>
    <mergeCell ref="F6:G6"/>
    <mergeCell ref="C14:D14"/>
    <mergeCell ref="F14:G14"/>
    <mergeCell ref="F22:G22"/>
    <mergeCell ref="H26:I26"/>
    <mergeCell ref="K1:N1"/>
    <mergeCell ref="K2:L2"/>
    <mergeCell ref="M2:N2"/>
    <mergeCell ref="K6:L6"/>
    <mergeCell ref="M6:N6"/>
    <mergeCell ref="A1:D1"/>
    <mergeCell ref="F1:I1"/>
    <mergeCell ref="C2:D2"/>
    <mergeCell ref="H2:I2"/>
    <mergeCell ref="A3:B3"/>
    <mergeCell ref="P1:S1"/>
    <mergeCell ref="P2:Q2"/>
    <mergeCell ref="R2:S2"/>
    <mergeCell ref="P6:Q6"/>
    <mergeCell ref="R6:S6"/>
    <mergeCell ref="P10:Q10"/>
    <mergeCell ref="R10:S10"/>
    <mergeCell ref="P14:Q14"/>
    <mergeCell ref="R14:S14"/>
    <mergeCell ref="P26:Q26"/>
    <mergeCell ref="R26:S26"/>
    <mergeCell ref="P30:Q30"/>
    <mergeCell ref="R30:S30"/>
    <mergeCell ref="P18:Q18"/>
    <mergeCell ref="R18:S18"/>
    <mergeCell ref="P22:Q22"/>
    <mergeCell ref="P52:Q52"/>
    <mergeCell ref="R52:S52"/>
    <mergeCell ref="R22:S22"/>
    <mergeCell ref="P56:Q56"/>
    <mergeCell ref="R56:S56"/>
    <mergeCell ref="P80:Q80"/>
    <mergeCell ref="R80:S80"/>
    <mergeCell ref="P76:Q76"/>
    <mergeCell ref="R76:S76"/>
    <mergeCell ref="P34:Q34"/>
    <mergeCell ref="R34:S34"/>
    <mergeCell ref="P42:Q42"/>
    <mergeCell ref="R42:S42"/>
    <mergeCell ref="P47:S47"/>
    <mergeCell ref="P48:Q48"/>
    <mergeCell ref="R48:S48"/>
    <mergeCell ref="P88:Q88"/>
    <mergeCell ref="R88:S88"/>
    <mergeCell ref="P60:Q60"/>
    <mergeCell ref="R60:S60"/>
    <mergeCell ref="P64:Q64"/>
    <mergeCell ref="R64:S64"/>
    <mergeCell ref="P68:Q68"/>
    <mergeCell ref="R68:S68"/>
    <mergeCell ref="P72:Q72"/>
    <mergeCell ref="R72:S72"/>
  </mergeCells>
  <printOptions horizontalCentered="1" verticalCentered="1"/>
  <pageMargins left="0" right="0" top="0" bottom="0" header="0" footer="0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M158"/>
  <sheetViews>
    <sheetView showGridLines="0" zoomScale="130" zoomScaleNormal="130" workbookViewId="0">
      <selection activeCell="M8" sqref="M8"/>
    </sheetView>
  </sheetViews>
  <sheetFormatPr baseColWidth="10" defaultColWidth="11.5703125" defaultRowHeight="15" x14ac:dyDescent="0.25"/>
  <cols>
    <col min="1" max="1" width="11.7109375" style="9" customWidth="1"/>
    <col min="2" max="2" width="13.140625" style="9" customWidth="1"/>
    <col min="3" max="3" width="11.85546875" style="8" customWidth="1"/>
    <col min="4" max="4" width="11.7109375" style="8" customWidth="1"/>
    <col min="5" max="5" width="1.28515625" style="18" customWidth="1"/>
    <col min="6" max="6" width="11.7109375" style="9" customWidth="1"/>
    <col min="7" max="7" width="13.140625" style="9" customWidth="1"/>
    <col min="8" max="8" width="11.85546875" style="8" customWidth="1"/>
    <col min="9" max="9" width="11.5703125" style="8" customWidth="1"/>
    <col min="10" max="10" width="1.7109375" hidden="1" customWidth="1"/>
    <col min="11" max="11" width="19.7109375" hidden="1" customWidth="1"/>
    <col min="12" max="14" width="11.5703125" style="41" customWidth="1"/>
    <col min="15" max="15" width="4" style="41" customWidth="1"/>
    <col min="16" max="18" width="4.5703125" style="41" customWidth="1"/>
    <col min="19" max="19" width="5.42578125" style="41" customWidth="1"/>
    <col min="20" max="20" width="5.28515625" style="41" customWidth="1"/>
    <col min="21" max="27" width="11.5703125" style="41" customWidth="1"/>
    <col min="28" max="28" width="4.5703125" style="41" customWidth="1"/>
    <col min="29" max="29" width="5.5703125" style="41" customWidth="1"/>
    <col min="30" max="39" width="11.5703125" style="41" customWidth="1"/>
    <col min="40" max="16384" width="11.5703125" style="41"/>
  </cols>
  <sheetData>
    <row r="1" spans="1:12" x14ac:dyDescent="0.25">
      <c r="J1" s="41"/>
      <c r="K1" s="41"/>
    </row>
    <row r="2" spans="1:12" ht="16.5" customHeight="1" thickBot="1" x14ac:dyDescent="0.3">
      <c r="G2" s="50"/>
      <c r="J2" s="41"/>
      <c r="K2" s="41"/>
    </row>
    <row r="3" spans="1:12" ht="15.75" customHeight="1" thickBot="1" x14ac:dyDescent="0.3">
      <c r="A3" s="110" t="s">
        <v>811</v>
      </c>
      <c r="B3" s="111"/>
      <c r="C3" s="111"/>
      <c r="D3" s="112"/>
      <c r="F3" s="110" t="s">
        <v>812</v>
      </c>
      <c r="G3" s="111"/>
      <c r="H3" s="111"/>
      <c r="I3" s="112"/>
      <c r="J3" s="41"/>
      <c r="K3" s="64"/>
    </row>
    <row r="4" spans="1:12" s="63" customFormat="1" ht="17.45" customHeight="1" thickBot="1" x14ac:dyDescent="0.3">
      <c r="A4" s="93" t="s">
        <v>643</v>
      </c>
      <c r="B4" s="94"/>
      <c r="C4" s="108" t="s">
        <v>657</v>
      </c>
      <c r="D4" s="109"/>
      <c r="E4" s="18"/>
      <c r="F4" s="93" t="str">
        <f>A4</f>
        <v>COORDINACIÓN GENERAL SUBDIRECCIÓN
PRODUCCIÓN CAMPOS TERRESTRES</v>
      </c>
      <c r="G4" s="94"/>
      <c r="H4" s="108" t="str">
        <f>C4</f>
        <v>GERENCIA DE CONST., SUPERVICIÓN PERFORACIÓN Y MANTENIMIENTO</v>
      </c>
      <c r="I4" s="109"/>
      <c r="J4" s="65"/>
      <c r="K4" s="48" t="e">
        <f>VLOOKUP(A5,Contactos!$H$3:$O$765,6,FALSE)</f>
        <v>#N/A</v>
      </c>
    </row>
    <row r="5" spans="1:12" s="60" customFormat="1" ht="9.75" customHeight="1" x14ac:dyDescent="0.25">
      <c r="A5" s="88" t="s">
        <v>645</v>
      </c>
      <c r="B5" s="89"/>
      <c r="C5" s="88" t="s">
        <v>14</v>
      </c>
      <c r="D5" s="90"/>
      <c r="E5" s="18"/>
      <c r="F5" s="88" t="str">
        <f>A5</f>
        <v xml:space="preserve">Ing. Arturo Ramírez Rodríguez </v>
      </c>
      <c r="G5" s="89"/>
      <c r="H5" s="88" t="str">
        <f>C5</f>
        <v>Ing. Gonzálo Hernández Orozco</v>
      </c>
      <c r="I5" s="90"/>
      <c r="J5" s="59"/>
      <c r="K5" s="48" t="e">
        <f>VLOOKUP(C5,Contactos!$H$3:$O$765,6,FALSE)</f>
        <v>#N/A</v>
      </c>
    </row>
    <row r="6" spans="1:12" s="62" customFormat="1" ht="9.75" customHeight="1" x14ac:dyDescent="0.25">
      <c r="A6" s="10" t="e">
        <f>VLOOKUP(A5,Contactos!$H$3:$N$759,2,FALSE)</f>
        <v>#N/A</v>
      </c>
      <c r="B6" s="11" t="e">
        <f>VLOOKUP(A5,Contactos!$H$3:$N$759,5,FALSE)</f>
        <v>#N/A</v>
      </c>
      <c r="C6" s="10" t="e">
        <f>VLOOKUP(C5,Contactos!$H$3:$N$759,2,FALSE)</f>
        <v>#N/A</v>
      </c>
      <c r="D6" s="11" t="e">
        <f>VLOOKUP(C5,Contactos!$H$3:$N$759,5,FALSE)</f>
        <v>#N/A</v>
      </c>
      <c r="E6" s="18"/>
      <c r="F6" s="10" t="e">
        <f>VLOOKUP(F5,Contactos!$H$3:$N$759,2,FALSE)</f>
        <v>#N/A</v>
      </c>
      <c r="G6" s="11" t="e">
        <f>VLOOKUP(F5,Contactos!$H$3:$N$759,5,FALSE)</f>
        <v>#N/A</v>
      </c>
      <c r="H6" s="10" t="e">
        <f>VLOOKUP(H5,Contactos!$H$3:$N$759,2,FALSE)</f>
        <v>#N/A</v>
      </c>
      <c r="I6" s="11" t="e">
        <f>VLOOKUP(H5,Contactos!$H$3:$N$759,5,FALSE)</f>
        <v>#N/A</v>
      </c>
      <c r="J6" s="61"/>
      <c r="K6" s="48" t="e">
        <f>VLOOKUP(A9,Contactos!$H$3:$O$765,6,FALSE)</f>
        <v>#N/A</v>
      </c>
    </row>
    <row r="7" spans="1:12" s="62" customFormat="1" ht="9.75" customHeight="1" thickBot="1" x14ac:dyDescent="0.3">
      <c r="A7" s="14" t="e">
        <f>VLOOKUP(A5,Contactos!$H$3:$N$759,4,FALSE)</f>
        <v>#N/A</v>
      </c>
      <c r="B7" s="15" t="e">
        <f>VLOOKUP(A5,Contactos!$H$3:$N$759,3,FALSE)</f>
        <v>#N/A</v>
      </c>
      <c r="C7" s="14" t="e">
        <f>VLOOKUP(C5,Contactos!$H$3:$N$759,4,FALSE)</f>
        <v>#N/A</v>
      </c>
      <c r="D7" s="15" t="e">
        <f>VLOOKUP(C5,Contactos!$H$3:$N$759,3,FALSE)</f>
        <v>#N/A</v>
      </c>
      <c r="E7" s="18"/>
      <c r="F7" s="14" t="e">
        <f>VLOOKUP(F5,Contactos!$H$3:$N$759,4,FALSE)</f>
        <v>#N/A</v>
      </c>
      <c r="G7" s="15" t="e">
        <f>VLOOKUP(F5,Contactos!$H$3:$N$759,3,FALSE)</f>
        <v>#N/A</v>
      </c>
      <c r="H7" s="14" t="e">
        <f>VLOOKUP(H5,Contactos!$H$3:$N$759,4,FALSE)</f>
        <v>#N/A</v>
      </c>
      <c r="I7" s="15" t="e">
        <f>VLOOKUP(H5,Contactos!$H$3:$N$759,3,FALSE)</f>
        <v>#N/A</v>
      </c>
      <c r="J7" s="61"/>
      <c r="K7" s="48" t="e">
        <f>VLOOKUP(C9,Contactos!$H$3:$O$765,6,FALSE)</f>
        <v>#N/A</v>
      </c>
    </row>
    <row r="8" spans="1:12" s="63" customFormat="1" ht="17.45" customHeight="1" thickBot="1" x14ac:dyDescent="0.3">
      <c r="A8" s="93" t="s">
        <v>707</v>
      </c>
      <c r="B8" s="94"/>
      <c r="C8" s="100" t="s">
        <v>708</v>
      </c>
      <c r="D8" s="101"/>
      <c r="E8" s="18"/>
      <c r="F8" s="93" t="str">
        <f>A8</f>
        <v>GCSPyM  (Aceite)</v>
      </c>
      <c r="G8" s="94"/>
      <c r="H8" s="100" t="str">
        <f>C8</f>
        <v>GCSPyM   (Gas)</v>
      </c>
      <c r="I8" s="101"/>
      <c r="J8" s="65"/>
      <c r="K8" s="48" t="e">
        <f>VLOOKUP(A13,Contactos!$H$3:$O$765,6,FALSE)</f>
        <v>#N/A</v>
      </c>
    </row>
    <row r="9" spans="1:12" s="60" customFormat="1" ht="9.75" customHeight="1" x14ac:dyDescent="0.25">
      <c r="A9" s="88" t="s">
        <v>14</v>
      </c>
      <c r="B9" s="89"/>
      <c r="C9" s="88" t="s">
        <v>76</v>
      </c>
      <c r="D9" s="90"/>
      <c r="E9" s="18"/>
      <c r="F9" s="88" t="str">
        <f>A9</f>
        <v>Ing. Gonzálo Hernández Orozco</v>
      </c>
      <c r="G9" s="89"/>
      <c r="H9" s="88" t="str">
        <f>C9</f>
        <v>Ing. Gerardo Gpe. Mejía López</v>
      </c>
      <c r="I9" s="90"/>
      <c r="J9" s="59"/>
      <c r="K9" s="48" t="e">
        <f>VLOOKUP(C13,Contactos!$H$3:$O$765,6,FALSE)</f>
        <v>#N/A</v>
      </c>
    </row>
    <row r="10" spans="1:12" s="62" customFormat="1" ht="9.75" customHeight="1" x14ac:dyDescent="0.25">
      <c r="A10" s="10" t="e">
        <f>VLOOKUP(A9,Contactos!$H$3:$N$759,2,FALSE)</f>
        <v>#N/A</v>
      </c>
      <c r="B10" s="11" t="e">
        <f>VLOOKUP(A9,Contactos!$H$3:$N$759,5,FALSE)</f>
        <v>#N/A</v>
      </c>
      <c r="C10" s="10" t="e">
        <f>VLOOKUP(C9,Contactos!$H$3:$N$759,2,FALSE)</f>
        <v>#N/A</v>
      </c>
      <c r="D10" s="11" t="e">
        <f>VLOOKUP(C9,Contactos!$H$3:$N$759,5,FALSE)</f>
        <v>#N/A</v>
      </c>
      <c r="E10" s="18"/>
      <c r="F10" s="10" t="e">
        <f>VLOOKUP(F9,Contactos!$H$3:$N$759,2,FALSE)</f>
        <v>#N/A</v>
      </c>
      <c r="G10" s="11" t="e">
        <f>VLOOKUP(F9,Contactos!$H$3:$N$759,5,FALSE)</f>
        <v>#N/A</v>
      </c>
      <c r="H10" s="10" t="e">
        <f>VLOOKUP(H9,Contactos!$H$3:$N$759,2,FALSE)</f>
        <v>#N/A</v>
      </c>
      <c r="I10" s="11" t="e">
        <f>VLOOKUP(H9,Contactos!$H$3:$N$759,5,FALSE)</f>
        <v>#N/A</v>
      </c>
      <c r="J10" s="61"/>
      <c r="K10" s="48" t="e">
        <f>VLOOKUP(H13,Contactos!$H$3:$O$765,6,FALSE)</f>
        <v>#N/A</v>
      </c>
    </row>
    <row r="11" spans="1:12" s="62" customFormat="1" ht="9.75" customHeight="1" thickBot="1" x14ac:dyDescent="0.3">
      <c r="A11" s="14" t="e">
        <f>VLOOKUP(A9,Contactos!$H$3:$N$759,4,FALSE)</f>
        <v>#N/A</v>
      </c>
      <c r="B11" s="15" t="e">
        <f>VLOOKUP(A9,Contactos!$H$3:$N$759,3,FALSE)</f>
        <v>#N/A</v>
      </c>
      <c r="C11" s="14" t="e">
        <f>VLOOKUP(C9,Contactos!$H$3:$N$759,4,FALSE)</f>
        <v>#N/A</v>
      </c>
      <c r="D11" s="15" t="e">
        <f>VLOOKUP(C9,Contactos!$H$3:$N$759,3,FALSE)</f>
        <v>#N/A</v>
      </c>
      <c r="E11" s="18"/>
      <c r="F11" s="14" t="e">
        <f>VLOOKUP(F9,Contactos!$H$3:$N$759,4,FALSE)</f>
        <v>#N/A</v>
      </c>
      <c r="G11" s="15" t="e">
        <f>VLOOKUP(F9,Contactos!$H$3:$N$759,3,FALSE)</f>
        <v>#N/A</v>
      </c>
      <c r="H11" s="14" t="e">
        <f>VLOOKUP(H9,Contactos!$H$3:$N$759,4,FALSE)</f>
        <v>#N/A</v>
      </c>
      <c r="I11" s="15" t="e">
        <f>VLOOKUP(H9,Contactos!$H$3:$N$759,3,FALSE)</f>
        <v>#N/A</v>
      </c>
      <c r="J11" s="61"/>
      <c r="K11" s="48">
        <f>VLOOKUP(A17,Contactos!$H$3:$O$765,6,FALSE)</f>
        <v>701644</v>
      </c>
    </row>
    <row r="12" spans="1:12" s="63" customFormat="1" ht="17.45" customHeight="1" thickBot="1" x14ac:dyDescent="0.3">
      <c r="A12" s="93" t="s">
        <v>670</v>
      </c>
      <c r="B12" s="94"/>
      <c r="C12" s="100" t="s">
        <v>659</v>
      </c>
      <c r="D12" s="101"/>
      <c r="E12" s="18"/>
      <c r="F12" s="93" t="str">
        <f>A12</f>
        <v>GCSPM (ACTIVIDAD FÍSICA)</v>
      </c>
      <c r="G12" s="94"/>
      <c r="H12" s="100" t="str">
        <f>C12</f>
        <v>G. DE PROGRAMACION Y EVALUACION</v>
      </c>
      <c r="I12" s="101"/>
      <c r="J12" s="65"/>
      <c r="K12" s="48" t="e">
        <f>VLOOKUP(C17,Contactos!$H$3:$O$759,6,FALSE)</f>
        <v>#N/A</v>
      </c>
    </row>
    <row r="13" spans="1:12" s="60" customFormat="1" ht="9.6" customHeight="1" x14ac:dyDescent="0.25">
      <c r="A13" s="88" t="s">
        <v>808</v>
      </c>
      <c r="B13" s="89"/>
      <c r="C13" s="88" t="s">
        <v>39</v>
      </c>
      <c r="D13" s="90"/>
      <c r="E13" s="18"/>
      <c r="F13" s="88" t="str">
        <f>A13</f>
        <v>Ing. Cesar David Beristain Buendia</v>
      </c>
      <c r="G13" s="89"/>
      <c r="H13" s="88" t="s">
        <v>22</v>
      </c>
      <c r="I13" s="90"/>
      <c r="J13" s="59"/>
      <c r="K13" s="48" t="e">
        <f>VLOOKUP(A21,Contactos!$H$3:$O$765,6,FALSE)</f>
        <v>#N/A</v>
      </c>
    </row>
    <row r="14" spans="1:12" s="62" customFormat="1" ht="9.75" customHeight="1" x14ac:dyDescent="0.25">
      <c r="A14" s="10" t="e">
        <f>VLOOKUP(A13,Contactos!$H$3:$N$759,2,FALSE)</f>
        <v>#N/A</v>
      </c>
      <c r="B14" s="11" t="e">
        <f>VLOOKUP(A13,Contactos!$H$3:$N$759,5,FALSE)</f>
        <v>#N/A</v>
      </c>
      <c r="C14" s="10" t="e">
        <f>VLOOKUP(C13,Contactos!$H$3:$N$759,2,FALSE)</f>
        <v>#N/A</v>
      </c>
      <c r="D14" s="11" t="e">
        <f>VLOOKUP(C13,Contactos!$H$3:$N$759,5,FALSE)</f>
        <v>#N/A</v>
      </c>
      <c r="E14" s="18"/>
      <c r="F14" s="10" t="e">
        <f>VLOOKUP(F13,Contactos!$H$3:$N$759,2,FALSE)</f>
        <v>#N/A</v>
      </c>
      <c r="G14" s="11" t="e">
        <f>VLOOKUP(F13,Contactos!$H$3:$N$759,5,FALSE)</f>
        <v>#N/A</v>
      </c>
      <c r="H14" s="10" t="e">
        <f>VLOOKUP(H13,Contactos!$H$3:$N$759,2,FALSE)</f>
        <v>#N/A</v>
      </c>
      <c r="I14" s="11" t="e">
        <f>VLOOKUP(H13,Contactos!$H$3:$N$759,5,FALSE)</f>
        <v>#N/A</v>
      </c>
      <c r="J14" s="61"/>
      <c r="K14" s="48" t="e">
        <f>VLOOKUP(C21,Contactos!$H$3:$O$765,6,FALSE)</f>
        <v>#N/A</v>
      </c>
      <c r="L14" s="92"/>
    </row>
    <row r="15" spans="1:12" s="62" customFormat="1" ht="9.75" customHeight="1" thickBot="1" x14ac:dyDescent="0.3">
      <c r="A15" s="14" t="e">
        <f>VLOOKUP(A13,Contactos!$H$3:$N$759,4,FALSE)</f>
        <v>#N/A</v>
      </c>
      <c r="B15" s="15" t="e">
        <f>VLOOKUP(A13,Contactos!$H$3:$N$759,3,FALSE)</f>
        <v>#N/A</v>
      </c>
      <c r="C15" s="14" t="e">
        <f>VLOOKUP(C13,Contactos!$H$3:$N$759,4,FALSE)</f>
        <v>#N/A</v>
      </c>
      <c r="D15" s="15" t="e">
        <f>VLOOKUP(C13,Contactos!$H$3:$N$759,3,FALSE)</f>
        <v>#N/A</v>
      </c>
      <c r="E15" s="18"/>
      <c r="F15" s="14" t="e">
        <f>VLOOKUP(F13,Contactos!$H$3:$N$759,4,FALSE)</f>
        <v>#N/A</v>
      </c>
      <c r="G15" s="15" t="e">
        <f>VLOOKUP(F13,Contactos!$H$3:$N$759,3,FALSE)</f>
        <v>#N/A</v>
      </c>
      <c r="H15" s="14" t="e">
        <f>VLOOKUP(H13,Contactos!$H$3:$N$759,4,FALSE)</f>
        <v>#N/A</v>
      </c>
      <c r="I15" s="15" t="e">
        <f>VLOOKUP(H13,Contactos!$H$3:$N$759,3,FALSE)</f>
        <v>#N/A</v>
      </c>
      <c r="J15" s="61" t="s">
        <v>3</v>
      </c>
      <c r="K15" s="48" t="e">
        <f>VLOOKUP(A25,Contactos!$H$3:$O$765,6,FALSE)</f>
        <v>#N/A</v>
      </c>
    </row>
    <row r="16" spans="1:12" s="63" customFormat="1" ht="17.45" customHeight="1" thickBot="1" x14ac:dyDescent="0.3">
      <c r="A16" s="93" t="s">
        <v>567</v>
      </c>
      <c r="B16" s="94"/>
      <c r="C16" s="100" t="s">
        <v>658</v>
      </c>
      <c r="D16" s="101"/>
      <c r="E16" s="18"/>
      <c r="F16" s="93" t="s">
        <v>567</v>
      </c>
      <c r="G16" s="94"/>
      <c r="H16" s="100" t="str">
        <f>C16</f>
        <v>GERENCIA DE CONFIABILIDAD CT</v>
      </c>
      <c r="I16" s="101"/>
      <c r="J16" s="65" t="s">
        <v>1</v>
      </c>
      <c r="K16" s="48" t="e">
        <f>VLOOKUP(C25,Contactos!$H$3:$O$765,6,FALSE)</f>
        <v>#N/A</v>
      </c>
    </row>
    <row r="17" spans="1:13" s="60" customFormat="1" ht="9.75" customHeight="1" x14ac:dyDescent="0.25">
      <c r="A17" s="88" t="s">
        <v>37</v>
      </c>
      <c r="B17" s="89"/>
      <c r="C17" s="88" t="s">
        <v>719</v>
      </c>
      <c r="D17" s="90"/>
      <c r="E17" s="18"/>
      <c r="F17" s="88" t="str">
        <f>A17</f>
        <v>Mvz. Luis R. Méndez Gallegos</v>
      </c>
      <c r="G17" s="89"/>
      <c r="H17" s="88" t="str">
        <f>C17</f>
        <v>Ing. León Daniel Mena Velázquez</v>
      </c>
      <c r="I17" s="90"/>
      <c r="J17" s="59"/>
      <c r="K17" s="48" t="e">
        <f>VLOOKUP(A29,Contactos!$H$3:$O$765,6,FALSE)</f>
        <v>#N/A</v>
      </c>
    </row>
    <row r="18" spans="1:13" s="62" customFormat="1" ht="9.75" customHeight="1" x14ac:dyDescent="0.25">
      <c r="A18" s="10">
        <f>VLOOKUP(A17,Contactos!$H$3:$N$765,2,FALSE)</f>
        <v>0</v>
      </c>
      <c r="B18" s="11">
        <f>VLOOKUP(A17,Contactos!$H$3:$N$765,5,FALSE)</f>
        <v>9931132604</v>
      </c>
      <c r="C18" s="10" t="e">
        <f>VLOOKUP(C17,Contactos!$H$3:$N$759,2,FALSE)</f>
        <v>#N/A</v>
      </c>
      <c r="D18" s="11" t="e">
        <f>VLOOKUP(C17,Contactos!$H$3:$N$759,5,FALSE)</f>
        <v>#N/A</v>
      </c>
      <c r="E18" s="18"/>
      <c r="F18" s="10">
        <f>VLOOKUP(F17,Contactos!$H$3:$N$765,2,FALSE)</f>
        <v>0</v>
      </c>
      <c r="G18" s="11">
        <f>VLOOKUP(F17,Contactos!$H$3:$N$765,5,FALSE)</f>
        <v>9931132604</v>
      </c>
      <c r="H18" s="10" t="e">
        <f>VLOOKUP(H17,Contactos!$H$3:$N$759,2,FALSE)</f>
        <v>#N/A</v>
      </c>
      <c r="I18" s="11" t="e">
        <f>VLOOKUP(H17,Contactos!$H$3:$N$759,5,FALSE)</f>
        <v>#N/A</v>
      </c>
      <c r="J18" s="61"/>
      <c r="K18" s="48" t="e">
        <f>VLOOKUP(C29,Contactos!$H$3:$O$765,6,FALSE)</f>
        <v>#N/A</v>
      </c>
    </row>
    <row r="19" spans="1:13" s="62" customFormat="1" ht="9.75" customHeight="1" thickBot="1" x14ac:dyDescent="0.3">
      <c r="A19" s="14">
        <f>VLOOKUP(A17,Contactos!$H$3:$N$765,4,FALSE)</f>
        <v>20743</v>
      </c>
      <c r="B19" s="15">
        <f>VLOOKUP(A17,Contactos!$H$3:$N$765,3,FALSE)</f>
        <v>0</v>
      </c>
      <c r="C19" s="14" t="e">
        <f>VLOOKUP(C17,Contactos!$H$3:$N$759,4,FALSE)</f>
        <v>#N/A</v>
      </c>
      <c r="D19" s="15" t="e">
        <f>VLOOKUP(C17,Contactos!$H$3:$N$759,3,FALSE)</f>
        <v>#N/A</v>
      </c>
      <c r="E19" s="18"/>
      <c r="F19" s="14">
        <f>VLOOKUP(F17,Contactos!$H$3:$N$765,4,FALSE)</f>
        <v>20743</v>
      </c>
      <c r="G19" s="15">
        <f>VLOOKUP(F17,Contactos!$H$3:$N$765,3,FALSE)</f>
        <v>0</v>
      </c>
      <c r="H19" s="14" t="e">
        <f>VLOOKUP(H17,Contactos!$H$3:$N$759,4,FALSE)</f>
        <v>#N/A</v>
      </c>
      <c r="I19" s="15" t="e">
        <f>VLOOKUP(H17,Contactos!$H$3:$N$759,3,FALSE)</f>
        <v>#N/A</v>
      </c>
      <c r="J19" s="61"/>
      <c r="K19" s="48" t="e">
        <f>VLOOKUP(A33,Contactos!$H$3:$O$765,6,FALSE)</f>
        <v>#N/A</v>
      </c>
    </row>
    <row r="20" spans="1:13" s="63" customFormat="1" ht="17.45" customHeight="1" thickBot="1" x14ac:dyDescent="0.3">
      <c r="A20" s="93" t="s">
        <v>775</v>
      </c>
      <c r="B20" s="94"/>
      <c r="C20" s="100" t="s">
        <v>661</v>
      </c>
      <c r="D20" s="101"/>
      <c r="E20" s="18"/>
      <c r="F20" s="93" t="str">
        <f>A20</f>
        <v>G.T.L.P.S</v>
      </c>
      <c r="G20" s="94"/>
      <c r="H20" s="100" t="str">
        <f>C20</f>
        <v>G. PERFORACION Y REPARACIÓN PT</v>
      </c>
      <c r="I20" s="101"/>
      <c r="J20" s="65"/>
      <c r="K20" s="48" t="e">
        <f>VLOOKUP(C33,Contactos!$H$3:$O$765,6,FALSE)</f>
        <v>#N/A</v>
      </c>
    </row>
    <row r="21" spans="1:13" s="60" customFormat="1" ht="9.75" customHeight="1" x14ac:dyDescent="0.25">
      <c r="A21" s="88" t="s">
        <v>743</v>
      </c>
      <c r="B21" s="89"/>
      <c r="C21" s="88" t="s">
        <v>616</v>
      </c>
      <c r="D21" s="90"/>
      <c r="E21" s="18"/>
      <c r="F21" s="88" t="str">
        <f>A21</f>
        <v>Ing. Oscar López Aguilar</v>
      </c>
      <c r="G21" s="89"/>
      <c r="H21" s="88" t="s">
        <v>616</v>
      </c>
      <c r="I21" s="90"/>
      <c r="J21" s="59"/>
      <c r="K21" s="48" t="e">
        <f>VLOOKUP(A41,Contactos!$H$3:$O$765,6,FALSE)</f>
        <v>#N/A</v>
      </c>
    </row>
    <row r="22" spans="1:13" s="62" customFormat="1" ht="9.75" customHeight="1" x14ac:dyDescent="0.25">
      <c r="A22" s="10" t="e">
        <f>VLOOKUP(A21,Contactos!$H$3:$N$759,2,FALSE)</f>
        <v>#N/A</v>
      </c>
      <c r="B22" s="11" t="e">
        <f>VLOOKUP(A21,Contactos!$H$3:$N$759,5,FALSE)</f>
        <v>#N/A</v>
      </c>
      <c r="C22" s="10" t="e">
        <f>VLOOKUP(C21,Contactos!$H$3:$N$759,2,FALSE)</f>
        <v>#N/A</v>
      </c>
      <c r="D22" s="11" t="e">
        <f>VLOOKUP(C21,Contactos!$H$3:$N$759,5,FALSE)</f>
        <v>#N/A</v>
      </c>
      <c r="E22" s="18"/>
      <c r="F22" s="10" t="e">
        <f>VLOOKUP(F21,Contactos!$H$3:$N$759,2,FALSE)</f>
        <v>#N/A</v>
      </c>
      <c r="G22" s="11" t="e">
        <f>VLOOKUP(F21,Contactos!$H$3:$N$759,5,FALSE)</f>
        <v>#N/A</v>
      </c>
      <c r="H22" s="10" t="e">
        <f>VLOOKUP(H21,Contactos!$H$3:$N$759,2,FALSE)</f>
        <v>#N/A</v>
      </c>
      <c r="I22" s="11" t="e">
        <f>VLOOKUP(H21,Contactos!$H$3:$N$759,5,FALSE)</f>
        <v>#N/A</v>
      </c>
      <c r="J22" s="61"/>
      <c r="K22" s="48" t="e">
        <f>VLOOKUP(C41,Contactos!$H$3:$O$765,6,FALSE)</f>
        <v>#N/A</v>
      </c>
    </row>
    <row r="23" spans="1:13" s="62" customFormat="1" ht="9.75" customHeight="1" thickBot="1" x14ac:dyDescent="0.3">
      <c r="A23" s="14" t="e">
        <f>VLOOKUP(A21,Contactos!$H$3:$N$759,4,FALSE)</f>
        <v>#N/A</v>
      </c>
      <c r="B23" s="15" t="e">
        <f>VLOOKUP(A21,Contactos!$H$3:$N$759,3,FALSE)</f>
        <v>#N/A</v>
      </c>
      <c r="C23" s="14" t="e">
        <f>VLOOKUP(C21,Contactos!$H$3:$N$759,4,FALSE)</f>
        <v>#N/A</v>
      </c>
      <c r="D23" s="15" t="e">
        <f>VLOOKUP(C21,Contactos!$H$3:$N$759,3,FALSE)</f>
        <v>#N/A</v>
      </c>
      <c r="E23" s="18"/>
      <c r="F23" s="14" t="e">
        <f>VLOOKUP(F21,Contactos!$H$3:$N$759,4,FALSE)</f>
        <v>#N/A</v>
      </c>
      <c r="G23" s="15" t="e">
        <f>VLOOKUP(F21,Contactos!$H$3:$N$759,3,FALSE)</f>
        <v>#N/A</v>
      </c>
      <c r="H23" s="14" t="e">
        <f>VLOOKUP(H21,Contactos!$H$3:$N$759,4,FALSE)</f>
        <v>#N/A</v>
      </c>
      <c r="I23" s="15" t="e">
        <f>VLOOKUP(H21,Contactos!$H$3:$N$759,3,FALSE)</f>
        <v>#N/A</v>
      </c>
      <c r="J23" s="61"/>
      <c r="K23" s="48" t="e">
        <f>VLOOKUP(A45,Contactos!$H$3:$O$765,6,FALSE)</f>
        <v>#N/A</v>
      </c>
    </row>
    <row r="24" spans="1:13" s="63" customFormat="1" ht="17.45" customHeight="1" thickBot="1" x14ac:dyDescent="0.3">
      <c r="A24" s="93" t="s">
        <v>660</v>
      </c>
      <c r="B24" s="94"/>
      <c r="C24" s="100" t="s">
        <v>666</v>
      </c>
      <c r="D24" s="101"/>
      <c r="E24" s="18"/>
      <c r="F24" s="93" t="str">
        <f>A24</f>
        <v>GASIPA </v>
      </c>
      <c r="G24" s="94"/>
      <c r="H24" s="100" t="str">
        <f>C24</f>
        <v>TECNOLOGIA DE INFORMACIÓN Z.S.</v>
      </c>
      <c r="I24" s="101"/>
      <c r="J24" s="65"/>
      <c r="K24" s="48" t="e">
        <f>VLOOKUP(C45,Contactos!$H$3:$O$765,6,FALSE)</f>
        <v>#N/A</v>
      </c>
    </row>
    <row r="25" spans="1:13" s="60" customFormat="1" ht="9.75" customHeight="1" x14ac:dyDescent="0.25">
      <c r="A25" s="88" t="s">
        <v>26</v>
      </c>
      <c r="B25" s="89"/>
      <c r="C25" s="88" t="s">
        <v>75</v>
      </c>
      <c r="D25" s="90"/>
      <c r="E25" s="18"/>
      <c r="F25" s="88" t="str">
        <f>A25</f>
        <v>Ing. Victor Hugo Pérez López</v>
      </c>
      <c r="G25" s="89"/>
      <c r="H25" s="88" t="s">
        <v>75</v>
      </c>
      <c r="I25" s="90"/>
      <c r="J25" s="59"/>
    </row>
    <row r="26" spans="1:13" s="62" customFormat="1" ht="9.75" customHeight="1" x14ac:dyDescent="0.25">
      <c r="A26" s="10" t="e">
        <f>VLOOKUP(A25,Contactos!$H$3:$N$759,2,FALSE)</f>
        <v>#N/A</v>
      </c>
      <c r="B26" s="11" t="e">
        <f>VLOOKUP(A25,Contactos!$H$3:$N$759,5,FALSE)</f>
        <v>#N/A</v>
      </c>
      <c r="C26" s="10" t="e">
        <f>VLOOKUP(C25,Contactos!$H$3:$N$759,2,FALSE)</f>
        <v>#N/A</v>
      </c>
      <c r="D26" s="11" t="e">
        <f>VLOOKUP(C25,Contactos!$H$3:$N$759,5,FALSE)</f>
        <v>#N/A</v>
      </c>
      <c r="E26" s="18"/>
      <c r="F26" s="10" t="e">
        <f>VLOOKUP(F25,Contactos!$H$3:$N$759,2,FALSE)</f>
        <v>#N/A</v>
      </c>
      <c r="G26" s="11" t="e">
        <f>VLOOKUP(F25,Contactos!$H$3:$N$759,5,FALSE)</f>
        <v>#N/A</v>
      </c>
      <c r="H26" s="10" t="e">
        <f>VLOOKUP(H25,Contactos!$H$3:$N$759,2,FALSE)</f>
        <v>#N/A</v>
      </c>
      <c r="I26" s="11" t="e">
        <f>VLOOKUP(H25,Contactos!$H$3:$N$759,5,FALSE)</f>
        <v>#N/A</v>
      </c>
      <c r="J26" s="61"/>
      <c r="K26" s="48"/>
    </row>
    <row r="27" spans="1:13" s="62" customFormat="1" ht="9.75" customHeight="1" thickBot="1" x14ac:dyDescent="0.3">
      <c r="A27" s="14" t="e">
        <f>VLOOKUP(A25,Contactos!$H$3:$N$759,4,FALSE)</f>
        <v>#N/A</v>
      </c>
      <c r="B27" s="15" t="e">
        <f>VLOOKUP(A25,Contactos!$H$3:$N$759,3,FALSE)</f>
        <v>#N/A</v>
      </c>
      <c r="C27" s="14" t="e">
        <f>VLOOKUP(C25,Contactos!$H$3:$N$759,4,FALSE)</f>
        <v>#N/A</v>
      </c>
      <c r="D27" s="15" t="e">
        <f>VLOOKUP(C25,Contactos!$H$3:$N$759,3,FALSE)</f>
        <v>#N/A</v>
      </c>
      <c r="E27" s="18"/>
      <c r="F27" s="14" t="e">
        <f>VLOOKUP(F25,Contactos!$H$3:$N$759,4,FALSE)</f>
        <v>#N/A</v>
      </c>
      <c r="G27" s="15" t="e">
        <f>VLOOKUP(F25,Contactos!$H$3:$N$759,3,FALSE)</f>
        <v>#N/A</v>
      </c>
      <c r="H27" s="14" t="e">
        <f>VLOOKUP(H25,Contactos!$H$3:$N$759,4,FALSE)</f>
        <v>#N/A</v>
      </c>
      <c r="I27" s="15" t="e">
        <f>VLOOKUP(H25,Contactos!$H$3:$N$759,3,FALSE)</f>
        <v>#N/A</v>
      </c>
      <c r="J27" s="61"/>
      <c r="K27" s="48"/>
    </row>
    <row r="28" spans="1:13" s="63" customFormat="1" ht="17.45" customHeight="1" thickBot="1" x14ac:dyDescent="0.3">
      <c r="A28" s="93" t="s">
        <v>662</v>
      </c>
      <c r="B28" s="94"/>
      <c r="C28" s="100" t="s">
        <v>667</v>
      </c>
      <c r="D28" s="101"/>
      <c r="E28" s="18"/>
      <c r="F28" s="93" t="str">
        <f>A28</f>
        <v>G.M. DE ASUNTOS EXTERNOS Y C.</v>
      </c>
      <c r="G28" s="94"/>
      <c r="H28" s="100" t="str">
        <f>C28</f>
        <v>SUBG. ADMON. DE PERSONAL V.</v>
      </c>
      <c r="I28" s="101"/>
      <c r="J28" s="65"/>
      <c r="K28" s="48"/>
      <c r="M28" s="62"/>
    </row>
    <row r="29" spans="1:13" s="60" customFormat="1" ht="9.75" customHeight="1" x14ac:dyDescent="0.25">
      <c r="A29" s="88" t="s">
        <v>810</v>
      </c>
      <c r="B29" s="89"/>
      <c r="C29" s="88" t="s">
        <v>538</v>
      </c>
      <c r="D29" s="90"/>
      <c r="E29" s="18"/>
      <c r="F29" s="88" t="str">
        <f>A29</f>
        <v>Ing. Rosana Sol Ferrer</v>
      </c>
      <c r="G29" s="89"/>
      <c r="H29" s="88" t="str">
        <f>C29</f>
        <v>Lic. Miguel A. Olan León</v>
      </c>
      <c r="I29" s="90"/>
      <c r="J29" s="59"/>
      <c r="K29" s="48"/>
      <c r="M29" s="62"/>
    </row>
    <row r="30" spans="1:13" s="62" customFormat="1" ht="9.75" customHeight="1" x14ac:dyDescent="0.25">
      <c r="A30" s="10" t="e">
        <f>VLOOKUP(A29,Contactos!$H$3:$N$759,2,FALSE)</f>
        <v>#N/A</v>
      </c>
      <c r="B30" s="11" t="s">
        <v>0</v>
      </c>
      <c r="C30" s="10" t="e">
        <f>VLOOKUP(C29,Contactos!$H$3:$N$759,2,FALSE)</f>
        <v>#N/A</v>
      </c>
      <c r="D30" s="11" t="e">
        <f>VLOOKUP(C29,Contactos!$H$3:$N$759,5,FALSE)</f>
        <v>#N/A</v>
      </c>
      <c r="E30" s="18"/>
      <c r="F30" s="10" t="e">
        <f>VLOOKUP(F29,Contactos!$H$3:$N$759,2,FALSE)</f>
        <v>#N/A</v>
      </c>
      <c r="G30" s="11" t="s">
        <v>0</v>
      </c>
      <c r="H30" s="10" t="e">
        <f>VLOOKUP(H29,Contactos!$H$3:$N$759,2,FALSE)</f>
        <v>#N/A</v>
      </c>
      <c r="I30" s="11" t="e">
        <f>VLOOKUP(H29,Contactos!$H$3:$N$759,5,FALSE)</f>
        <v>#N/A</v>
      </c>
      <c r="J30" s="61"/>
      <c r="K30" s="48"/>
    </row>
    <row r="31" spans="1:13" s="62" customFormat="1" ht="9.75" customHeight="1" thickBot="1" x14ac:dyDescent="0.3">
      <c r="A31" s="14" t="e">
        <f>VLOOKUP(A29,Contactos!$H$3:$N$759,4,FALSE)</f>
        <v>#N/A</v>
      </c>
      <c r="B31" s="15" t="e">
        <f>VLOOKUP(A29,Contactos!$H$3:$N$759,3,FALSE)</f>
        <v>#N/A</v>
      </c>
      <c r="C31" s="14" t="e">
        <f>VLOOKUP(C29,Contactos!$H$3:$N$759,4,FALSE)</f>
        <v>#N/A</v>
      </c>
      <c r="D31" s="15" t="e">
        <f>VLOOKUP(C29,Contactos!$H$3:$N$759,3,FALSE)</f>
        <v>#N/A</v>
      </c>
      <c r="E31" s="18"/>
      <c r="F31" s="14" t="e">
        <f>VLOOKUP(F29,Contactos!$H$3:$N$759,4,FALSE)</f>
        <v>#N/A</v>
      </c>
      <c r="G31" s="15" t="e">
        <f>VLOOKUP(F29,Contactos!$H$3:$N$759,3,FALSE)</f>
        <v>#N/A</v>
      </c>
      <c r="H31" s="14" t="e">
        <f>VLOOKUP(H29,Contactos!$H$3:$N$759,4,FALSE)</f>
        <v>#N/A</v>
      </c>
      <c r="I31" s="15" t="e">
        <f>VLOOKUP(H29,Contactos!$H$3:$N$759,3,FALSE)</f>
        <v>#N/A</v>
      </c>
      <c r="J31" s="61"/>
      <c r="K31" s="48"/>
    </row>
    <row r="32" spans="1:13" s="63" customFormat="1" ht="17.45" customHeight="1" thickBot="1" x14ac:dyDescent="0.3">
      <c r="A32" s="93" t="s">
        <v>663</v>
      </c>
      <c r="B32" s="94"/>
      <c r="C32" s="100" t="s">
        <v>633</v>
      </c>
      <c r="D32" s="101"/>
      <c r="E32" s="18"/>
      <c r="F32" s="93" t="str">
        <f>A32</f>
        <v>G. JURÍDICA DE EXP. Y PROD.</v>
      </c>
      <c r="G32" s="94"/>
      <c r="H32" s="100" t="str">
        <f>C32</f>
        <v>A.P. BELLOTA -JUJO</v>
      </c>
      <c r="I32" s="101"/>
      <c r="J32" s="65"/>
      <c r="K32" s="48"/>
    </row>
    <row r="33" spans="1:11" s="60" customFormat="1" ht="9.75" customHeight="1" x14ac:dyDescent="0.25">
      <c r="A33" s="88" t="s">
        <v>604</v>
      </c>
      <c r="B33" s="89"/>
      <c r="C33" s="88" t="s">
        <v>806</v>
      </c>
      <c r="D33" s="90"/>
      <c r="E33" s="18"/>
      <c r="F33" s="88" t="str">
        <f>A33</f>
        <v>Lic. Javier Torres López</v>
      </c>
      <c r="G33" s="89"/>
      <c r="H33" s="88" t="str">
        <f>C33</f>
        <v>Ing. Migue Angel Cerino de la Cruz</v>
      </c>
      <c r="I33" s="90"/>
      <c r="J33" s="59"/>
      <c r="K33" s="48"/>
    </row>
    <row r="34" spans="1:11" s="62" customFormat="1" ht="9.75" customHeight="1" x14ac:dyDescent="0.25">
      <c r="A34" s="10" t="e">
        <f>VLOOKUP(A33,Contactos!$H$3:$N$759,2,FALSE)</f>
        <v>#N/A</v>
      </c>
      <c r="B34" s="11" t="e">
        <f>VLOOKUP(A33,Contactos!$H$3:$N$759,5,FALSE)</f>
        <v>#N/A</v>
      </c>
      <c r="C34" s="10" t="e">
        <f>VLOOKUP(C33,Contactos!$H$3:$N$759,2,FALSE)</f>
        <v>#N/A</v>
      </c>
      <c r="D34" s="11" t="e">
        <f>VLOOKUP(C33,Contactos!$H$3:$N$759,5,FALSE)</f>
        <v>#N/A</v>
      </c>
      <c r="E34" s="18"/>
      <c r="F34" s="10" t="e">
        <f>VLOOKUP(F33,Contactos!$H$3:$N$759,2,FALSE)</f>
        <v>#N/A</v>
      </c>
      <c r="G34" s="11" t="e">
        <f>VLOOKUP(F33,Contactos!$H$3:$N$759,5,FALSE)</f>
        <v>#N/A</v>
      </c>
      <c r="H34" s="10" t="e">
        <f>VLOOKUP(H33,Contactos!$H$3:$N$759,2,FALSE)</f>
        <v>#N/A</v>
      </c>
      <c r="I34" s="11" t="e">
        <f>VLOOKUP(H33,Contactos!$H$3:$N$759,5,FALSE)</f>
        <v>#N/A</v>
      </c>
      <c r="J34" s="61"/>
      <c r="K34" s="48"/>
    </row>
    <row r="35" spans="1:11" s="62" customFormat="1" ht="9.75" customHeight="1" thickBot="1" x14ac:dyDescent="0.3">
      <c r="A35" s="14" t="e">
        <f>VLOOKUP(A33,Contactos!$H$3:$N$759,4,FALSE)</f>
        <v>#N/A</v>
      </c>
      <c r="B35" s="15" t="e">
        <f>VLOOKUP(A33,Contactos!$H$3:$N$759,3,FALSE)</f>
        <v>#N/A</v>
      </c>
      <c r="C35" s="14" t="e">
        <f>VLOOKUP(C33,Contactos!$H$3:$N$759,4,FALSE)</f>
        <v>#N/A</v>
      </c>
      <c r="D35" s="15" t="e">
        <f>VLOOKUP(C33,Contactos!$H$3:$N$759,3,FALSE)</f>
        <v>#N/A</v>
      </c>
      <c r="E35" s="18"/>
      <c r="F35" s="14" t="e">
        <f>VLOOKUP(F33,Contactos!$H$3:$N$759,4,FALSE)</f>
        <v>#N/A</v>
      </c>
      <c r="G35" s="15" t="e">
        <f>VLOOKUP(F33,Contactos!$H$3:$N$759,3,FALSE)</f>
        <v>#N/A</v>
      </c>
      <c r="H35" s="14" t="e">
        <f>VLOOKUP(H33,Contactos!$H$3:$N$759,4,FALSE)</f>
        <v>#N/A</v>
      </c>
      <c r="I35" s="15" t="e">
        <f>VLOOKUP(H33,Contactos!$H$3:$N$759,3,FALSE)</f>
        <v>#N/A</v>
      </c>
      <c r="J35" s="61"/>
      <c r="K35" s="48"/>
    </row>
    <row r="36" spans="1:11" s="62" customFormat="1" ht="9.75" customHeight="1" thickBot="1" x14ac:dyDescent="0.3">
      <c r="A36" s="93" t="s">
        <v>634</v>
      </c>
      <c r="B36" s="94"/>
      <c r="C36" s="100" t="s">
        <v>635</v>
      </c>
      <c r="D36" s="101"/>
      <c r="E36" s="18"/>
      <c r="F36" s="93" t="str">
        <f>A36</f>
        <v>A.P. CINCO-PRESIDENTES</v>
      </c>
      <c r="G36" s="94"/>
      <c r="H36" s="100" t="str">
        <f>C36</f>
        <v>A.P. MACUSPANA-MUSPAC</v>
      </c>
      <c r="I36" s="101"/>
      <c r="J36" s="61"/>
      <c r="K36" s="48"/>
    </row>
    <row r="37" spans="1:11" s="62" customFormat="1" ht="9.75" customHeight="1" x14ac:dyDescent="0.25">
      <c r="A37" s="88" t="s">
        <v>722</v>
      </c>
      <c r="B37" s="89"/>
      <c r="C37" s="88" t="s">
        <v>738</v>
      </c>
      <c r="D37" s="90"/>
      <c r="E37" s="18"/>
      <c r="F37" s="88" t="str">
        <f>A37</f>
        <v>Ing. Carlos Francisco García Vela</v>
      </c>
      <c r="G37" s="89"/>
      <c r="H37" s="88" t="str">
        <f>C37</f>
        <v>Ing. Leonel Campero Quezada</v>
      </c>
      <c r="I37" s="90"/>
      <c r="J37" s="61"/>
      <c r="K37" s="48"/>
    </row>
    <row r="38" spans="1:11" s="62" customFormat="1" ht="9.75" customHeight="1" x14ac:dyDescent="0.25">
      <c r="A38" s="10" t="e">
        <f>VLOOKUP(A37,Contactos!$H$3:$N$759,2,FALSE)</f>
        <v>#N/A</v>
      </c>
      <c r="B38" s="11" t="e">
        <f>VLOOKUP(A37,Contactos!$H$3:$N$759,5,FALSE)</f>
        <v>#N/A</v>
      </c>
      <c r="C38" s="10" t="e">
        <f>VLOOKUP(C37,Contactos!$H$3:$N$759,2,FALSE)</f>
        <v>#N/A</v>
      </c>
      <c r="D38" s="11" t="e">
        <f>VLOOKUP(C37,Contactos!$H$3:$N$759,5,FALSE)</f>
        <v>#N/A</v>
      </c>
      <c r="E38" s="18"/>
      <c r="F38" s="10" t="e">
        <f>VLOOKUP(F37,Contactos!$H$3:$N$759,2,FALSE)</f>
        <v>#N/A</v>
      </c>
      <c r="G38" s="11" t="e">
        <f>VLOOKUP(F37,Contactos!$H$3:$N$759,5,FALSE)</f>
        <v>#N/A</v>
      </c>
      <c r="H38" s="10" t="e">
        <f>VLOOKUP(H37,Contactos!$H$3:$N$759,2,FALSE)</f>
        <v>#N/A</v>
      </c>
      <c r="I38" s="11" t="e">
        <f>VLOOKUP(H37,Contactos!$H$3:$N$759,5,FALSE)</f>
        <v>#N/A</v>
      </c>
      <c r="J38" s="61"/>
      <c r="K38" s="48"/>
    </row>
    <row r="39" spans="1:11" s="62" customFormat="1" ht="9.75" customHeight="1" thickBot="1" x14ac:dyDescent="0.3">
      <c r="A39" s="14" t="e">
        <f>VLOOKUP(A37,Contactos!$H$3:$N$759,4,FALSE)</f>
        <v>#N/A</v>
      </c>
      <c r="B39" s="15" t="e">
        <f>VLOOKUP(A37,Contactos!$H$3:$N$759,3,FALSE)</f>
        <v>#N/A</v>
      </c>
      <c r="C39" s="14" t="e">
        <f>VLOOKUP(C37,Contactos!$H$3:$N$759,4,FALSE)</f>
        <v>#N/A</v>
      </c>
      <c r="D39" s="15" t="e">
        <f>VLOOKUP(C37,Contactos!$H$3:$N$759,3,FALSE)</f>
        <v>#N/A</v>
      </c>
      <c r="E39" s="18"/>
      <c r="F39" s="14" t="e">
        <f>VLOOKUP(F37,Contactos!$H$3:$N$759,4,FALSE)</f>
        <v>#N/A</v>
      </c>
      <c r="G39" s="15" t="e">
        <f>VLOOKUP(F37,Contactos!$H$3:$N$759,3,FALSE)</f>
        <v>#N/A</v>
      </c>
      <c r="H39" s="14" t="e">
        <f>VLOOKUP(H37,Contactos!$H$3:$N$759,4,FALSE)</f>
        <v>#N/A</v>
      </c>
      <c r="I39" s="15" t="e">
        <f>VLOOKUP(H37,Contactos!$H$3:$N$759,3,FALSE)</f>
        <v>#N/A</v>
      </c>
      <c r="J39" s="61"/>
      <c r="K39" s="48"/>
    </row>
    <row r="40" spans="1:11" s="63" customFormat="1" ht="17.45" customHeight="1" thickBot="1" x14ac:dyDescent="0.3">
      <c r="A40" s="93" t="s">
        <v>636</v>
      </c>
      <c r="B40" s="94"/>
      <c r="C40" s="100" t="s">
        <v>668</v>
      </c>
      <c r="D40" s="101"/>
      <c r="E40" s="18"/>
      <c r="F40" s="93" t="str">
        <f>A40</f>
        <v>A.P. SAMARIA-LUNA</v>
      </c>
      <c r="G40" s="94"/>
      <c r="H40" s="100" t="str">
        <f>C40</f>
        <v>A. EXPLORACIÓN ÁREAS TERRESTRES</v>
      </c>
      <c r="I40" s="101"/>
      <c r="J40" s="65"/>
      <c r="K40" s="48"/>
    </row>
    <row r="41" spans="1:11" s="60" customFormat="1" ht="9.75" customHeight="1" x14ac:dyDescent="0.25">
      <c r="A41" s="88" t="s">
        <v>64</v>
      </c>
      <c r="B41" s="89"/>
      <c r="C41" s="88" t="s">
        <v>30</v>
      </c>
      <c r="D41" s="90"/>
      <c r="E41" s="18"/>
      <c r="F41" s="88" t="str">
        <f>A41</f>
        <v>Ing. Juan Carlos Sosa Sanchez</v>
      </c>
      <c r="G41" s="89"/>
      <c r="H41" s="88" t="str">
        <f>C41</f>
        <v>Ing. Oscar Pinto Gómez</v>
      </c>
      <c r="I41" s="90"/>
      <c r="J41" s="59"/>
      <c r="K41" s="48"/>
    </row>
    <row r="42" spans="1:11" s="62" customFormat="1" ht="9.75" customHeight="1" x14ac:dyDescent="0.25">
      <c r="A42" s="10" t="e">
        <f>VLOOKUP(A41,Contactos!$H$3:$N$759,2,FALSE)</f>
        <v>#N/A</v>
      </c>
      <c r="B42" s="11" t="e">
        <f>VLOOKUP(A41,Contactos!$H$3:$N$759,5,FALSE)</f>
        <v>#N/A</v>
      </c>
      <c r="C42" s="10" t="e">
        <f>VLOOKUP(C41,Contactos!$H$3:$N$759,2,FALSE)</f>
        <v>#N/A</v>
      </c>
      <c r="D42" s="11" t="e">
        <f>VLOOKUP(C41,Contactos!$H$3:$N$759,5,FALSE)</f>
        <v>#N/A</v>
      </c>
      <c r="E42" s="18"/>
      <c r="F42" s="10" t="e">
        <f>VLOOKUP(F41,Contactos!$H$3:$N$759,2,FALSE)</f>
        <v>#N/A</v>
      </c>
      <c r="G42" s="11" t="e">
        <f>VLOOKUP(F41,Contactos!$H$3:$N$759,5,FALSE)</f>
        <v>#N/A</v>
      </c>
      <c r="H42" s="10" t="e">
        <f>VLOOKUP(H41,Contactos!$H$3:$N$759,2,FALSE)</f>
        <v>#N/A</v>
      </c>
      <c r="I42" s="11" t="e">
        <f>VLOOKUP(H41,Contactos!$H$3:$N$759,5,FALSE)</f>
        <v>#N/A</v>
      </c>
      <c r="J42" s="61"/>
      <c r="K42" s="48"/>
    </row>
    <row r="43" spans="1:11" s="62" customFormat="1" ht="9.75" customHeight="1" thickBot="1" x14ac:dyDescent="0.3">
      <c r="A43" s="14" t="e">
        <f>VLOOKUP(A41,Contactos!$H$3:$N$759,4,FALSE)</f>
        <v>#N/A</v>
      </c>
      <c r="B43" s="15" t="e">
        <f>VLOOKUP(A41,Contactos!$H$3:$N$759,3,FALSE)</f>
        <v>#N/A</v>
      </c>
      <c r="C43" s="14" t="e">
        <f>VLOOKUP(C41,Contactos!$H$3:$N$759,4,FALSE)</f>
        <v>#N/A</v>
      </c>
      <c r="D43" s="15" t="e">
        <f>VLOOKUP(C41,Contactos!$H$3:$N$759,3,FALSE)</f>
        <v>#N/A</v>
      </c>
      <c r="E43" s="18"/>
      <c r="F43" s="14" t="e">
        <f>VLOOKUP(F41,Contactos!$H$3:$N$759,4,FALSE)</f>
        <v>#N/A</v>
      </c>
      <c r="G43" s="15" t="e">
        <f>VLOOKUP(F41,Contactos!$H$3:$N$759,3,FALSE)</f>
        <v>#N/A</v>
      </c>
      <c r="H43" s="14" t="e">
        <f>VLOOKUP(H41,Contactos!$H$3:$N$759,4,FALSE)</f>
        <v>#N/A</v>
      </c>
      <c r="I43" s="15" t="e">
        <f>VLOOKUP(H41,Contactos!$H$3:$N$759,3,FALSE)</f>
        <v>#N/A</v>
      </c>
      <c r="J43" s="61"/>
      <c r="K43" s="48"/>
    </row>
    <row r="44" spans="1:11" s="63" customFormat="1" ht="17.45" customHeight="1" thickBot="1" x14ac:dyDescent="0.3">
      <c r="A44" s="93" t="s">
        <v>637</v>
      </c>
      <c r="B44" s="94"/>
      <c r="C44" s="100" t="s">
        <v>730</v>
      </c>
      <c r="D44" s="101"/>
      <c r="E44" s="18"/>
      <c r="F44" s="93" t="str">
        <f>A44</f>
        <v>A.P. POZA RICA-ALTAMIRA</v>
      </c>
      <c r="G44" s="94"/>
      <c r="H44" s="100" t="str">
        <f>C44</f>
        <v>A.P. GAS VERACRUZ</v>
      </c>
      <c r="I44" s="101"/>
      <c r="J44" s="65"/>
      <c r="K44" s="48"/>
    </row>
    <row r="45" spans="1:11" s="60" customFormat="1" ht="9.75" customHeight="1" x14ac:dyDescent="0.25">
      <c r="A45" s="88" t="s">
        <v>805</v>
      </c>
      <c r="B45" s="89"/>
      <c r="C45" s="88" t="s">
        <v>736</v>
      </c>
      <c r="D45" s="90"/>
      <c r="E45" s="18"/>
      <c r="F45" s="88" t="str">
        <f>A45</f>
        <v>Ing. Jorge Adalberto Vega Flores</v>
      </c>
      <c r="G45" s="89"/>
      <c r="H45" s="88" t="str">
        <f>C45</f>
        <v>Ing. Telésforo B. Dávila Castillo</v>
      </c>
      <c r="I45" s="90"/>
      <c r="J45" s="59"/>
      <c r="K45" s="48"/>
    </row>
    <row r="46" spans="1:11" s="62" customFormat="1" ht="9.75" customHeight="1" x14ac:dyDescent="0.25">
      <c r="A46" s="10" t="e">
        <f>VLOOKUP(A45,Contactos!$H$3:$N$759,2,FALSE)</f>
        <v>#N/A</v>
      </c>
      <c r="B46" s="11" t="e">
        <f>VLOOKUP(A45,Contactos!$H$3:$N$762,5,FALSE)</f>
        <v>#N/A</v>
      </c>
      <c r="C46" s="10" t="e">
        <f>VLOOKUP(C45,Contactos!$H$3:$N$759,2,FALSE)</f>
        <v>#N/A</v>
      </c>
      <c r="D46" s="11" t="e">
        <f>VLOOKUP(C45,Contactos!$H$3:$N$759,5,FALSE)</f>
        <v>#N/A</v>
      </c>
      <c r="E46" s="18"/>
      <c r="F46" s="10" t="e">
        <f>VLOOKUP(F45,Contactos!$H$3:$N$762,2,FALSE)</f>
        <v>#N/A</v>
      </c>
      <c r="G46" s="11" t="e">
        <f>VLOOKUP(F45,Contactos!$H$3:$N$762,5,FALSE)</f>
        <v>#N/A</v>
      </c>
      <c r="H46" s="10" t="e">
        <f>VLOOKUP(H45,Contactos!$H$3:$N$759,2,FALSE)</f>
        <v>#N/A</v>
      </c>
      <c r="I46" s="11" t="e">
        <f>VLOOKUP(H45,Contactos!$H$3:$N$759,5,FALSE)</f>
        <v>#N/A</v>
      </c>
      <c r="J46" s="61"/>
      <c r="K46" s="48"/>
    </row>
    <row r="47" spans="1:11" s="62" customFormat="1" ht="9.75" customHeight="1" thickBot="1" x14ac:dyDescent="0.3">
      <c r="A47" s="14" t="e">
        <f>VLOOKUP(A45,Contactos!$H$3:$N$762,4,FALSE)</f>
        <v>#N/A</v>
      </c>
      <c r="B47" s="15" t="e">
        <f>VLOOKUP(A45,Contactos!$H$3:$N$762,3,FALSE)</f>
        <v>#N/A</v>
      </c>
      <c r="C47" s="14" t="e">
        <f>VLOOKUP(C45,Contactos!$H$3:$N$759,4,FALSE)</f>
        <v>#N/A</v>
      </c>
      <c r="D47" s="15" t="e">
        <f>VLOOKUP(C45,Contactos!$H$3:$N$759,3,FALSE)</f>
        <v>#N/A</v>
      </c>
      <c r="E47" s="18"/>
      <c r="F47" s="14" t="e">
        <f>VLOOKUP(F45,Contactos!$H$3:$N$762,4,FALSE)</f>
        <v>#N/A</v>
      </c>
      <c r="G47" s="15" t="e">
        <f>VLOOKUP(F45,Contactos!$H$3:$N$762,3,FALSE)</f>
        <v>#N/A</v>
      </c>
      <c r="H47" s="14" t="e">
        <f>VLOOKUP(H45,Contactos!$H$3:$N$759,4,FALSE)</f>
        <v>#N/A</v>
      </c>
      <c r="I47" s="15" t="e">
        <f>VLOOKUP(H45,Contactos!$H$3:$N$759,3,FALSE)</f>
        <v>#N/A</v>
      </c>
      <c r="J47" s="61"/>
      <c r="K47" s="48"/>
    </row>
    <row r="48" spans="1:11" x14ac:dyDescent="0.25">
      <c r="F48" s="50"/>
      <c r="G48" s="50"/>
    </row>
    <row r="120" ht="14.25" customHeight="1" x14ac:dyDescent="0.25"/>
    <row r="121" ht="14.25" customHeight="1" x14ac:dyDescent="0.25"/>
    <row r="136" spans="8:8" x14ac:dyDescent="0.25">
      <c r="H136" s="43"/>
    </row>
    <row r="137" spans="8:8" x14ac:dyDescent="0.25">
      <c r="H137" s="43"/>
    </row>
    <row r="138" spans="8:8" x14ac:dyDescent="0.25">
      <c r="H138" s="43"/>
    </row>
    <row r="139" spans="8:8" x14ac:dyDescent="0.25">
      <c r="H139" s="43"/>
    </row>
    <row r="140" spans="8:8" x14ac:dyDescent="0.25">
      <c r="H140" s="43"/>
    </row>
    <row r="141" spans="8:8" x14ac:dyDescent="0.25">
      <c r="H141" s="43"/>
    </row>
    <row r="142" spans="8:8" x14ac:dyDescent="0.25">
      <c r="H142" s="43"/>
    </row>
    <row r="143" spans="8:8" x14ac:dyDescent="0.25">
      <c r="H143" s="43"/>
    </row>
    <row r="144" spans="8:8" x14ac:dyDescent="0.25">
      <c r="H144" s="43"/>
    </row>
    <row r="145" spans="5:8" x14ac:dyDescent="0.25">
      <c r="H145" s="43"/>
    </row>
    <row r="146" spans="5:8" x14ac:dyDescent="0.25">
      <c r="H146" s="43"/>
    </row>
    <row r="147" spans="5:8" x14ac:dyDescent="0.25">
      <c r="H147" s="43"/>
    </row>
    <row r="148" spans="5:8" x14ac:dyDescent="0.25">
      <c r="H148" s="43"/>
    </row>
    <row r="149" spans="5:8" x14ac:dyDescent="0.25">
      <c r="H149" s="43"/>
    </row>
    <row r="150" spans="5:8" x14ac:dyDescent="0.25">
      <c r="H150" s="43"/>
    </row>
    <row r="151" spans="5:8" x14ac:dyDescent="0.25">
      <c r="E151" s="41"/>
      <c r="F151"/>
      <c r="G151"/>
      <c r="H151" s="42"/>
    </row>
    <row r="152" spans="5:8" x14ac:dyDescent="0.25">
      <c r="H152" s="43"/>
    </row>
    <row r="153" spans="5:8" x14ac:dyDescent="0.25">
      <c r="H153" s="43"/>
    </row>
    <row r="154" spans="5:8" x14ac:dyDescent="0.25">
      <c r="H154" s="43"/>
    </row>
    <row r="155" spans="5:8" x14ac:dyDescent="0.25">
      <c r="H155" s="43"/>
    </row>
    <row r="156" spans="5:8" x14ac:dyDescent="0.25">
      <c r="H156" s="43"/>
    </row>
    <row r="157" spans="5:8" x14ac:dyDescent="0.25">
      <c r="H157" s="43"/>
    </row>
    <row r="158" spans="5:8" x14ac:dyDescent="0.25">
      <c r="H158" s="43"/>
    </row>
  </sheetData>
  <dataConsolidate/>
  <mergeCells count="46">
    <mergeCell ref="A36:B36"/>
    <mergeCell ref="C36:D36"/>
    <mergeCell ref="F36:G36"/>
    <mergeCell ref="C4:D4"/>
    <mergeCell ref="A44:B44"/>
    <mergeCell ref="F32:G32"/>
    <mergeCell ref="A20:B20"/>
    <mergeCell ref="C40:D40"/>
    <mergeCell ref="F20:G20"/>
    <mergeCell ref="A40:B40"/>
    <mergeCell ref="C12:D12"/>
    <mergeCell ref="A32:B32"/>
    <mergeCell ref="A16:B16"/>
    <mergeCell ref="C32:D32"/>
    <mergeCell ref="F16:G16"/>
    <mergeCell ref="C16:D16"/>
    <mergeCell ref="C44:D44"/>
    <mergeCell ref="F24:G24"/>
    <mergeCell ref="F28:G28"/>
    <mergeCell ref="H44:I44"/>
    <mergeCell ref="F44:G44"/>
    <mergeCell ref="H40:I40"/>
    <mergeCell ref="F40:G40"/>
    <mergeCell ref="H32:I32"/>
    <mergeCell ref="C28:D28"/>
    <mergeCell ref="H36:I36"/>
    <mergeCell ref="H28:I28"/>
    <mergeCell ref="C24:D24"/>
    <mergeCell ref="A28:B28"/>
    <mergeCell ref="H24:I24"/>
    <mergeCell ref="C20:D20"/>
    <mergeCell ref="H16:I16"/>
    <mergeCell ref="H12:I12"/>
    <mergeCell ref="H4:I4"/>
    <mergeCell ref="A24:B24"/>
    <mergeCell ref="A12:B12"/>
    <mergeCell ref="F12:G12"/>
    <mergeCell ref="A3:D3"/>
    <mergeCell ref="F3:I3"/>
    <mergeCell ref="A4:B4"/>
    <mergeCell ref="F4:G4"/>
    <mergeCell ref="H20:I20"/>
    <mergeCell ref="A8:B8"/>
    <mergeCell ref="C8:D8"/>
    <mergeCell ref="F8:G8"/>
    <mergeCell ref="H8:I8"/>
  </mergeCells>
  <dataValidations count="3">
    <dataValidation type="list" allowBlank="1" showInputMessage="1" showErrorMessage="1" sqref="F41">
      <formula1>$B$377:$B$430</formula1>
    </dataValidation>
    <dataValidation type="list" allowBlank="1" showInputMessage="1" showErrorMessage="1" sqref="D21:D23 C22:C23">
      <formula1>$B$300:$B$328</formula1>
    </dataValidation>
    <dataValidation type="list" allowBlank="1" showInputMessage="1" showErrorMessage="1" sqref="C21">
      <formula1>$B$323:$B$352</formula1>
    </dataValidation>
  </dataValidations>
  <printOptions horizontalCentered="1" verticalCentered="1"/>
  <pageMargins left="0" right="0" top="0" bottom="0" header="0" footer="0"/>
  <pageSetup orientation="landscape" r:id="rId1"/>
  <ignoredErrors>
    <ignoredError sqref="E28 E34:E35 E32 H44:I44 D44 E46 E47 E33 E29 E45 E44 E30:E31 B28 B32 A31:D31 H30:I31 B44 F44:G44 B45 B29 A34:D35 B33 G33 F32:I32 F34:I35 F28:I28 D29 C46:D46 D45 D33 I29 D28 I33 A6:B7 F6:G7 C6:C7 C14:C15 H14:H15 C18:C19 C26:C27 H22:H23 H18:H19 G26:G27 H26:H27 H6:H7 A22:B23 B21 A16:B16 B20 B17 A26:B27 B25 G5 F16:G16 F22:G23 G21 C47 F20:G20 G17 B42:B43 D32 B39:G39 C42:E43 H42:H43 H38:H39 B24 B14 G14:G15 A30 C30:D30 G31 H46:H47 G42:G43 B10:B11 G10:G11 E10 E11 C10:D10 C11:D11 F11 F10 H11 H10 B38:C38 D38:G38 C22:C23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42">
        <x14:dataValidation type="list" allowBlank="1" showInputMessage="1" showErrorMessage="1">
          <x14:formula1>
            <xm:f>Contactos!$H$4:$H$23</xm:f>
          </x14:formula1>
          <xm:sqref>F5</xm:sqref>
        </x14:dataValidation>
        <x14:dataValidation type="list" allowBlank="1" showInputMessage="1" showErrorMessage="1">
          <x14:formula1>
            <xm:f>Contactos!$H$260:$H$267</xm:f>
          </x14:formula1>
          <xm:sqref>A33</xm:sqref>
        </x14:dataValidation>
        <x14:dataValidation type="list" allowBlank="1" showInputMessage="1" showErrorMessage="1">
          <x14:formula1>
            <xm:f>Contactos!$H$738:$H$762</xm:f>
          </x14:formula1>
          <xm:sqref>F45</xm:sqref>
        </x14:dataValidation>
        <x14:dataValidation type="list" allowBlank="1" showInputMessage="1" showErrorMessage="1">
          <x14:formula1>
            <xm:f>Contactos!$H$763:$H$765</xm:f>
          </x14:formula1>
          <xm:sqref>A17</xm:sqref>
        </x14:dataValidation>
        <x14:dataValidation type="list" allowBlank="1" showInputMessage="1" showErrorMessage="1">
          <x14:formula1>
            <xm:f>Contactos!$H$508:$H$551</xm:f>
          </x14:formula1>
          <xm:sqref>C29</xm:sqref>
        </x14:dataValidation>
        <x14:dataValidation type="list" allowBlank="1" showInputMessage="1" showErrorMessage="1">
          <x14:formula1>
            <xm:f>Contactos!$H$738:$H$762</xm:f>
          </x14:formula1>
          <xm:sqref>A45</xm:sqref>
        </x14:dataValidation>
        <x14:dataValidation type="list" allowBlank="1" showInputMessage="1" showErrorMessage="1">
          <x14:formula1>
            <xm:f>Contactos!$H$553:$H$585</xm:f>
          </x14:formula1>
          <xm:sqref>F25</xm:sqref>
        </x14:dataValidation>
        <x14:dataValidation type="list" allowBlank="1" showInputMessage="1" showErrorMessage="1">
          <x14:formula1>
            <xm:f>Contactos!$H$659:$H$707</xm:f>
          </x14:formula1>
          <xm:sqref>H25</xm:sqref>
        </x14:dataValidation>
        <x14:dataValidation type="list" allowBlank="1" showInputMessage="1" showErrorMessage="1">
          <x14:formula1>
            <xm:f>Contactos!$H$509:$H$552</xm:f>
          </x14:formula1>
          <xm:sqref>H29</xm:sqref>
        </x14:dataValidation>
        <x14:dataValidation type="list" allowBlank="1" showInputMessage="1" showErrorMessage="1">
          <x14:formula1>
            <xm:f>Contactos!$H$260:$H$267</xm:f>
          </x14:formula1>
          <xm:sqref>F33</xm:sqref>
        </x14:dataValidation>
        <x14:dataValidation type="list" allowBlank="1" showInputMessage="1" showErrorMessage="1">
          <x14:formula1>
            <xm:f>Contactos!$H$659:$H$708</xm:f>
          </x14:formula1>
          <xm:sqref>C25</xm:sqref>
        </x14:dataValidation>
        <x14:dataValidation type="list" allowBlank="1" showInputMessage="1" showErrorMessage="1">
          <x14:formula1>
            <xm:f>Contactos!$H$763:$H$765</xm:f>
          </x14:formula1>
          <xm:sqref>F17</xm:sqref>
        </x14:dataValidation>
        <x14:dataValidation type="list" allowBlank="1" showInputMessage="1" showErrorMessage="1">
          <x14:formula1>
            <xm:f>Contactos!$H$552:$H$584</xm:f>
          </x14:formula1>
          <xm:sqref>A25</xm:sqref>
        </x14:dataValidation>
        <x14:dataValidation type="list" allowBlank="1" showInputMessage="1" showErrorMessage="1">
          <x14:formula1>
            <xm:f>Contactos!$H$323:$H$352</xm:f>
          </x14:formula1>
          <xm:sqref>H21</xm:sqref>
        </x14:dataValidation>
        <x14:dataValidation type="list" allowBlank="1" showInputMessage="1" showErrorMessage="1">
          <x14:formula1>
            <xm:f>Contactos!$H$405:$H$461</xm:f>
          </x14:formula1>
          <xm:sqref>A41</xm:sqref>
        </x14:dataValidation>
        <x14:dataValidation type="list" allowBlank="1" showInputMessage="1" showErrorMessage="1">
          <x14:formula1>
            <xm:f>Contactos!$H$4:$H$23</xm:f>
          </x14:formula1>
          <xm:sqref>A5</xm:sqref>
        </x14:dataValidation>
        <x14:dataValidation type="list" allowBlank="1" showInputMessage="1" showErrorMessage="1">
          <x14:formula1>
            <xm:f>Contactos!$H$201:$H$259</xm:f>
          </x14:formula1>
          <xm:sqref>F13</xm:sqref>
        </x14:dataValidation>
        <x14:dataValidation type="list" allowBlank="1" showInputMessage="1" showErrorMessage="1">
          <x14:formula1>
            <xm:f>Contactos!$H$201:$H$259</xm:f>
          </x14:formula1>
          <xm:sqref>A13</xm:sqref>
        </x14:dataValidation>
        <x14:dataValidation type="list" allowBlank="1" showInputMessage="1" showErrorMessage="1">
          <x14:formula1>
            <xm:f>Contactos!$H$201:$H$259</xm:f>
          </x14:formula1>
          <xm:sqref>H5</xm:sqref>
        </x14:dataValidation>
        <x14:dataValidation type="list" allowBlank="1" showInputMessage="1" showErrorMessage="1">
          <x14:formula1>
            <xm:f>Contactos!$H$201:$H$259</xm:f>
          </x14:formula1>
          <xm:sqref>C5</xm:sqref>
        </x14:dataValidation>
        <x14:dataValidation type="list" allowBlank="1" showInputMessage="1" showErrorMessage="1">
          <x14:formula1>
            <xm:f>Contactos!$H$201:$H$259</xm:f>
          </x14:formula1>
          <xm:sqref>H9</xm:sqref>
        </x14:dataValidation>
        <x14:dataValidation type="list" allowBlank="1" showInputMessage="1" showErrorMessage="1">
          <x14:formula1>
            <xm:f>Contactos!$H$201:$H$259</xm:f>
          </x14:formula1>
          <xm:sqref>C9</xm:sqref>
        </x14:dataValidation>
        <x14:dataValidation type="list" allowBlank="1" showInputMessage="1" showErrorMessage="1">
          <x14:formula1>
            <xm:f>Contactos!$H$201:$H$259</xm:f>
          </x14:formula1>
          <xm:sqref>F9</xm:sqref>
        </x14:dataValidation>
        <x14:dataValidation type="list" allowBlank="1" showInputMessage="1" showErrorMessage="1">
          <x14:formula1>
            <xm:f>Contactos!$H$201:$H$259</xm:f>
          </x14:formula1>
          <xm:sqref>A9</xm:sqref>
        </x14:dataValidation>
        <x14:dataValidation type="list" allowBlank="1" showInputMessage="1" showErrorMessage="1">
          <x14:formula1>
            <xm:f>Contactos!$H$709:$H$737</xm:f>
          </x14:formula1>
          <xm:sqref>C45</xm:sqref>
        </x14:dataValidation>
        <x14:dataValidation type="list" allowBlank="1" showInputMessage="1" showErrorMessage="1">
          <x14:formula1>
            <xm:f>Contactos!$H$709:$H$737</xm:f>
          </x14:formula1>
          <xm:sqref>H45</xm:sqref>
        </x14:dataValidation>
        <x14:dataValidation type="list" allowBlank="1" showInputMessage="1" showErrorMessage="1">
          <x14:formula1>
            <xm:f>Contactos!$H$462:$H$508</xm:f>
          </x14:formula1>
          <xm:sqref>C33</xm:sqref>
        </x14:dataValidation>
        <x14:dataValidation type="list" allowBlank="1" showInputMessage="1" showErrorMessage="1">
          <x14:formula1>
            <xm:f>Contactos!$H$462:$H$508</xm:f>
          </x14:formula1>
          <xm:sqref>H33</xm:sqref>
        </x14:dataValidation>
        <x14:dataValidation type="list" allowBlank="1" showInputMessage="1" showErrorMessage="1">
          <x14:formula1>
            <xm:f>Contactos!$H$24:$H$60</xm:f>
          </x14:formula1>
          <xm:sqref>F29</xm:sqref>
        </x14:dataValidation>
        <x14:dataValidation type="list" allowBlank="1" showInputMessage="1" showErrorMessage="1">
          <x14:formula1>
            <xm:f>Contactos!$H$24:$H$60</xm:f>
          </x14:formula1>
          <xm:sqref>A29</xm:sqref>
        </x14:dataValidation>
        <x14:dataValidation type="list" allowBlank="1" showInputMessage="1" showErrorMessage="1">
          <x14:formula1>
            <xm:f>Contactos!$H$114:$H$200</xm:f>
          </x14:formula1>
          <xm:sqref>C41</xm:sqref>
        </x14:dataValidation>
        <x14:dataValidation type="list" allowBlank="1" showInputMessage="1" showErrorMessage="1">
          <x14:formula1>
            <xm:f>Contactos!$H$114:$H$200</xm:f>
          </x14:formula1>
          <xm:sqref>H41</xm:sqref>
        </x14:dataValidation>
        <x14:dataValidation type="list" allowBlank="1" showInputMessage="1" showErrorMessage="1">
          <x14:formula1>
            <xm:f>Contactos!$H$268:$H$322</xm:f>
          </x14:formula1>
          <xm:sqref>H37</xm:sqref>
        </x14:dataValidation>
        <x14:dataValidation type="list" allowBlank="1" showInputMessage="1" showErrorMessage="1">
          <x14:formula1>
            <xm:f>Contactos!$H$268:$H$322</xm:f>
          </x14:formula1>
          <xm:sqref>C37</xm:sqref>
        </x14:dataValidation>
        <x14:dataValidation type="list" allowBlank="1" showInputMessage="1" showErrorMessage="1">
          <x14:formula1>
            <xm:f>Contactos!$H$585:$H$616</xm:f>
          </x14:formula1>
          <xm:sqref>A21</xm:sqref>
        </x14:dataValidation>
        <x14:dataValidation type="list" allowBlank="1" showInputMessage="1" showErrorMessage="1">
          <x14:formula1>
            <xm:f>Contactos!$H$585:$H$616</xm:f>
          </x14:formula1>
          <xm:sqref>F21</xm:sqref>
        </x14:dataValidation>
        <x14:dataValidation type="list" allowBlank="1" showInputMessage="1" showErrorMessage="1">
          <x14:formula1>
            <xm:f>Contactos!$H$61:$H$101</xm:f>
          </x14:formula1>
          <xm:sqref>F37</xm:sqref>
        </x14:dataValidation>
        <x14:dataValidation type="list" allowBlank="1" showInputMessage="1" showErrorMessage="1">
          <x14:formula1>
            <xm:f>Contactos!$H$61:$H$101</xm:f>
          </x14:formula1>
          <xm:sqref>A37</xm:sqref>
        </x14:dataValidation>
        <x14:dataValidation type="list" allowBlank="1" showInputMessage="1" showErrorMessage="1">
          <x14:formula1>
            <xm:f>Contactos!$H$618:$H$658</xm:f>
          </x14:formula1>
          <xm:sqref>H17</xm:sqref>
        </x14:dataValidation>
        <x14:dataValidation type="list" allowBlank="1" showInputMessage="1" showErrorMessage="1">
          <x14:formula1>
            <xm:f>Contactos!$H$617:$H$658</xm:f>
          </x14:formula1>
          <xm:sqref>C17</xm:sqref>
        </x14:dataValidation>
        <x14:dataValidation type="list" allowBlank="1" showInputMessage="1" showErrorMessage="1">
          <x14:formula1>
            <xm:f>Contactos!$H$353:$H$404</xm:f>
          </x14:formula1>
          <xm:sqref>C13</xm:sqref>
        </x14:dataValidation>
        <x14:dataValidation type="list" allowBlank="1" showInputMessage="1" showErrorMessage="1">
          <x14:formula1>
            <xm:f>Contactos!$H$353:$H$404</xm:f>
          </x14:formula1>
          <xm:sqref>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filterMode="1"/>
  <dimension ref="A3:AB769"/>
  <sheetViews>
    <sheetView showGridLines="0" tabSelected="1" zoomScale="110" zoomScaleNormal="110" workbookViewId="0">
      <pane xSplit="3" ySplit="3" topLeftCell="D373" activePane="bottomRight" state="frozen"/>
      <selection pane="topRight" activeCell="B1" sqref="B1"/>
      <selection pane="bottomLeft" activeCell="A4" sqref="A4"/>
      <selection pane="bottomRight" activeCell="B325" sqref="B325:B379"/>
    </sheetView>
  </sheetViews>
  <sheetFormatPr baseColWidth="10" defaultRowHeight="15" x14ac:dyDescent="0.25"/>
  <cols>
    <col min="1" max="1" width="29.5703125" style="81" customWidth="1"/>
    <col min="2" max="2" width="8" style="81" customWidth="1"/>
    <col min="3" max="3" width="13.85546875" style="81" hidden="1" customWidth="1"/>
    <col min="4" max="4" width="11.85546875" customWidth="1"/>
    <col min="5" max="7" width="14.28515625" style="81" customWidth="1"/>
    <col min="8" max="8" width="23.7109375" customWidth="1"/>
    <col min="9" max="9" width="23.7109375" style="81" customWidth="1"/>
    <col min="10" max="10" width="11.7109375" style="81" customWidth="1"/>
    <col min="11" max="11" width="14.7109375" bestFit="1" customWidth="1"/>
    <col min="12" max="12" width="12" bestFit="1" customWidth="1"/>
    <col min="15" max="15" width="34.140625" customWidth="1"/>
  </cols>
  <sheetData>
    <row r="3" spans="3:15" x14ac:dyDescent="0.25">
      <c r="C3" s="81" t="s">
        <v>852</v>
      </c>
      <c r="D3" s="45" t="s">
        <v>33</v>
      </c>
      <c r="E3" s="45" t="s">
        <v>853</v>
      </c>
      <c r="F3" s="45" t="s">
        <v>854</v>
      </c>
      <c r="G3" s="45" t="s">
        <v>855</v>
      </c>
      <c r="H3" s="45" t="s">
        <v>10</v>
      </c>
      <c r="I3" s="45" t="s">
        <v>1593</v>
      </c>
      <c r="J3" s="45" t="s">
        <v>1594</v>
      </c>
      <c r="K3" s="45" t="s">
        <v>11</v>
      </c>
      <c r="L3" s="45" t="s">
        <v>12</v>
      </c>
      <c r="M3" s="45" t="s">
        <v>13</v>
      </c>
      <c r="N3" s="46" t="s">
        <v>15</v>
      </c>
      <c r="O3" s="56" t="s">
        <v>537</v>
      </c>
    </row>
    <row r="4" spans="3:15" ht="14.45" hidden="1" customHeight="1" x14ac:dyDescent="0.25">
      <c r="C4" s="81">
        <f>VLOOKUP(Contactos!D4,Hoja1!$A$3:$E$22,2,FALSE)</f>
        <v>3</v>
      </c>
      <c r="D4" s="44" t="s">
        <v>639</v>
      </c>
      <c r="E4" s="82"/>
      <c r="F4" s="82">
        <v>1</v>
      </c>
      <c r="G4" s="82">
        <v>1</v>
      </c>
      <c r="H4" s="44" t="s">
        <v>898</v>
      </c>
      <c r="I4" s="82"/>
      <c r="J4" s="82" t="str">
        <f>TRIM(H4)</f>
        <v>Alan Chirstopher Izquierdo Cano</v>
      </c>
      <c r="K4" s="44">
        <v>34552</v>
      </c>
      <c r="L4" s="44">
        <v>7821090773</v>
      </c>
      <c r="M4" s="44" t="s">
        <v>3</v>
      </c>
      <c r="N4" s="47"/>
      <c r="O4" s="57" t="s">
        <v>690</v>
      </c>
    </row>
    <row r="5" spans="3:15" ht="14.45" hidden="1" customHeight="1" x14ac:dyDescent="0.25">
      <c r="C5" s="81">
        <f>VLOOKUP(Contactos!D5,Hoja1!$A$3:$E$22,2,FALSE)</f>
        <v>3</v>
      </c>
      <c r="D5" s="82" t="s">
        <v>639</v>
      </c>
      <c r="E5" s="82"/>
      <c r="F5" s="82">
        <v>1</v>
      </c>
      <c r="G5" s="82">
        <v>1</v>
      </c>
      <c r="H5" s="82" t="s">
        <v>899</v>
      </c>
      <c r="I5" s="82"/>
      <c r="J5" s="82"/>
      <c r="K5" s="82" t="s">
        <v>1920</v>
      </c>
      <c r="L5" s="82">
        <v>7821127386</v>
      </c>
      <c r="M5" s="82" t="s">
        <v>3</v>
      </c>
      <c r="N5" s="83"/>
      <c r="O5" s="57" t="s">
        <v>696</v>
      </c>
    </row>
    <row r="6" spans="3:15" ht="14.45" hidden="1" customHeight="1" x14ac:dyDescent="0.25">
      <c r="C6" s="81">
        <f>VLOOKUP(Contactos!D6,Hoja1!$A$3:$E$22,2,FALSE)</f>
        <v>3</v>
      </c>
      <c r="D6" s="44" t="s">
        <v>639</v>
      </c>
      <c r="E6" s="82"/>
      <c r="F6" s="82">
        <v>1</v>
      </c>
      <c r="G6" s="82">
        <v>1</v>
      </c>
      <c r="H6" s="44" t="s">
        <v>900</v>
      </c>
      <c r="I6" s="82"/>
      <c r="J6" s="82"/>
      <c r="K6" s="44" t="s">
        <v>1921</v>
      </c>
      <c r="L6" s="44">
        <v>7821076255</v>
      </c>
      <c r="M6" s="44" t="s">
        <v>3</v>
      </c>
      <c r="N6" s="47"/>
      <c r="O6" s="57" t="s">
        <v>791</v>
      </c>
    </row>
    <row r="7" spans="3:15" ht="14.45" hidden="1" customHeight="1" x14ac:dyDescent="0.25">
      <c r="C7" s="81">
        <f>VLOOKUP(Contactos!D7,Hoja1!$A$3:$E$22,2,FALSE)</f>
        <v>3</v>
      </c>
      <c r="D7" s="44" t="s">
        <v>639</v>
      </c>
      <c r="E7" s="82"/>
      <c r="F7" s="82">
        <v>1</v>
      </c>
      <c r="G7" s="82">
        <v>1</v>
      </c>
      <c r="H7" s="44" t="s">
        <v>901</v>
      </c>
      <c r="I7" s="82"/>
      <c r="J7" s="82"/>
      <c r="K7" s="44" t="s">
        <v>672</v>
      </c>
      <c r="L7" s="44">
        <v>7821281594</v>
      </c>
      <c r="M7" s="44" t="s">
        <v>3</v>
      </c>
      <c r="N7" s="47"/>
      <c r="O7" s="57" t="s">
        <v>673</v>
      </c>
    </row>
    <row r="8" spans="3:15" ht="14.45" hidden="1" customHeight="1" x14ac:dyDescent="0.25">
      <c r="C8" s="81">
        <f>VLOOKUP(Contactos!D8,Hoja1!$A$3:$E$22,2,FALSE)</f>
        <v>3</v>
      </c>
      <c r="D8" s="82" t="s">
        <v>639</v>
      </c>
      <c r="E8" s="82"/>
      <c r="F8" s="82">
        <v>1</v>
      </c>
      <c r="G8" s="82">
        <v>1</v>
      </c>
      <c r="H8" s="82" t="s">
        <v>902</v>
      </c>
      <c r="I8" s="82"/>
      <c r="J8" s="82"/>
      <c r="K8" s="82" t="s">
        <v>742</v>
      </c>
      <c r="L8" s="82">
        <v>7821342872</v>
      </c>
      <c r="M8" s="82" t="s">
        <v>3</v>
      </c>
      <c r="N8" s="83"/>
      <c r="O8" s="57" t="s">
        <v>677</v>
      </c>
    </row>
    <row r="9" spans="3:15" ht="14.45" hidden="1" customHeight="1" x14ac:dyDescent="0.25">
      <c r="C9" s="81">
        <f>VLOOKUP(Contactos!D9,Hoja1!$A$3:$E$22,2,FALSE)</f>
        <v>3</v>
      </c>
      <c r="D9" s="44" t="s">
        <v>639</v>
      </c>
      <c r="E9" s="82"/>
      <c r="F9" s="82">
        <v>1</v>
      </c>
      <c r="G9" s="82">
        <v>1</v>
      </c>
      <c r="H9" s="44" t="s">
        <v>903</v>
      </c>
      <c r="I9" s="82"/>
      <c r="J9" s="82"/>
      <c r="K9" s="44" t="s">
        <v>794</v>
      </c>
      <c r="L9" s="44">
        <v>8333225624</v>
      </c>
      <c r="M9" s="44" t="s">
        <v>3</v>
      </c>
      <c r="N9" s="47"/>
      <c r="O9" s="57" t="s">
        <v>795</v>
      </c>
    </row>
    <row r="10" spans="3:15" ht="14.45" hidden="1" customHeight="1" x14ac:dyDescent="0.25">
      <c r="C10" s="81">
        <f>VLOOKUP(Contactos!D10,Hoja1!$A$3:$E$22,2,FALSE)</f>
        <v>3</v>
      </c>
      <c r="D10" s="44" t="s">
        <v>639</v>
      </c>
      <c r="E10" s="82"/>
      <c r="F10" s="82">
        <v>1</v>
      </c>
      <c r="G10" s="82">
        <v>1</v>
      </c>
      <c r="H10" s="44" t="s">
        <v>904</v>
      </c>
      <c r="I10" s="82"/>
      <c r="J10" s="82"/>
      <c r="K10" s="44" t="s">
        <v>1922</v>
      </c>
      <c r="L10" s="44">
        <v>8831401082</v>
      </c>
      <c r="M10" s="44" t="s">
        <v>3</v>
      </c>
      <c r="N10" s="47"/>
      <c r="O10" s="57" t="s">
        <v>640</v>
      </c>
    </row>
    <row r="11" spans="3:15" ht="14.45" hidden="1" customHeight="1" x14ac:dyDescent="0.25">
      <c r="C11" s="81">
        <f>VLOOKUP(Contactos!D11,Hoja1!$A$3:$E$22,2,FALSE)</f>
        <v>3</v>
      </c>
      <c r="D11" s="44" t="s">
        <v>639</v>
      </c>
      <c r="E11" s="82"/>
      <c r="F11" s="82">
        <v>1</v>
      </c>
      <c r="G11" s="82">
        <v>1</v>
      </c>
      <c r="H11" s="44" t="s">
        <v>905</v>
      </c>
      <c r="I11" s="82"/>
      <c r="J11" s="82"/>
      <c r="K11" s="44" t="s">
        <v>1923</v>
      </c>
      <c r="L11" s="44">
        <v>8991223366</v>
      </c>
      <c r="M11" s="44" t="s">
        <v>3</v>
      </c>
      <c r="N11" s="47"/>
      <c r="O11" s="57" t="s">
        <v>789</v>
      </c>
    </row>
    <row r="12" spans="3:15" ht="14.45" hidden="1" customHeight="1" x14ac:dyDescent="0.25">
      <c r="C12" s="81">
        <f>VLOOKUP(Contactos!D12,Hoja1!$A$3:$E$22,2,FALSE)</f>
        <v>3</v>
      </c>
      <c r="D12" s="82" t="s">
        <v>639</v>
      </c>
      <c r="E12" s="82"/>
      <c r="F12" s="82">
        <v>1</v>
      </c>
      <c r="G12" s="82">
        <v>1</v>
      </c>
      <c r="H12" s="82" t="s">
        <v>906</v>
      </c>
      <c r="I12" s="82"/>
      <c r="J12" s="82"/>
      <c r="K12" s="82" t="s">
        <v>1924</v>
      </c>
      <c r="L12" s="82">
        <v>8999369717</v>
      </c>
      <c r="M12" s="82" t="s">
        <v>3</v>
      </c>
      <c r="N12" s="83"/>
      <c r="O12" s="57" t="s">
        <v>684</v>
      </c>
    </row>
    <row r="13" spans="3:15" ht="14.45" hidden="1" customHeight="1" x14ac:dyDescent="0.25">
      <c r="C13" s="81">
        <f>VLOOKUP(Contactos!D13,Hoja1!$A$3:$E$22,2,FALSE)</f>
        <v>3</v>
      </c>
      <c r="D13" s="82" t="s">
        <v>639</v>
      </c>
      <c r="E13" s="82"/>
      <c r="F13" s="82">
        <v>1</v>
      </c>
      <c r="G13" s="82">
        <v>1</v>
      </c>
      <c r="H13" s="82" t="s">
        <v>907</v>
      </c>
      <c r="I13" s="82"/>
      <c r="J13" s="82"/>
      <c r="K13" s="82" t="s">
        <v>1795</v>
      </c>
      <c r="L13" s="82">
        <v>7821522021</v>
      </c>
      <c r="M13" s="82"/>
      <c r="N13" s="83"/>
      <c r="O13" s="57" t="s">
        <v>761</v>
      </c>
    </row>
    <row r="14" spans="3:15" ht="14.45" hidden="1" customHeight="1" x14ac:dyDescent="0.25">
      <c r="C14" s="81">
        <f>VLOOKUP(Contactos!D14,Hoja1!$A$3:$E$22,2,FALSE)</f>
        <v>3</v>
      </c>
      <c r="D14" s="82" t="s">
        <v>639</v>
      </c>
      <c r="E14" s="82"/>
      <c r="F14" s="82">
        <v>1</v>
      </c>
      <c r="G14" s="82">
        <v>1</v>
      </c>
      <c r="H14" s="82" t="s">
        <v>908</v>
      </c>
      <c r="I14" s="82"/>
      <c r="J14" s="82"/>
      <c r="K14" s="82" t="s">
        <v>1925</v>
      </c>
      <c r="L14" s="82">
        <v>7821449612</v>
      </c>
      <c r="M14" s="82" t="s">
        <v>3</v>
      </c>
      <c r="N14" s="83"/>
      <c r="O14" s="57" t="s">
        <v>688</v>
      </c>
    </row>
    <row r="15" spans="3:15" ht="14.45" hidden="1" customHeight="1" x14ac:dyDescent="0.25">
      <c r="C15" s="81">
        <f>VLOOKUP(Contactos!D15,Hoja1!$A$3:$E$22,2,FALSE)</f>
        <v>3</v>
      </c>
      <c r="D15" s="82" t="s">
        <v>639</v>
      </c>
      <c r="E15" s="82"/>
      <c r="F15" s="82">
        <v>1</v>
      </c>
      <c r="G15" s="82">
        <v>1</v>
      </c>
      <c r="H15" s="82" t="s">
        <v>909</v>
      </c>
      <c r="I15" s="82"/>
      <c r="J15" s="82"/>
      <c r="K15" s="82" t="s">
        <v>1926</v>
      </c>
      <c r="L15" s="82" t="s">
        <v>1967</v>
      </c>
      <c r="M15" s="82"/>
      <c r="N15" s="83"/>
      <c r="O15" s="57" t="s">
        <v>752</v>
      </c>
    </row>
    <row r="16" spans="3:15" ht="14.45" hidden="1" customHeight="1" x14ac:dyDescent="0.25">
      <c r="C16" s="81">
        <f>VLOOKUP(Contactos!D16,Hoja1!$A$3:$E$22,2,FALSE)</f>
        <v>3</v>
      </c>
      <c r="D16" s="82" t="s">
        <v>639</v>
      </c>
      <c r="E16" s="82"/>
      <c r="F16" s="82">
        <v>1</v>
      </c>
      <c r="G16" s="82">
        <v>1</v>
      </c>
      <c r="H16" s="82" t="s">
        <v>910</v>
      </c>
      <c r="I16" s="82"/>
      <c r="J16" s="82"/>
      <c r="K16" s="82" t="s">
        <v>1927</v>
      </c>
      <c r="L16" s="82" t="s">
        <v>1968</v>
      </c>
      <c r="M16" s="82"/>
      <c r="N16" s="83"/>
      <c r="O16" s="57" t="s">
        <v>804</v>
      </c>
    </row>
    <row r="17" spans="3:15" ht="14.45" hidden="1" customHeight="1" x14ac:dyDescent="0.25">
      <c r="C17" s="81">
        <f>VLOOKUP(Contactos!D17,Hoja1!$A$3:$E$22,2,FALSE)</f>
        <v>3</v>
      </c>
      <c r="D17" s="82" t="s">
        <v>639</v>
      </c>
      <c r="E17" s="82"/>
      <c r="F17" s="82">
        <v>1</v>
      </c>
      <c r="G17" s="82">
        <v>1</v>
      </c>
      <c r="H17" s="82" t="s">
        <v>911</v>
      </c>
      <c r="I17" s="82"/>
      <c r="J17" s="82"/>
      <c r="K17" s="82" t="s">
        <v>1928</v>
      </c>
      <c r="L17" s="82" t="s">
        <v>1965</v>
      </c>
      <c r="M17" s="82"/>
      <c r="N17" s="83"/>
      <c r="O17" s="57" t="s">
        <v>801</v>
      </c>
    </row>
    <row r="18" spans="3:15" s="81" customFormat="1" ht="14.45" hidden="1" customHeight="1" x14ac:dyDescent="0.25">
      <c r="C18" s="81">
        <f>VLOOKUP(Contactos!D18,Hoja1!$A$3:$E$22,2,FALSE)</f>
        <v>3</v>
      </c>
      <c r="D18" s="82" t="s">
        <v>639</v>
      </c>
      <c r="E18" s="82"/>
      <c r="F18" s="82">
        <v>1</v>
      </c>
      <c r="G18" s="82">
        <v>1</v>
      </c>
      <c r="H18" s="82" t="s">
        <v>912</v>
      </c>
      <c r="I18" s="82"/>
      <c r="J18" s="82"/>
      <c r="K18" s="82" t="s">
        <v>1929</v>
      </c>
      <c r="L18" s="82">
        <v>7821037534</v>
      </c>
      <c r="M18" s="82"/>
      <c r="N18" s="83"/>
      <c r="O18" s="86" t="s">
        <v>701</v>
      </c>
    </row>
    <row r="19" spans="3:15" s="81" customFormat="1" ht="14.45" hidden="1" customHeight="1" x14ac:dyDescent="0.25">
      <c r="C19" s="81">
        <f>VLOOKUP(Contactos!D19,Hoja1!$A$3:$E$22,2,FALSE)</f>
        <v>3</v>
      </c>
      <c r="D19" s="82" t="s">
        <v>639</v>
      </c>
      <c r="E19" s="82"/>
      <c r="F19" s="82">
        <v>1</v>
      </c>
      <c r="G19" s="82">
        <v>1</v>
      </c>
      <c r="H19" s="82" t="s">
        <v>913</v>
      </c>
      <c r="I19" s="82"/>
      <c r="J19" s="82"/>
      <c r="K19" s="82" t="s">
        <v>1930</v>
      </c>
      <c r="L19" s="82">
        <v>7825286190</v>
      </c>
      <c r="M19" s="82" t="s">
        <v>3</v>
      </c>
      <c r="N19" s="83"/>
      <c r="O19" s="86" t="s">
        <v>683</v>
      </c>
    </row>
    <row r="20" spans="3:15" s="81" customFormat="1" ht="14.45" hidden="1" customHeight="1" x14ac:dyDescent="0.25">
      <c r="C20" s="81">
        <f>VLOOKUP(Contactos!D20,Hoja1!$A$3:$E$22,2,FALSE)</f>
        <v>3</v>
      </c>
      <c r="D20" s="82" t="s">
        <v>639</v>
      </c>
      <c r="E20" s="82"/>
      <c r="F20" s="82">
        <v>1</v>
      </c>
      <c r="G20" s="82">
        <v>1</v>
      </c>
      <c r="H20" s="82" t="s">
        <v>914</v>
      </c>
      <c r="I20" s="82"/>
      <c r="J20" s="82"/>
      <c r="K20" s="82">
        <v>34851</v>
      </c>
      <c r="L20" s="82">
        <v>7821223113</v>
      </c>
      <c r="M20" s="82" t="s">
        <v>3</v>
      </c>
      <c r="N20" s="83"/>
      <c r="O20" s="86" t="s">
        <v>682</v>
      </c>
    </row>
    <row r="21" spans="3:15" s="81" customFormat="1" ht="14.45" hidden="1" customHeight="1" x14ac:dyDescent="0.25">
      <c r="C21" s="81">
        <f>VLOOKUP(Contactos!D21,Hoja1!$A$3:$E$22,2,FALSE)</f>
        <v>3</v>
      </c>
      <c r="D21" s="82" t="s">
        <v>639</v>
      </c>
      <c r="E21" s="82"/>
      <c r="F21" s="82">
        <v>1</v>
      </c>
      <c r="G21" s="82">
        <v>1</v>
      </c>
      <c r="H21" s="82" t="s">
        <v>915</v>
      </c>
      <c r="I21" s="82"/>
      <c r="J21" s="82"/>
      <c r="K21" s="82" t="s">
        <v>1793</v>
      </c>
      <c r="L21" s="82">
        <v>8999361812</v>
      </c>
      <c r="M21" s="82" t="s">
        <v>3</v>
      </c>
      <c r="N21" s="83"/>
      <c r="O21" s="86" t="s">
        <v>686</v>
      </c>
    </row>
    <row r="22" spans="3:15" ht="14.45" hidden="1" customHeight="1" x14ac:dyDescent="0.25">
      <c r="C22" s="81">
        <f>VLOOKUP(Contactos!D22,Hoja1!$A$3:$E$22,2,FALSE)</f>
        <v>3</v>
      </c>
      <c r="D22" s="82" t="s">
        <v>639</v>
      </c>
      <c r="E22" s="82"/>
      <c r="F22" s="82">
        <v>1</v>
      </c>
      <c r="G22" s="82">
        <v>1</v>
      </c>
      <c r="H22" s="82" t="s">
        <v>916</v>
      </c>
      <c r="I22" s="82"/>
      <c r="J22" s="82"/>
      <c r="K22" s="82" t="s">
        <v>1794</v>
      </c>
      <c r="L22" s="82">
        <v>7821457853</v>
      </c>
      <c r="M22" s="82" t="s">
        <v>3</v>
      </c>
      <c r="N22" s="83"/>
      <c r="O22" s="57" t="s">
        <v>766</v>
      </c>
    </row>
    <row r="23" spans="3:15" s="81" customFormat="1" ht="14.45" hidden="1" customHeight="1" x14ac:dyDescent="0.25">
      <c r="C23" s="81">
        <f>VLOOKUP(Contactos!D23,Hoja1!$A$3:$E$22,2,FALSE)</f>
        <v>3</v>
      </c>
      <c r="D23" s="82" t="s">
        <v>639</v>
      </c>
      <c r="E23" s="82"/>
      <c r="F23" s="82">
        <v>1</v>
      </c>
      <c r="G23" s="82">
        <v>1</v>
      </c>
      <c r="H23" s="82" t="s">
        <v>917</v>
      </c>
      <c r="I23" s="82"/>
      <c r="J23" s="82"/>
      <c r="K23" s="82" t="s">
        <v>1795</v>
      </c>
      <c r="L23" s="82">
        <v>7821008780</v>
      </c>
      <c r="M23" s="82" t="s">
        <v>3</v>
      </c>
      <c r="N23" s="83"/>
      <c r="O23" s="86" t="s">
        <v>715</v>
      </c>
    </row>
    <row r="24" spans="3:15" ht="14.45" hidden="1" customHeight="1" x14ac:dyDescent="0.25">
      <c r="C24" s="81">
        <f>VLOOKUP(Contactos!D24,Hoja1!$A$3:$E$22,2,FALSE)</f>
        <v>3</v>
      </c>
      <c r="D24" s="82" t="s">
        <v>639</v>
      </c>
      <c r="E24" s="82"/>
      <c r="F24" s="82">
        <v>1</v>
      </c>
      <c r="G24" s="82">
        <v>1</v>
      </c>
      <c r="H24" s="82" t="s">
        <v>918</v>
      </c>
      <c r="I24" s="82"/>
      <c r="J24" s="82"/>
      <c r="K24" s="82" t="s">
        <v>1796</v>
      </c>
      <c r="L24" s="82">
        <v>7821436528</v>
      </c>
      <c r="M24" s="82" t="s">
        <v>3</v>
      </c>
      <c r="N24" s="83"/>
      <c r="O24" s="57" t="s">
        <v>757</v>
      </c>
    </row>
    <row r="25" spans="3:15" ht="14.45" hidden="1" customHeight="1" x14ac:dyDescent="0.25">
      <c r="C25" s="81">
        <f>VLOOKUP(Contactos!D25,Hoja1!$A$3:$E$22,2,FALSE)</f>
        <v>3</v>
      </c>
      <c r="D25" s="82" t="s">
        <v>639</v>
      </c>
      <c r="E25" s="82"/>
      <c r="F25" s="82">
        <v>1</v>
      </c>
      <c r="G25" s="82">
        <v>1</v>
      </c>
      <c r="H25" s="82" t="s">
        <v>919</v>
      </c>
      <c r="I25" s="82"/>
      <c r="J25" s="82"/>
      <c r="K25" s="82">
        <v>34441</v>
      </c>
      <c r="L25" s="82">
        <v>8991652859</v>
      </c>
      <c r="M25" s="82">
        <v>741529</v>
      </c>
      <c r="N25" s="83">
        <v>8119381478</v>
      </c>
      <c r="O25" s="57" t="s">
        <v>655</v>
      </c>
    </row>
    <row r="26" spans="3:15" s="81" customFormat="1" ht="14.45" hidden="1" customHeight="1" x14ac:dyDescent="0.25">
      <c r="C26" s="81">
        <f>VLOOKUP(Contactos!D26,Hoja1!$A$3:$E$22,2,FALSE)</f>
        <v>3</v>
      </c>
      <c r="D26" s="82" t="s">
        <v>639</v>
      </c>
      <c r="E26" s="82"/>
      <c r="F26" s="82">
        <v>1</v>
      </c>
      <c r="G26" s="82">
        <v>1</v>
      </c>
      <c r="H26" s="82" t="s">
        <v>920</v>
      </c>
      <c r="I26" s="82"/>
      <c r="J26" s="82"/>
      <c r="K26" s="82" t="s">
        <v>1797</v>
      </c>
      <c r="L26" s="82" t="s">
        <v>1969</v>
      </c>
      <c r="M26" s="82"/>
      <c r="N26" s="83"/>
      <c r="O26" s="86" t="s">
        <v>698</v>
      </c>
    </row>
    <row r="27" spans="3:15" ht="14.45" hidden="1" customHeight="1" x14ac:dyDescent="0.25">
      <c r="C27" s="81">
        <f>VLOOKUP(Contactos!D27,Hoja1!$A$3:$E$22,2,FALSE)</f>
        <v>3</v>
      </c>
      <c r="D27" s="82" t="s">
        <v>639</v>
      </c>
      <c r="E27" s="82"/>
      <c r="F27" s="82">
        <v>1</v>
      </c>
      <c r="G27" s="82">
        <v>1</v>
      </c>
      <c r="H27" s="82" t="s">
        <v>921</v>
      </c>
      <c r="I27" s="82"/>
      <c r="J27" s="82"/>
      <c r="K27" s="82" t="s">
        <v>1798</v>
      </c>
      <c r="L27" s="82">
        <v>7821451862</v>
      </c>
      <c r="M27" s="82" t="s">
        <v>3</v>
      </c>
      <c r="N27" s="83"/>
      <c r="O27" s="57" t="s">
        <v>654</v>
      </c>
    </row>
    <row r="28" spans="3:15" ht="14.45" hidden="1" customHeight="1" x14ac:dyDescent="0.25">
      <c r="C28" s="81">
        <f>VLOOKUP(Contactos!D28,Hoja1!$A$3:$E$22,2,FALSE)</f>
        <v>3</v>
      </c>
      <c r="D28" s="82" t="s">
        <v>639</v>
      </c>
      <c r="E28" s="82"/>
      <c r="F28" s="82">
        <v>1</v>
      </c>
      <c r="G28" s="82">
        <v>1</v>
      </c>
      <c r="H28" s="82" t="s">
        <v>922</v>
      </c>
      <c r="I28" s="82"/>
      <c r="J28" s="82"/>
      <c r="K28" s="82" t="s">
        <v>1799</v>
      </c>
      <c r="L28" s="82">
        <v>7821049257</v>
      </c>
      <c r="M28" s="82" t="s">
        <v>3</v>
      </c>
      <c r="N28" s="83"/>
      <c r="O28" s="57" t="s">
        <v>646</v>
      </c>
    </row>
    <row r="29" spans="3:15" ht="14.45" hidden="1" customHeight="1" x14ac:dyDescent="0.25">
      <c r="C29" s="81">
        <f>VLOOKUP(Contactos!D29,Hoja1!$A$3:$E$22,2,FALSE)</f>
        <v>2</v>
      </c>
      <c r="D29" s="82" t="s">
        <v>638</v>
      </c>
      <c r="E29" s="82"/>
      <c r="F29" s="82">
        <v>1</v>
      </c>
      <c r="G29" s="82">
        <v>1</v>
      </c>
      <c r="H29" s="82" t="s">
        <v>923</v>
      </c>
      <c r="I29" s="82"/>
      <c r="J29" s="82"/>
      <c r="K29" s="82" t="s">
        <v>1800</v>
      </c>
      <c r="L29" s="82">
        <v>2292505468</v>
      </c>
      <c r="M29" s="82">
        <v>740819</v>
      </c>
      <c r="N29" s="83"/>
      <c r="O29" s="57" t="s">
        <v>731</v>
      </c>
    </row>
    <row r="30" spans="3:15" ht="14.45" hidden="1" customHeight="1" x14ac:dyDescent="0.25">
      <c r="C30" s="81">
        <f>VLOOKUP(Contactos!D30,Hoja1!$A$3:$E$22,2,FALSE)</f>
        <v>2</v>
      </c>
      <c r="D30" s="82" t="s">
        <v>638</v>
      </c>
      <c r="E30" s="82"/>
      <c r="F30" s="82">
        <v>1</v>
      </c>
      <c r="G30" s="82">
        <v>1</v>
      </c>
      <c r="H30" s="82" t="s">
        <v>924</v>
      </c>
      <c r="I30" s="82"/>
      <c r="J30" s="82"/>
      <c r="K30" s="82" t="s">
        <v>1800</v>
      </c>
      <c r="L30" s="82" t="s">
        <v>1970</v>
      </c>
      <c r="M30" s="82">
        <v>40819</v>
      </c>
      <c r="N30" s="83"/>
      <c r="O30" s="57" t="s">
        <v>653</v>
      </c>
    </row>
    <row r="31" spans="3:15" ht="14.45" hidden="1" customHeight="1" x14ac:dyDescent="0.25">
      <c r="C31" s="81">
        <f>VLOOKUP(Contactos!D31,Hoja1!$A$3:$E$22,2,FALSE)</f>
        <v>2</v>
      </c>
      <c r="D31" s="82" t="s">
        <v>638</v>
      </c>
      <c r="E31" s="82"/>
      <c r="F31" s="82">
        <v>1</v>
      </c>
      <c r="G31" s="82">
        <v>1</v>
      </c>
      <c r="H31" s="82" t="s">
        <v>925</v>
      </c>
      <c r="I31" s="82"/>
      <c r="J31" s="82"/>
      <c r="K31" s="82" t="s">
        <v>1801</v>
      </c>
      <c r="L31" s="82">
        <v>2291298268</v>
      </c>
      <c r="M31" s="82" t="s">
        <v>3</v>
      </c>
      <c r="N31" s="83"/>
      <c r="O31" s="57" t="s">
        <v>734</v>
      </c>
    </row>
    <row r="32" spans="3:15" ht="14.45" hidden="1" customHeight="1" x14ac:dyDescent="0.25">
      <c r="C32" s="81">
        <f>VLOOKUP(Contactos!D32,Hoja1!$A$3:$E$22,2,FALSE)</f>
        <v>2</v>
      </c>
      <c r="D32" s="82" t="s">
        <v>638</v>
      </c>
      <c r="E32" s="82"/>
      <c r="F32" s="82">
        <v>1</v>
      </c>
      <c r="G32" s="82">
        <v>1</v>
      </c>
      <c r="H32" s="82" t="s">
        <v>926</v>
      </c>
      <c r="I32" s="82"/>
      <c r="J32" s="82"/>
      <c r="K32" s="82">
        <v>22467</v>
      </c>
      <c r="L32" s="82">
        <v>2299849332</v>
      </c>
      <c r="M32" s="82">
        <v>740930</v>
      </c>
      <c r="N32" s="83"/>
      <c r="O32" s="57" t="s">
        <v>751</v>
      </c>
    </row>
    <row r="33" spans="3:15" ht="14.45" hidden="1" customHeight="1" x14ac:dyDescent="0.25">
      <c r="C33" s="81">
        <f>VLOOKUP(Contactos!D33,Hoja1!$A$3:$E$22,2,FALSE)</f>
        <v>2</v>
      </c>
      <c r="D33" s="82" t="s">
        <v>638</v>
      </c>
      <c r="E33" s="82"/>
      <c r="F33" s="82">
        <v>1</v>
      </c>
      <c r="G33" s="82">
        <v>1</v>
      </c>
      <c r="H33" s="82" t="s">
        <v>927</v>
      </c>
      <c r="I33" s="82"/>
      <c r="J33" s="82"/>
      <c r="K33" s="82" t="s">
        <v>1802</v>
      </c>
      <c r="L33" s="82">
        <v>2291534883</v>
      </c>
      <c r="M33" s="82" t="s">
        <v>3</v>
      </c>
      <c r="N33" s="83"/>
      <c r="O33" s="57" t="s">
        <v>796</v>
      </c>
    </row>
    <row r="34" spans="3:15" ht="14.45" hidden="1" customHeight="1" x14ac:dyDescent="0.25">
      <c r="C34" s="81">
        <f>VLOOKUP(Contactos!D34,Hoja1!$A$3:$E$22,2,FALSE)</f>
        <v>2</v>
      </c>
      <c r="D34" s="82" t="s">
        <v>638</v>
      </c>
      <c r="E34" s="82"/>
      <c r="F34" s="82">
        <v>1</v>
      </c>
      <c r="G34" s="82">
        <v>1</v>
      </c>
      <c r="H34" s="82" t="s">
        <v>928</v>
      </c>
      <c r="I34" s="82"/>
      <c r="J34" s="82"/>
      <c r="K34" s="82" t="s">
        <v>1803</v>
      </c>
      <c r="L34" s="82">
        <v>2292666260</v>
      </c>
      <c r="M34" s="82">
        <v>740105</v>
      </c>
      <c r="N34" s="83"/>
      <c r="O34" s="57" t="s">
        <v>780</v>
      </c>
    </row>
    <row r="35" spans="3:15" s="81" customFormat="1" ht="14.45" hidden="1" customHeight="1" x14ac:dyDescent="0.25">
      <c r="C35" s="81">
        <f>VLOOKUP(Contactos!D35,Hoja1!$A$3:$E$22,2,FALSE)</f>
        <v>2</v>
      </c>
      <c r="D35" s="82" t="s">
        <v>638</v>
      </c>
      <c r="E35" s="82"/>
      <c r="F35" s="82">
        <v>1</v>
      </c>
      <c r="G35" s="82">
        <v>1</v>
      </c>
      <c r="H35" s="82" t="s">
        <v>929</v>
      </c>
      <c r="I35" s="82"/>
      <c r="J35" s="82"/>
      <c r="K35" s="82" t="s">
        <v>680</v>
      </c>
      <c r="L35" s="82">
        <v>7828880674</v>
      </c>
      <c r="M35" s="82" t="s">
        <v>3</v>
      </c>
      <c r="N35" s="83"/>
      <c r="O35" s="78" t="s">
        <v>674</v>
      </c>
    </row>
    <row r="36" spans="3:15" ht="14.45" hidden="1" customHeight="1" x14ac:dyDescent="0.25">
      <c r="C36" s="81">
        <f>VLOOKUP(Contactos!D36,Hoja1!$A$3:$E$22,2,FALSE)</f>
        <v>2</v>
      </c>
      <c r="D36" s="82" t="s">
        <v>638</v>
      </c>
      <c r="E36" s="82"/>
      <c r="F36" s="82">
        <v>1</v>
      </c>
      <c r="G36" s="82">
        <v>1</v>
      </c>
      <c r="H36" s="82" t="s">
        <v>930</v>
      </c>
      <c r="I36" s="82"/>
      <c r="J36" s="82"/>
      <c r="K36" s="82" t="s">
        <v>1804</v>
      </c>
      <c r="L36" s="82">
        <v>2292070238</v>
      </c>
      <c r="M36" s="82">
        <v>740685</v>
      </c>
      <c r="N36" s="83"/>
      <c r="O36" s="57" t="s">
        <v>656</v>
      </c>
    </row>
    <row r="37" spans="3:15" s="81" customFormat="1" ht="14.45" hidden="1" customHeight="1" x14ac:dyDescent="0.25">
      <c r="C37" s="81">
        <f>VLOOKUP(Contactos!D37,Hoja1!$A$3:$E$22,2,FALSE)</f>
        <v>2</v>
      </c>
      <c r="D37" s="82" t="s">
        <v>638</v>
      </c>
      <c r="E37" s="82"/>
      <c r="F37" s="82">
        <v>1</v>
      </c>
      <c r="G37" s="82">
        <v>1</v>
      </c>
      <c r="H37" s="82" t="s">
        <v>931</v>
      </c>
      <c r="I37" s="82"/>
      <c r="J37" s="82"/>
      <c r="K37" s="82" t="s">
        <v>1805</v>
      </c>
      <c r="L37" s="82">
        <v>2292655204</v>
      </c>
      <c r="M37" s="82">
        <v>740190</v>
      </c>
      <c r="N37" s="83"/>
      <c r="O37" s="86" t="s">
        <v>721</v>
      </c>
    </row>
    <row r="38" spans="3:15" ht="14.45" hidden="1" customHeight="1" x14ac:dyDescent="0.25">
      <c r="C38" s="81">
        <f>VLOOKUP(Contactos!D38,Hoja1!$A$3:$E$22,2,FALSE)</f>
        <v>2</v>
      </c>
      <c r="D38" s="82" t="s">
        <v>638</v>
      </c>
      <c r="E38" s="82"/>
      <c r="F38" s="82">
        <v>1</v>
      </c>
      <c r="G38" s="82">
        <v>1</v>
      </c>
      <c r="H38" s="82" t="s">
        <v>932</v>
      </c>
      <c r="I38" s="82"/>
      <c r="J38" s="82"/>
      <c r="K38" s="82" t="s">
        <v>1806</v>
      </c>
      <c r="L38" s="82">
        <v>2299297407</v>
      </c>
      <c r="M38" s="82"/>
      <c r="N38" s="83"/>
      <c r="O38" s="57" t="s">
        <v>699</v>
      </c>
    </row>
    <row r="39" spans="3:15" ht="14.45" hidden="1" customHeight="1" x14ac:dyDescent="0.25">
      <c r="C39" s="81">
        <f>VLOOKUP(Contactos!D39,Hoja1!$A$3:$E$22,2,FALSE)</f>
        <v>2</v>
      </c>
      <c r="D39" s="82" t="s">
        <v>638</v>
      </c>
      <c r="E39" s="82"/>
      <c r="F39" s="82">
        <v>1</v>
      </c>
      <c r="G39" s="82">
        <v>1</v>
      </c>
      <c r="H39" s="82" t="s">
        <v>933</v>
      </c>
      <c r="I39" s="82"/>
      <c r="J39" s="82"/>
      <c r="K39" s="82" t="s">
        <v>1807</v>
      </c>
      <c r="L39" s="82">
        <v>2299836916</v>
      </c>
      <c r="M39" s="82">
        <v>740138</v>
      </c>
      <c r="N39" s="83"/>
      <c r="O39" s="57" t="s">
        <v>732</v>
      </c>
    </row>
    <row r="40" spans="3:15" ht="14.45" hidden="1" customHeight="1" x14ac:dyDescent="0.25">
      <c r="C40" s="81">
        <f>VLOOKUP(Contactos!D40,Hoja1!$A$3:$E$22,2,FALSE)</f>
        <v>2</v>
      </c>
      <c r="D40" s="82" t="s">
        <v>638</v>
      </c>
      <c r="E40" s="82"/>
      <c r="F40" s="82">
        <v>1</v>
      </c>
      <c r="G40" s="82">
        <v>1</v>
      </c>
      <c r="H40" s="82" t="s">
        <v>934</v>
      </c>
      <c r="I40" s="82"/>
      <c r="J40" s="82"/>
      <c r="K40" s="82" t="s">
        <v>1808</v>
      </c>
      <c r="L40" s="82">
        <v>2299067621</v>
      </c>
      <c r="M40" s="82">
        <v>740862</v>
      </c>
      <c r="N40" s="83"/>
      <c r="O40" s="57" t="s">
        <v>692</v>
      </c>
    </row>
    <row r="41" spans="3:15" ht="14.45" hidden="1" customHeight="1" x14ac:dyDescent="0.25">
      <c r="C41" s="81">
        <f>VLOOKUP(Contactos!D41,Hoja1!$A$3:$E$22,2,FALSE)</f>
        <v>2</v>
      </c>
      <c r="D41" s="82" t="s">
        <v>638</v>
      </c>
      <c r="E41" s="82"/>
      <c r="F41" s="82">
        <v>1</v>
      </c>
      <c r="G41" s="82">
        <v>1</v>
      </c>
      <c r="H41" s="82" t="s">
        <v>935</v>
      </c>
      <c r="I41" s="82"/>
      <c r="J41" s="82"/>
      <c r="K41" s="82" t="s">
        <v>1809</v>
      </c>
      <c r="L41" s="82">
        <v>2297797884</v>
      </c>
      <c r="M41" s="82" t="s">
        <v>3</v>
      </c>
      <c r="N41" s="83"/>
      <c r="O41" s="57" t="s">
        <v>773</v>
      </c>
    </row>
    <row r="42" spans="3:15" ht="14.45" hidden="1" customHeight="1" x14ac:dyDescent="0.25">
      <c r="C42" s="81">
        <f>VLOOKUP(Contactos!D42,Hoja1!$A$3:$E$22,2,FALSE)</f>
        <v>2</v>
      </c>
      <c r="D42" s="82" t="s">
        <v>638</v>
      </c>
      <c r="E42" s="82"/>
      <c r="F42" s="82">
        <v>1</v>
      </c>
      <c r="G42" s="82">
        <v>1</v>
      </c>
      <c r="H42" s="82" t="s">
        <v>936</v>
      </c>
      <c r="I42" s="82"/>
      <c r="J42" s="82"/>
      <c r="K42" s="82" t="s">
        <v>1810</v>
      </c>
      <c r="L42" s="82">
        <v>2291522011</v>
      </c>
      <c r="M42" s="82">
        <v>740923</v>
      </c>
      <c r="N42" s="83"/>
      <c r="O42" s="57" t="s">
        <v>681</v>
      </c>
    </row>
    <row r="43" spans="3:15" ht="14.45" hidden="1" customHeight="1" x14ac:dyDescent="0.25">
      <c r="C43" s="81">
        <f>VLOOKUP(Contactos!D43,Hoja1!$A$3:$E$22,2,FALSE)</f>
        <v>2</v>
      </c>
      <c r="D43" s="82" t="s">
        <v>638</v>
      </c>
      <c r="E43" s="82"/>
      <c r="F43" s="82">
        <v>1</v>
      </c>
      <c r="G43" s="82">
        <v>1</v>
      </c>
      <c r="H43" s="82" t="s">
        <v>937</v>
      </c>
      <c r="I43" s="82"/>
      <c r="J43" s="82"/>
      <c r="K43" s="82" t="s">
        <v>1811</v>
      </c>
      <c r="L43" s="82">
        <v>7821457358</v>
      </c>
      <c r="M43" s="82" t="s">
        <v>3</v>
      </c>
      <c r="N43" s="83"/>
      <c r="O43" s="57" t="s">
        <v>765</v>
      </c>
    </row>
    <row r="44" spans="3:15" ht="14.45" hidden="1" customHeight="1" x14ac:dyDescent="0.25">
      <c r="C44" s="81">
        <f>VLOOKUP(Contactos!D44,Hoja1!$A$3:$E$22,2,FALSE)</f>
        <v>2</v>
      </c>
      <c r="D44" s="82" t="s">
        <v>638</v>
      </c>
      <c r="E44" s="82"/>
      <c r="F44" s="82">
        <v>1</v>
      </c>
      <c r="G44" s="82">
        <v>1</v>
      </c>
      <c r="H44" s="82" t="s">
        <v>938</v>
      </c>
      <c r="I44" s="82"/>
      <c r="J44" s="82"/>
      <c r="K44" s="82" t="s">
        <v>1812</v>
      </c>
      <c r="L44" s="82">
        <v>2291482934</v>
      </c>
      <c r="M44" s="82">
        <v>740593</v>
      </c>
      <c r="N44" s="83"/>
      <c r="O44" s="57" t="s">
        <v>741</v>
      </c>
    </row>
    <row r="45" spans="3:15" ht="14.45" hidden="1" customHeight="1" x14ac:dyDescent="0.25">
      <c r="C45" s="81">
        <f>VLOOKUP(Contactos!D45,Hoja1!$A$3:$E$22,2,FALSE)</f>
        <v>2</v>
      </c>
      <c r="D45" s="82" t="s">
        <v>638</v>
      </c>
      <c r="E45" s="82"/>
      <c r="F45" s="82">
        <v>1</v>
      </c>
      <c r="G45" s="82">
        <v>1</v>
      </c>
      <c r="H45" s="82" t="s">
        <v>939</v>
      </c>
      <c r="I45" s="82"/>
      <c r="J45" s="82"/>
      <c r="K45" s="82" t="s">
        <v>1813</v>
      </c>
      <c r="L45" s="82">
        <v>2291570375</v>
      </c>
      <c r="M45" s="82">
        <v>740170</v>
      </c>
      <c r="N45" s="83">
        <v>2292637800</v>
      </c>
      <c r="O45" s="57" t="s">
        <v>647</v>
      </c>
    </row>
    <row r="46" spans="3:15" ht="14.45" hidden="1" customHeight="1" x14ac:dyDescent="0.25">
      <c r="C46" s="81">
        <f>VLOOKUP(Contactos!D46,Hoja1!$A$3:$E$22,2,FALSE)</f>
        <v>2</v>
      </c>
      <c r="D46" s="82" t="s">
        <v>638</v>
      </c>
      <c r="E46" s="82"/>
      <c r="F46" s="82">
        <v>1</v>
      </c>
      <c r="G46" s="82">
        <v>1</v>
      </c>
      <c r="H46" s="82" t="s">
        <v>940</v>
      </c>
      <c r="I46" s="82"/>
      <c r="J46" s="82"/>
      <c r="K46" s="82" t="s">
        <v>1814</v>
      </c>
      <c r="L46" s="82">
        <v>2291570375</v>
      </c>
      <c r="M46" s="82">
        <v>740170</v>
      </c>
      <c r="N46" s="83">
        <v>2292637800</v>
      </c>
      <c r="O46" s="57" t="s">
        <v>647</v>
      </c>
    </row>
    <row r="47" spans="3:15" ht="14.45" hidden="1" customHeight="1" x14ac:dyDescent="0.25">
      <c r="C47" s="81">
        <f>VLOOKUP(Contactos!D47,Hoja1!$A$3:$E$22,2,FALSE)</f>
        <v>2</v>
      </c>
      <c r="D47" s="82" t="s">
        <v>638</v>
      </c>
      <c r="E47" s="82"/>
      <c r="F47" s="82">
        <v>1</v>
      </c>
      <c r="G47" s="82">
        <v>1</v>
      </c>
      <c r="H47" s="82" t="s">
        <v>941</v>
      </c>
      <c r="I47" s="82"/>
      <c r="J47" s="82"/>
      <c r="K47" s="82" t="s">
        <v>1815</v>
      </c>
      <c r="L47" s="82">
        <v>7821262186</v>
      </c>
      <c r="M47" s="82">
        <v>740687</v>
      </c>
      <c r="N47" s="83"/>
      <c r="O47" s="57" t="s">
        <v>790</v>
      </c>
    </row>
    <row r="48" spans="3:15" ht="14.45" hidden="1" customHeight="1" x14ac:dyDescent="0.25">
      <c r="C48" s="81">
        <f>VLOOKUP(Contactos!D48,Hoja1!$A$3:$E$22,2,FALSE)</f>
        <v>2</v>
      </c>
      <c r="D48" s="82" t="s">
        <v>638</v>
      </c>
      <c r="E48" s="82"/>
      <c r="F48" s="82">
        <v>1</v>
      </c>
      <c r="G48" s="82">
        <v>1</v>
      </c>
      <c r="H48" s="87" t="s">
        <v>942</v>
      </c>
      <c r="I48" s="87"/>
      <c r="J48" s="87"/>
      <c r="K48" s="82" t="s">
        <v>1816</v>
      </c>
      <c r="L48" s="82">
        <v>2299585612</v>
      </c>
      <c r="M48" s="82" t="s">
        <v>3</v>
      </c>
      <c r="N48" s="83"/>
      <c r="O48" s="57" t="s">
        <v>687</v>
      </c>
    </row>
    <row r="49" spans="3:15" ht="14.45" hidden="1" customHeight="1" x14ac:dyDescent="0.25">
      <c r="C49" s="81">
        <f>VLOOKUP(Contactos!D49,Hoja1!$A$3:$E$22,2,FALSE)</f>
        <v>2</v>
      </c>
      <c r="D49" s="82" t="s">
        <v>638</v>
      </c>
      <c r="E49" s="82"/>
      <c r="F49" s="82">
        <v>1</v>
      </c>
      <c r="G49" s="82">
        <v>1</v>
      </c>
      <c r="H49" s="87" t="s">
        <v>943</v>
      </c>
      <c r="I49" s="87"/>
      <c r="J49" s="87"/>
      <c r="K49" s="82" t="s">
        <v>1817</v>
      </c>
      <c r="L49" s="82">
        <v>2299063252</v>
      </c>
      <c r="M49" s="82">
        <v>740874</v>
      </c>
      <c r="N49" s="83"/>
      <c r="O49" s="86" t="s">
        <v>702</v>
      </c>
    </row>
    <row r="50" spans="3:15" ht="14.45" hidden="1" customHeight="1" x14ac:dyDescent="0.25">
      <c r="C50" s="81">
        <f>VLOOKUP(Contactos!D50,Hoja1!$A$3:$E$22,2,FALSE)</f>
        <v>2</v>
      </c>
      <c r="D50" s="82" t="s">
        <v>638</v>
      </c>
      <c r="E50" s="82"/>
      <c r="F50" s="82">
        <v>1</v>
      </c>
      <c r="G50" s="82">
        <v>1</v>
      </c>
      <c r="H50" s="87" t="s">
        <v>944</v>
      </c>
      <c r="I50" s="87"/>
      <c r="J50" s="87"/>
      <c r="K50" s="82" t="s">
        <v>1818</v>
      </c>
      <c r="L50" s="82">
        <v>2291522353</v>
      </c>
      <c r="M50" s="82"/>
      <c r="N50" s="83"/>
      <c r="O50" s="57" t="s">
        <v>714</v>
      </c>
    </row>
    <row r="51" spans="3:15" ht="14.45" hidden="1" customHeight="1" x14ac:dyDescent="0.25">
      <c r="C51" s="81">
        <f>VLOOKUP(Contactos!D51,Hoja1!$A$3:$E$22,2,FALSE)</f>
        <v>2</v>
      </c>
      <c r="D51" s="82" t="s">
        <v>638</v>
      </c>
      <c r="E51" s="82"/>
      <c r="F51" s="82">
        <v>1</v>
      </c>
      <c r="G51" s="82">
        <v>1</v>
      </c>
      <c r="H51" s="87" t="s">
        <v>945</v>
      </c>
      <c r="I51" s="87"/>
      <c r="J51" s="87"/>
      <c r="K51" s="82" t="s">
        <v>1819</v>
      </c>
      <c r="L51" s="82">
        <v>2299153474</v>
      </c>
      <c r="M51" s="82"/>
      <c r="N51" s="83"/>
      <c r="O51" s="57" t="s">
        <v>747</v>
      </c>
    </row>
    <row r="52" spans="3:15" ht="14.45" hidden="1" customHeight="1" x14ac:dyDescent="0.25">
      <c r="C52" s="81">
        <f>VLOOKUP(Contactos!D52,Hoja1!$A$3:$E$22,2,FALSE)</f>
        <v>2</v>
      </c>
      <c r="D52" s="82" t="s">
        <v>638</v>
      </c>
      <c r="E52" s="82"/>
      <c r="F52" s="82">
        <v>1</v>
      </c>
      <c r="G52" s="82">
        <v>1</v>
      </c>
      <c r="H52" s="87" t="s">
        <v>946</v>
      </c>
      <c r="I52" s="87"/>
      <c r="J52" s="87"/>
      <c r="K52" s="82">
        <v>22664</v>
      </c>
      <c r="L52" s="82">
        <v>8333007674</v>
      </c>
      <c r="M52" s="82" t="s">
        <v>3</v>
      </c>
      <c r="N52" s="83"/>
      <c r="O52" s="57" t="s">
        <v>694</v>
      </c>
    </row>
    <row r="53" spans="3:15" ht="14.45" hidden="1" customHeight="1" x14ac:dyDescent="0.25">
      <c r="C53" s="81">
        <f>VLOOKUP(Contactos!D53,Hoja1!$A$3:$E$22,2,FALSE)</f>
        <v>2</v>
      </c>
      <c r="D53" s="82" t="s">
        <v>638</v>
      </c>
      <c r="E53" s="82"/>
      <c r="F53" s="82">
        <v>1</v>
      </c>
      <c r="G53" s="82">
        <v>1</v>
      </c>
      <c r="H53" s="82" t="s">
        <v>947</v>
      </c>
      <c r="I53" s="82"/>
      <c r="J53" s="82"/>
      <c r="K53" s="82" t="s">
        <v>1820</v>
      </c>
      <c r="L53" s="82">
        <v>2299283459</v>
      </c>
      <c r="M53" s="82">
        <v>740666</v>
      </c>
      <c r="N53" s="83"/>
      <c r="O53" s="57" t="s">
        <v>706</v>
      </c>
    </row>
    <row r="54" spans="3:15" ht="14.45" hidden="1" customHeight="1" x14ac:dyDescent="0.25">
      <c r="C54" s="81">
        <f>VLOOKUP(Contactos!D54,Hoja1!$A$3:$E$22,2,FALSE)</f>
        <v>2</v>
      </c>
      <c r="D54" s="82" t="s">
        <v>638</v>
      </c>
      <c r="E54" s="82"/>
      <c r="F54" s="82">
        <v>1</v>
      </c>
      <c r="G54" s="82">
        <v>1</v>
      </c>
      <c r="H54" s="82" t="s">
        <v>948</v>
      </c>
      <c r="I54" s="82"/>
      <c r="J54" s="82"/>
      <c r="K54" s="82" t="s">
        <v>1821</v>
      </c>
      <c r="L54" s="82">
        <v>2299005572</v>
      </c>
      <c r="M54" s="82">
        <v>740665</v>
      </c>
      <c r="N54" s="83"/>
      <c r="O54" s="57" t="s">
        <v>676</v>
      </c>
    </row>
    <row r="55" spans="3:15" ht="14.45" hidden="1" customHeight="1" x14ac:dyDescent="0.25">
      <c r="C55" s="81">
        <f>VLOOKUP(Contactos!D55,Hoja1!$A$3:$E$22,2,FALSE)</f>
        <v>2</v>
      </c>
      <c r="D55" s="82" t="s">
        <v>638</v>
      </c>
      <c r="E55" s="82"/>
      <c r="F55" s="82">
        <v>1</v>
      </c>
      <c r="G55" s="82">
        <v>1</v>
      </c>
      <c r="H55" s="82" t="s">
        <v>949</v>
      </c>
      <c r="I55" s="82"/>
      <c r="J55" s="82"/>
      <c r="K55" s="82" t="s">
        <v>1822</v>
      </c>
      <c r="L55" s="82">
        <v>2292665460</v>
      </c>
      <c r="M55" s="82">
        <v>740677</v>
      </c>
      <c r="N55" s="83"/>
      <c r="O55" s="57" t="s">
        <v>641</v>
      </c>
    </row>
    <row r="56" spans="3:15" ht="14.45" hidden="1" customHeight="1" x14ac:dyDescent="0.25">
      <c r="C56" s="81">
        <f>VLOOKUP(Contactos!D56,Hoja1!$A$3:$E$22,2,FALSE)</f>
        <v>2</v>
      </c>
      <c r="D56" s="82" t="s">
        <v>638</v>
      </c>
      <c r="E56" s="82"/>
      <c r="F56" s="82">
        <v>1</v>
      </c>
      <c r="G56" s="82">
        <v>1</v>
      </c>
      <c r="H56" s="82" t="s">
        <v>950</v>
      </c>
      <c r="I56" s="82"/>
      <c r="J56" s="82"/>
      <c r="K56" s="82" t="s">
        <v>1823</v>
      </c>
      <c r="L56" s="82">
        <v>7821456616</v>
      </c>
      <c r="M56" s="82" t="s">
        <v>3</v>
      </c>
      <c r="N56" s="83"/>
      <c r="O56" s="57" t="s">
        <v>785</v>
      </c>
    </row>
    <row r="57" spans="3:15" ht="14.45" hidden="1" customHeight="1" x14ac:dyDescent="0.25">
      <c r="C57" s="81">
        <f>VLOOKUP(Contactos!D57,Hoja1!$A$3:$E$22,2,FALSE)</f>
        <v>2</v>
      </c>
      <c r="D57" s="82" t="s">
        <v>638</v>
      </c>
      <c r="E57" s="82"/>
      <c r="F57" s="82">
        <v>1</v>
      </c>
      <c r="G57" s="82">
        <v>1</v>
      </c>
      <c r="H57" s="82" t="s">
        <v>951</v>
      </c>
      <c r="I57" s="82"/>
      <c r="J57" s="82"/>
      <c r="K57" s="82" t="s">
        <v>1824</v>
      </c>
      <c r="L57" s="82">
        <v>2291204258</v>
      </c>
      <c r="M57" s="82" t="s">
        <v>3</v>
      </c>
      <c r="N57" s="83"/>
      <c r="O57" s="57" t="s">
        <v>737</v>
      </c>
    </row>
    <row r="58" spans="3:15" ht="14.45" hidden="1" customHeight="1" x14ac:dyDescent="0.25">
      <c r="C58" s="81">
        <f>VLOOKUP(Contactos!D58,Hoja1!$A$3:$E$22,2,FALSE)</f>
        <v>4</v>
      </c>
      <c r="D58" s="82" t="s">
        <v>29</v>
      </c>
      <c r="E58" s="82"/>
      <c r="F58" s="82">
        <v>1</v>
      </c>
      <c r="G58" s="82">
        <v>1</v>
      </c>
      <c r="H58" s="82" t="s">
        <v>865</v>
      </c>
      <c r="I58" s="82"/>
      <c r="J58" s="82"/>
      <c r="K58" s="82">
        <v>20274</v>
      </c>
      <c r="L58" s="82">
        <v>9931098092</v>
      </c>
      <c r="M58" s="82">
        <v>701719</v>
      </c>
      <c r="N58" s="83" t="s">
        <v>16</v>
      </c>
      <c r="O58" s="57" t="s">
        <v>79</v>
      </c>
    </row>
    <row r="59" spans="3:15" ht="14.45" hidden="1" customHeight="1" x14ac:dyDescent="0.25">
      <c r="C59" s="81">
        <f>VLOOKUP(Contactos!D59,Hoja1!$A$3:$E$22,2,FALSE)</f>
        <v>4</v>
      </c>
      <c r="D59" s="82" t="s">
        <v>29</v>
      </c>
      <c r="E59" s="82"/>
      <c r="F59" s="82">
        <v>1</v>
      </c>
      <c r="G59" s="82">
        <v>1</v>
      </c>
      <c r="H59" s="82" t="s">
        <v>891</v>
      </c>
      <c r="I59" s="82"/>
      <c r="J59" s="82"/>
      <c r="K59" s="82">
        <v>20267</v>
      </c>
      <c r="L59" s="82">
        <v>9931605116</v>
      </c>
      <c r="M59" s="82">
        <v>701709</v>
      </c>
      <c r="N59" s="82"/>
      <c r="O59" s="57" t="s">
        <v>760</v>
      </c>
    </row>
    <row r="60" spans="3:15" ht="14.45" hidden="1" customHeight="1" x14ac:dyDescent="0.25">
      <c r="C60" s="81">
        <f>VLOOKUP(Contactos!D60,Hoja1!$A$3:$E$22,2,FALSE)</f>
        <v>4</v>
      </c>
      <c r="D60" s="82" t="s">
        <v>29</v>
      </c>
      <c r="E60" s="82"/>
      <c r="F60" s="82">
        <v>1</v>
      </c>
      <c r="G60" s="82">
        <v>1</v>
      </c>
      <c r="H60" s="82" t="s">
        <v>952</v>
      </c>
      <c r="I60" s="82"/>
      <c r="J60" s="82"/>
      <c r="K60" s="82">
        <v>20222</v>
      </c>
      <c r="L60" s="82">
        <v>9933964765</v>
      </c>
      <c r="M60" s="82">
        <v>701539</v>
      </c>
      <c r="N60" s="83" t="s">
        <v>16</v>
      </c>
      <c r="O60" s="57" t="s">
        <v>80</v>
      </c>
    </row>
    <row r="61" spans="3:15" ht="14.45" hidden="1" customHeight="1" x14ac:dyDescent="0.25">
      <c r="C61" s="81">
        <f>VLOOKUP(Contactos!D61,Hoja1!$A$3:$E$22,2,FALSE)</f>
        <v>4</v>
      </c>
      <c r="D61" s="82" t="s">
        <v>29</v>
      </c>
      <c r="E61" s="82"/>
      <c r="F61" s="82">
        <v>1</v>
      </c>
      <c r="G61" s="82">
        <v>1</v>
      </c>
      <c r="H61" s="82" t="s">
        <v>953</v>
      </c>
      <c r="I61" s="82"/>
      <c r="J61" s="82"/>
      <c r="K61" s="82">
        <v>50312</v>
      </c>
      <c r="L61" s="82">
        <v>9931545239</v>
      </c>
      <c r="M61" s="82">
        <v>701709</v>
      </c>
      <c r="N61" s="83" t="s">
        <v>16</v>
      </c>
      <c r="O61" s="57" t="s">
        <v>82</v>
      </c>
    </row>
    <row r="62" spans="3:15" ht="14.45" hidden="1" customHeight="1" x14ac:dyDescent="0.25">
      <c r="C62" s="81">
        <f>VLOOKUP(Contactos!D62,Hoja1!$A$3:$E$22,2,FALSE)</f>
        <v>4</v>
      </c>
      <c r="D62" s="82" t="s">
        <v>29</v>
      </c>
      <c r="E62" s="82"/>
      <c r="F62" s="82">
        <v>1</v>
      </c>
      <c r="G62" s="82">
        <v>1</v>
      </c>
      <c r="H62" s="82" t="s">
        <v>954</v>
      </c>
      <c r="I62" s="82"/>
      <c r="J62" s="82"/>
      <c r="K62" s="82">
        <v>20230</v>
      </c>
      <c r="L62" s="82">
        <v>9933590569</v>
      </c>
      <c r="M62" s="82">
        <v>701709</v>
      </c>
      <c r="N62" s="83" t="s">
        <v>16</v>
      </c>
      <c r="O62" s="57" t="s">
        <v>613</v>
      </c>
    </row>
    <row r="63" spans="3:15" ht="14.45" hidden="1" customHeight="1" x14ac:dyDescent="0.25">
      <c r="C63" s="81">
        <f>VLOOKUP(Contactos!D63,Hoja1!$A$3:$E$22,2,FALSE)</f>
        <v>4</v>
      </c>
      <c r="D63" s="82" t="s">
        <v>29</v>
      </c>
      <c r="E63" s="82"/>
      <c r="F63" s="82">
        <v>1</v>
      </c>
      <c r="G63" s="82">
        <v>1</v>
      </c>
      <c r="H63" s="82" t="s">
        <v>955</v>
      </c>
      <c r="I63" s="82"/>
      <c r="J63" s="82"/>
      <c r="K63" s="82">
        <v>50303</v>
      </c>
      <c r="L63" s="82">
        <v>9931172242</v>
      </c>
      <c r="M63" s="82">
        <v>701709</v>
      </c>
      <c r="N63" s="83" t="s">
        <v>16</v>
      </c>
      <c r="O63" s="57" t="s">
        <v>83</v>
      </c>
    </row>
    <row r="64" spans="3:15" ht="14.45" hidden="1" customHeight="1" x14ac:dyDescent="0.25">
      <c r="C64" s="81">
        <f>VLOOKUP(Contactos!D64,Hoja1!$A$3:$E$22,2,FALSE)</f>
        <v>4</v>
      </c>
      <c r="D64" s="82" t="s">
        <v>29</v>
      </c>
      <c r="E64" s="82"/>
      <c r="F64" s="82">
        <v>1</v>
      </c>
      <c r="G64" s="82">
        <v>1</v>
      </c>
      <c r="H64" s="82" t="s">
        <v>956</v>
      </c>
      <c r="I64" s="82"/>
      <c r="J64" s="82"/>
      <c r="K64" s="82">
        <v>20269</v>
      </c>
      <c r="L64" s="82">
        <v>9932789542</v>
      </c>
      <c r="M64" s="82">
        <v>701836</v>
      </c>
      <c r="N64" s="83" t="s">
        <v>16</v>
      </c>
      <c r="O64" s="57" t="s">
        <v>84</v>
      </c>
    </row>
    <row r="65" spans="3:15" ht="14.45" hidden="1" customHeight="1" x14ac:dyDescent="0.25">
      <c r="C65" s="81">
        <f>VLOOKUP(Contactos!D65,Hoja1!$A$3:$E$22,2,FALSE)</f>
        <v>4</v>
      </c>
      <c r="D65" s="82" t="s">
        <v>29</v>
      </c>
      <c r="E65" s="82"/>
      <c r="F65" s="82">
        <v>1</v>
      </c>
      <c r="G65" s="82">
        <v>1</v>
      </c>
      <c r="H65" s="82" t="s">
        <v>957</v>
      </c>
      <c r="I65" s="82"/>
      <c r="J65" s="82"/>
      <c r="K65" s="82" t="s">
        <v>1825</v>
      </c>
      <c r="L65" s="82">
        <v>9361083395</v>
      </c>
      <c r="M65" s="82">
        <v>706800</v>
      </c>
      <c r="N65" s="83" t="s">
        <v>16</v>
      </c>
      <c r="O65" s="57" t="s">
        <v>85</v>
      </c>
    </row>
    <row r="66" spans="3:15" ht="14.45" hidden="1" customHeight="1" x14ac:dyDescent="0.25">
      <c r="C66" s="81">
        <f>VLOOKUP(Contactos!D66,Hoja1!$A$3:$E$22,2,FALSE)</f>
        <v>4</v>
      </c>
      <c r="D66" s="82" t="s">
        <v>29</v>
      </c>
      <c r="E66" s="82"/>
      <c r="F66" s="82">
        <v>1</v>
      </c>
      <c r="G66" s="82">
        <v>1</v>
      </c>
      <c r="H66" s="82" t="s">
        <v>958</v>
      </c>
      <c r="I66" s="82"/>
      <c r="J66" s="82"/>
      <c r="K66" s="82">
        <v>50302</v>
      </c>
      <c r="L66" s="82">
        <v>9932792941</v>
      </c>
      <c r="M66" s="82">
        <v>6701627</v>
      </c>
      <c r="N66" s="83" t="s">
        <v>78</v>
      </c>
      <c r="O66" s="57" t="s">
        <v>86</v>
      </c>
    </row>
    <row r="67" spans="3:15" ht="14.45" hidden="1" customHeight="1" x14ac:dyDescent="0.25">
      <c r="C67" s="81">
        <f>VLOOKUP(Contactos!D67,Hoja1!$A$3:$E$22,2,FALSE)</f>
        <v>4</v>
      </c>
      <c r="D67" s="82" t="s">
        <v>29</v>
      </c>
      <c r="E67" s="82"/>
      <c r="F67" s="82">
        <v>1</v>
      </c>
      <c r="G67" s="82">
        <v>1</v>
      </c>
      <c r="H67" s="82" t="s">
        <v>959</v>
      </c>
      <c r="I67" s="82"/>
      <c r="J67" s="82"/>
      <c r="K67" s="82" t="s">
        <v>1826</v>
      </c>
      <c r="L67" s="82">
        <v>9932102378</v>
      </c>
      <c r="M67" s="82">
        <v>705467</v>
      </c>
      <c r="N67" s="83" t="s">
        <v>16</v>
      </c>
      <c r="O67" s="57" t="s">
        <v>87</v>
      </c>
    </row>
    <row r="68" spans="3:15" s="81" customFormat="1" ht="14.45" hidden="1" customHeight="1" x14ac:dyDescent="0.25">
      <c r="C68" s="81">
        <f>VLOOKUP(Contactos!D68,Hoja1!$A$3:$E$22,2,FALSE)</f>
        <v>4</v>
      </c>
      <c r="D68" s="82" t="s">
        <v>29</v>
      </c>
      <c r="E68" s="82"/>
      <c r="F68" s="82">
        <v>1</v>
      </c>
      <c r="G68" s="82">
        <v>1</v>
      </c>
      <c r="H68" s="82" t="s">
        <v>960</v>
      </c>
      <c r="I68" s="82"/>
      <c r="J68" s="82"/>
      <c r="K68" s="82">
        <v>20223</v>
      </c>
      <c r="L68" s="82">
        <v>9931637323</v>
      </c>
      <c r="M68" s="82">
        <v>701709</v>
      </c>
      <c r="N68" s="83" t="s">
        <v>16</v>
      </c>
      <c r="O68" s="86" t="s">
        <v>88</v>
      </c>
    </row>
    <row r="69" spans="3:15" ht="14.45" hidden="1" customHeight="1" x14ac:dyDescent="0.25">
      <c r="C69" s="81">
        <f>VLOOKUP(Contactos!D69,Hoja1!$A$3:$E$22,2,FALSE)</f>
        <v>4</v>
      </c>
      <c r="D69" s="82" t="s">
        <v>29</v>
      </c>
      <c r="E69" s="82"/>
      <c r="F69" s="82">
        <v>1</v>
      </c>
      <c r="G69" s="82">
        <v>1</v>
      </c>
      <c r="H69" s="82" t="s">
        <v>961</v>
      </c>
      <c r="I69" s="82"/>
      <c r="J69" s="82"/>
      <c r="K69" s="82">
        <v>50609</v>
      </c>
      <c r="L69" s="82">
        <v>9331189564</v>
      </c>
      <c r="M69" s="82">
        <v>703536</v>
      </c>
      <c r="N69" s="83"/>
      <c r="O69" s="57" t="s">
        <v>783</v>
      </c>
    </row>
    <row r="70" spans="3:15" ht="14.45" hidden="1" customHeight="1" x14ac:dyDescent="0.25">
      <c r="C70" s="81">
        <f>VLOOKUP(Contactos!D70,Hoja1!$A$3:$E$22,2,FALSE)</f>
        <v>4</v>
      </c>
      <c r="D70" s="82" t="s">
        <v>29</v>
      </c>
      <c r="E70" s="82"/>
      <c r="F70" s="82">
        <v>1</v>
      </c>
      <c r="G70" s="82">
        <v>1</v>
      </c>
      <c r="H70" s="82" t="s">
        <v>962</v>
      </c>
      <c r="I70" s="82"/>
      <c r="J70" s="82"/>
      <c r="K70" s="82">
        <v>20279</v>
      </c>
      <c r="L70" s="82">
        <v>9932507637</v>
      </c>
      <c r="M70" s="82">
        <v>701709</v>
      </c>
      <c r="N70" s="83" t="s">
        <v>16</v>
      </c>
      <c r="O70" s="57" t="s">
        <v>89</v>
      </c>
    </row>
    <row r="71" spans="3:15" ht="14.45" hidden="1" customHeight="1" x14ac:dyDescent="0.25">
      <c r="C71" s="81">
        <f>VLOOKUP(Contactos!D71,Hoja1!$A$3:$E$22,2,FALSE)</f>
        <v>4</v>
      </c>
      <c r="D71" s="82" t="s">
        <v>29</v>
      </c>
      <c r="E71" s="82"/>
      <c r="F71" s="82">
        <v>1</v>
      </c>
      <c r="G71" s="82">
        <v>1</v>
      </c>
      <c r="H71" s="82" t="s">
        <v>963</v>
      </c>
      <c r="I71" s="82"/>
      <c r="J71" s="82"/>
      <c r="K71" s="82">
        <v>20238</v>
      </c>
      <c r="L71" s="82">
        <v>9933113282</v>
      </c>
      <c r="M71" s="82">
        <v>705534</v>
      </c>
      <c r="N71" s="83" t="s">
        <v>16</v>
      </c>
      <c r="O71" s="57" t="s">
        <v>611</v>
      </c>
    </row>
    <row r="72" spans="3:15" ht="14.45" hidden="1" customHeight="1" x14ac:dyDescent="0.25">
      <c r="C72" s="81">
        <f>VLOOKUP(Contactos!D72,Hoja1!$A$3:$E$22,2,FALSE)</f>
        <v>4</v>
      </c>
      <c r="D72" s="82" t="s">
        <v>29</v>
      </c>
      <c r="E72" s="82"/>
      <c r="F72" s="82">
        <v>1</v>
      </c>
      <c r="G72" s="82">
        <v>1</v>
      </c>
      <c r="H72" s="82" t="s">
        <v>964</v>
      </c>
      <c r="I72" s="82"/>
      <c r="J72" s="82"/>
      <c r="K72" s="82" t="s">
        <v>1826</v>
      </c>
      <c r="L72" s="82">
        <v>9933114849</v>
      </c>
      <c r="M72" s="82">
        <v>727852</v>
      </c>
      <c r="N72" s="83" t="s">
        <v>16</v>
      </c>
      <c r="O72" s="57" t="s">
        <v>90</v>
      </c>
    </row>
    <row r="73" spans="3:15" ht="14.45" hidden="1" customHeight="1" x14ac:dyDescent="0.25">
      <c r="C73" s="81">
        <f>VLOOKUP(Contactos!D73,Hoja1!$A$3:$E$22,2,FALSE)</f>
        <v>4</v>
      </c>
      <c r="D73" s="82" t="s">
        <v>29</v>
      </c>
      <c r="E73" s="82"/>
      <c r="F73" s="82">
        <v>1</v>
      </c>
      <c r="G73" s="82">
        <v>1</v>
      </c>
      <c r="H73" s="82" t="s">
        <v>965</v>
      </c>
      <c r="I73" s="82"/>
      <c r="J73" s="82"/>
      <c r="K73" s="82" t="s">
        <v>1826</v>
      </c>
      <c r="L73" s="82">
        <v>9931775880</v>
      </c>
      <c r="M73" s="82">
        <v>705467</v>
      </c>
      <c r="N73" s="83" t="s">
        <v>16</v>
      </c>
      <c r="O73" s="57" t="s">
        <v>91</v>
      </c>
    </row>
    <row r="74" spans="3:15" ht="14.45" hidden="1" customHeight="1" x14ac:dyDescent="0.25">
      <c r="C74" s="81">
        <f>VLOOKUP(Contactos!D74,Hoja1!$A$3:$E$22,2,FALSE)</f>
        <v>4</v>
      </c>
      <c r="D74" s="82" t="s">
        <v>29</v>
      </c>
      <c r="E74" s="82"/>
      <c r="F74" s="82">
        <v>1</v>
      </c>
      <c r="G74" s="82">
        <v>1</v>
      </c>
      <c r="H74" s="82" t="s">
        <v>966</v>
      </c>
      <c r="I74" s="82"/>
      <c r="J74" s="82"/>
      <c r="K74" s="82" t="s">
        <v>1826</v>
      </c>
      <c r="L74" s="82">
        <v>9932756916</v>
      </c>
      <c r="M74" s="82">
        <v>705467</v>
      </c>
      <c r="N74" s="83" t="s">
        <v>16</v>
      </c>
      <c r="O74" s="57" t="s">
        <v>92</v>
      </c>
    </row>
    <row r="75" spans="3:15" ht="14.45" hidden="1" customHeight="1" x14ac:dyDescent="0.25">
      <c r="C75" s="81">
        <f>VLOOKUP(Contactos!D75,Hoja1!$A$3:$E$22,2,FALSE)</f>
        <v>4</v>
      </c>
      <c r="D75" s="82" t="s">
        <v>29</v>
      </c>
      <c r="E75" s="82"/>
      <c r="F75" s="82">
        <v>1</v>
      </c>
      <c r="G75" s="82">
        <v>1</v>
      </c>
      <c r="H75" s="82" t="s">
        <v>967</v>
      </c>
      <c r="I75" s="82"/>
      <c r="J75" s="82"/>
      <c r="K75" s="82">
        <v>20279</v>
      </c>
      <c r="L75" s="82">
        <v>9933112392</v>
      </c>
      <c r="M75" s="82">
        <v>705467</v>
      </c>
      <c r="N75" s="83" t="s">
        <v>16</v>
      </c>
      <c r="O75" s="57" t="s">
        <v>94</v>
      </c>
    </row>
    <row r="76" spans="3:15" ht="14.45" hidden="1" customHeight="1" x14ac:dyDescent="0.25">
      <c r="C76" s="81">
        <f>VLOOKUP(Contactos!D76,Hoja1!$A$3:$E$22,2,FALSE)</f>
        <v>4</v>
      </c>
      <c r="D76" s="82" t="s">
        <v>29</v>
      </c>
      <c r="E76" s="82"/>
      <c r="F76" s="82">
        <v>1</v>
      </c>
      <c r="G76" s="82">
        <v>1</v>
      </c>
      <c r="H76" s="82" t="s">
        <v>968</v>
      </c>
      <c r="I76" s="82"/>
      <c r="J76" s="82"/>
      <c r="K76" s="82">
        <v>20279</v>
      </c>
      <c r="L76" s="82">
        <v>9933300706</v>
      </c>
      <c r="M76" s="82">
        <v>701709</v>
      </c>
      <c r="N76" s="83" t="s">
        <v>16</v>
      </c>
      <c r="O76" s="57" t="s">
        <v>95</v>
      </c>
    </row>
    <row r="77" spans="3:15" ht="14.45" hidden="1" customHeight="1" x14ac:dyDescent="0.25">
      <c r="C77" s="81">
        <f>VLOOKUP(Contactos!D77,Hoja1!$A$3:$E$22,2,FALSE)</f>
        <v>4</v>
      </c>
      <c r="D77" s="82" t="s">
        <v>29</v>
      </c>
      <c r="E77" s="82"/>
      <c r="F77" s="82">
        <v>1</v>
      </c>
      <c r="G77" s="82">
        <v>1</v>
      </c>
      <c r="H77" s="82" t="s">
        <v>1509</v>
      </c>
      <c r="I77" s="82"/>
      <c r="J77" s="82"/>
      <c r="K77" s="82">
        <v>20243</v>
      </c>
      <c r="L77" s="82">
        <v>9931789491</v>
      </c>
      <c r="M77" s="82">
        <v>701709</v>
      </c>
      <c r="N77" s="83" t="s">
        <v>16</v>
      </c>
      <c r="O77" s="57" t="s">
        <v>618</v>
      </c>
    </row>
    <row r="78" spans="3:15" ht="14.45" hidden="1" customHeight="1" x14ac:dyDescent="0.25">
      <c r="C78" s="81">
        <f>VLOOKUP(Contactos!D78,Hoja1!$A$3:$E$22,2,FALSE)</f>
        <v>4</v>
      </c>
      <c r="D78" s="82" t="s">
        <v>29</v>
      </c>
      <c r="E78" s="82"/>
      <c r="F78" s="82">
        <v>1</v>
      </c>
      <c r="G78" s="82">
        <v>1</v>
      </c>
      <c r="H78" s="82" t="s">
        <v>1510</v>
      </c>
      <c r="I78" s="82"/>
      <c r="J78" s="82"/>
      <c r="K78" s="82">
        <v>20222</v>
      </c>
      <c r="L78" s="82"/>
      <c r="M78" s="82">
        <v>727852</v>
      </c>
      <c r="N78" s="83" t="s">
        <v>16</v>
      </c>
      <c r="O78" s="57" t="s">
        <v>96</v>
      </c>
    </row>
    <row r="79" spans="3:15" ht="14.45" hidden="1" customHeight="1" x14ac:dyDescent="0.25">
      <c r="C79" s="81">
        <f>VLOOKUP(Contactos!D79,Hoja1!$A$3:$E$22,2,FALSE)</f>
        <v>4</v>
      </c>
      <c r="D79" s="82" t="s">
        <v>29</v>
      </c>
      <c r="E79" s="82"/>
      <c r="F79" s="82">
        <v>1</v>
      </c>
      <c r="G79" s="82">
        <v>1</v>
      </c>
      <c r="H79" s="82" t="s">
        <v>1511</v>
      </c>
      <c r="I79" s="82"/>
      <c r="J79" s="82"/>
      <c r="K79" s="82">
        <v>20228</v>
      </c>
      <c r="L79" s="82">
        <v>9932772253</v>
      </c>
      <c r="M79" s="82">
        <v>727852</v>
      </c>
      <c r="N79" s="83" t="s">
        <v>16</v>
      </c>
      <c r="O79" s="57" t="s">
        <v>97</v>
      </c>
    </row>
    <row r="80" spans="3:15" ht="14.45" hidden="1" customHeight="1" x14ac:dyDescent="0.25">
      <c r="C80" s="81">
        <f>VLOOKUP(Contactos!D80,Hoja1!$A$3:$E$22,2,FALSE)</f>
        <v>4</v>
      </c>
      <c r="D80" s="82" t="s">
        <v>29</v>
      </c>
      <c r="E80" s="82"/>
      <c r="F80" s="82">
        <v>1</v>
      </c>
      <c r="G80" s="82">
        <v>1</v>
      </c>
      <c r="H80" s="82" t="s">
        <v>1512</v>
      </c>
      <c r="I80" s="82"/>
      <c r="J80" s="82"/>
      <c r="K80" s="82">
        <v>50316</v>
      </c>
      <c r="L80" s="82">
        <v>9381262244</v>
      </c>
      <c r="M80" s="82">
        <v>701709</v>
      </c>
      <c r="N80" s="83"/>
      <c r="O80" s="57" t="s">
        <v>759</v>
      </c>
    </row>
    <row r="81" spans="3:15" ht="14.45" hidden="1" customHeight="1" x14ac:dyDescent="0.25">
      <c r="C81" s="81">
        <f>VLOOKUP(Contactos!D81,Hoja1!$A$3:$E$22,2,FALSE)</f>
        <v>4</v>
      </c>
      <c r="D81" s="82" t="s">
        <v>29</v>
      </c>
      <c r="E81" s="82"/>
      <c r="F81" s="82">
        <v>1</v>
      </c>
      <c r="G81" s="82">
        <v>1</v>
      </c>
      <c r="H81" s="82" t="s">
        <v>1513</v>
      </c>
      <c r="I81" s="82"/>
      <c r="J81" s="82"/>
      <c r="K81" s="82">
        <v>20287</v>
      </c>
      <c r="L81" s="82">
        <v>9932853874</v>
      </c>
      <c r="M81" s="82">
        <v>727852</v>
      </c>
      <c r="N81" s="83" t="s">
        <v>16</v>
      </c>
      <c r="O81" s="57" t="s">
        <v>98</v>
      </c>
    </row>
    <row r="82" spans="3:15" ht="14.45" hidden="1" customHeight="1" x14ac:dyDescent="0.25">
      <c r="C82" s="81">
        <f>VLOOKUP(Contactos!D82,Hoja1!$A$3:$E$22,2,FALSE)</f>
        <v>4</v>
      </c>
      <c r="D82" s="82" t="s">
        <v>29</v>
      </c>
      <c r="E82" s="82"/>
      <c r="F82" s="82">
        <v>1</v>
      </c>
      <c r="G82" s="82">
        <v>1</v>
      </c>
      <c r="H82" s="82" t="s">
        <v>1514</v>
      </c>
      <c r="I82" s="82"/>
      <c r="J82" s="82"/>
      <c r="K82" s="82">
        <v>20222</v>
      </c>
      <c r="L82" s="82">
        <v>9933300835</v>
      </c>
      <c r="M82" s="82">
        <v>701718</v>
      </c>
      <c r="N82" s="83" t="s">
        <v>16</v>
      </c>
      <c r="O82" s="57" t="s">
        <v>99</v>
      </c>
    </row>
    <row r="83" spans="3:15" s="81" customFormat="1" ht="14.45" hidden="1" customHeight="1" x14ac:dyDescent="0.25">
      <c r="C83" s="81">
        <f>VLOOKUP(Contactos!D83,Hoja1!$A$3:$E$22,2,FALSE)</f>
        <v>4</v>
      </c>
      <c r="D83" s="82" t="s">
        <v>29</v>
      </c>
      <c r="E83" s="82"/>
      <c r="F83" s="82">
        <v>1</v>
      </c>
      <c r="G83" s="82">
        <v>1</v>
      </c>
      <c r="H83" s="82" t="s">
        <v>1515</v>
      </c>
      <c r="I83" s="82"/>
      <c r="J83" s="82"/>
      <c r="K83" s="82">
        <v>20223</v>
      </c>
      <c r="L83" s="82">
        <v>9933999956</v>
      </c>
      <c r="M83" s="82">
        <v>701709</v>
      </c>
      <c r="N83" s="83" t="s">
        <v>16</v>
      </c>
      <c r="O83" s="86" t="s">
        <v>100</v>
      </c>
    </row>
    <row r="84" spans="3:15" ht="14.45" hidden="1" customHeight="1" x14ac:dyDescent="0.25">
      <c r="C84" s="81">
        <f>VLOOKUP(Contactos!D84,Hoja1!$A$3:$E$22,2,FALSE)</f>
        <v>4</v>
      </c>
      <c r="D84" s="82" t="s">
        <v>29</v>
      </c>
      <c r="E84" s="82"/>
      <c r="F84" s="82">
        <v>1</v>
      </c>
      <c r="G84" s="82">
        <v>1</v>
      </c>
      <c r="H84" s="82" t="s">
        <v>1516</v>
      </c>
      <c r="I84" s="82"/>
      <c r="J84" s="82"/>
      <c r="K84" s="82">
        <v>20222</v>
      </c>
      <c r="L84" s="82">
        <v>9231004587</v>
      </c>
      <c r="M84" s="82">
        <v>701709</v>
      </c>
      <c r="N84" s="83" t="s">
        <v>16</v>
      </c>
      <c r="O84" s="57" t="s">
        <v>101</v>
      </c>
    </row>
    <row r="85" spans="3:15" ht="14.45" hidden="1" customHeight="1" x14ac:dyDescent="0.25">
      <c r="C85" s="81">
        <f>VLOOKUP(Contactos!D85,Hoja1!$A$3:$E$22,2,FALSE)</f>
        <v>4</v>
      </c>
      <c r="D85" s="82" t="s">
        <v>29</v>
      </c>
      <c r="E85" s="82"/>
      <c r="F85" s="82">
        <v>1</v>
      </c>
      <c r="G85" s="82">
        <v>1</v>
      </c>
      <c r="H85" s="82" t="s">
        <v>1517</v>
      </c>
      <c r="I85" s="82"/>
      <c r="J85" s="82"/>
      <c r="K85" s="82" t="s">
        <v>1826</v>
      </c>
      <c r="L85" s="82">
        <v>9933300706</v>
      </c>
      <c r="M85" s="82">
        <v>701539</v>
      </c>
      <c r="N85" s="83" t="s">
        <v>16</v>
      </c>
      <c r="O85" s="57" t="s">
        <v>102</v>
      </c>
    </row>
    <row r="86" spans="3:15" ht="14.45" hidden="1" customHeight="1" x14ac:dyDescent="0.25">
      <c r="C86" s="81">
        <f>VLOOKUP(Contactos!D86,Hoja1!$A$3:$E$22,2,FALSE)</f>
        <v>4</v>
      </c>
      <c r="D86" s="82" t="s">
        <v>29</v>
      </c>
      <c r="E86" s="82"/>
      <c r="F86" s="82">
        <v>1</v>
      </c>
      <c r="G86" s="82">
        <v>1</v>
      </c>
      <c r="H86" s="82" t="s">
        <v>1518</v>
      </c>
      <c r="I86" s="82"/>
      <c r="J86" s="82"/>
      <c r="K86" s="82" t="s">
        <v>1827</v>
      </c>
      <c r="L86" s="82">
        <v>9932227559</v>
      </c>
      <c r="M86" s="82">
        <v>6701799</v>
      </c>
      <c r="N86" s="83" t="s">
        <v>16</v>
      </c>
      <c r="O86" s="57" t="s">
        <v>103</v>
      </c>
    </row>
    <row r="87" spans="3:15" s="81" customFormat="1" ht="14.45" hidden="1" customHeight="1" x14ac:dyDescent="0.25">
      <c r="C87" s="81">
        <f>VLOOKUP(Contactos!D87,Hoja1!$A$3:$E$22,2,FALSE)</f>
        <v>4</v>
      </c>
      <c r="D87" s="82" t="s">
        <v>29</v>
      </c>
      <c r="E87" s="82"/>
      <c r="F87" s="82">
        <v>1</v>
      </c>
      <c r="G87" s="82">
        <v>1</v>
      </c>
      <c r="H87" s="82" t="s">
        <v>1519</v>
      </c>
      <c r="I87" s="82"/>
      <c r="J87" s="82"/>
      <c r="K87" s="82" t="s">
        <v>1826</v>
      </c>
      <c r="L87" s="82">
        <v>9931600538</v>
      </c>
      <c r="M87" s="82">
        <v>705682</v>
      </c>
      <c r="N87" s="83" t="s">
        <v>16</v>
      </c>
      <c r="O87" s="86" t="s">
        <v>104</v>
      </c>
    </row>
    <row r="88" spans="3:15" s="81" customFormat="1" ht="14.45" hidden="1" customHeight="1" x14ac:dyDescent="0.25">
      <c r="C88" s="81">
        <f>VLOOKUP(Contactos!D88,Hoja1!$A$3:$E$22,2,FALSE)</f>
        <v>4</v>
      </c>
      <c r="D88" s="82" t="s">
        <v>29</v>
      </c>
      <c r="E88" s="82"/>
      <c r="F88" s="82">
        <v>1</v>
      </c>
      <c r="G88" s="82">
        <v>1</v>
      </c>
      <c r="H88" s="82" t="s">
        <v>1520</v>
      </c>
      <c r="I88" s="82"/>
      <c r="J88" s="82"/>
      <c r="K88" s="82" t="s">
        <v>1826</v>
      </c>
      <c r="L88" s="82">
        <v>9931176372</v>
      </c>
      <c r="M88" s="82">
        <v>727852</v>
      </c>
      <c r="N88" s="83" t="s">
        <v>16</v>
      </c>
      <c r="O88" s="86" t="s">
        <v>97</v>
      </c>
    </row>
    <row r="89" spans="3:15" ht="14.45" hidden="1" customHeight="1" x14ac:dyDescent="0.25">
      <c r="C89" s="81">
        <f>VLOOKUP(Contactos!D89,Hoja1!$A$3:$E$22,2,FALSE)</f>
        <v>4</v>
      </c>
      <c r="D89" s="82" t="s">
        <v>29</v>
      </c>
      <c r="E89" s="82"/>
      <c r="F89" s="82">
        <v>1</v>
      </c>
      <c r="G89" s="82">
        <v>1</v>
      </c>
      <c r="H89" s="82" t="s">
        <v>1521</v>
      </c>
      <c r="I89" s="82"/>
      <c r="J89" s="82"/>
      <c r="K89" s="82">
        <v>20237</v>
      </c>
      <c r="L89" s="82">
        <v>9932772253</v>
      </c>
      <c r="M89" s="82">
        <v>701709</v>
      </c>
      <c r="N89" s="83" t="s">
        <v>16</v>
      </c>
      <c r="O89" s="57" t="s">
        <v>97</v>
      </c>
    </row>
    <row r="90" spans="3:15" ht="14.45" hidden="1" customHeight="1" x14ac:dyDescent="0.25">
      <c r="C90" s="81">
        <f>VLOOKUP(Contactos!D90,Hoja1!$A$3:$E$22,2,FALSE)</f>
        <v>4</v>
      </c>
      <c r="D90" s="82" t="s">
        <v>29</v>
      </c>
      <c r="E90" s="82"/>
      <c r="F90" s="82">
        <v>1</v>
      </c>
      <c r="G90" s="82">
        <v>1</v>
      </c>
      <c r="H90" s="82" t="s">
        <v>1522</v>
      </c>
      <c r="I90" s="82"/>
      <c r="J90" s="82"/>
      <c r="K90" s="82">
        <v>50307</v>
      </c>
      <c r="L90" s="82">
        <v>9931607171</v>
      </c>
      <c r="M90" s="82">
        <v>701799</v>
      </c>
      <c r="N90" s="83" t="s">
        <v>16</v>
      </c>
      <c r="O90" s="57" t="s">
        <v>93</v>
      </c>
    </row>
    <row r="91" spans="3:15" ht="14.45" hidden="1" customHeight="1" x14ac:dyDescent="0.25">
      <c r="C91" s="81">
        <f>VLOOKUP(Contactos!D91,Hoja1!$A$3:$E$22,2,FALSE)</f>
        <v>4</v>
      </c>
      <c r="D91" s="82" t="s">
        <v>29</v>
      </c>
      <c r="E91" s="82"/>
      <c r="F91" s="82">
        <v>1</v>
      </c>
      <c r="G91" s="82">
        <v>1</v>
      </c>
      <c r="H91" s="82" t="s">
        <v>1523</v>
      </c>
      <c r="I91" s="82"/>
      <c r="J91" s="82"/>
      <c r="K91" s="82">
        <v>20242</v>
      </c>
      <c r="L91" s="82">
        <v>9931002033</v>
      </c>
      <c r="M91" s="82">
        <v>701709</v>
      </c>
      <c r="N91" s="83" t="s">
        <v>16</v>
      </c>
      <c r="O91" s="57" t="s">
        <v>105</v>
      </c>
    </row>
    <row r="92" spans="3:15" ht="14.45" hidden="1" customHeight="1" x14ac:dyDescent="0.25">
      <c r="C92" s="81">
        <f>VLOOKUP(Contactos!D92,Hoja1!$A$3:$E$22,2,FALSE)</f>
        <v>4</v>
      </c>
      <c r="D92" s="82" t="s">
        <v>29</v>
      </c>
      <c r="E92" s="82"/>
      <c r="F92" s="82">
        <v>1</v>
      </c>
      <c r="G92" s="82">
        <v>1</v>
      </c>
      <c r="H92" s="82" t="s">
        <v>1524</v>
      </c>
      <c r="I92" s="82"/>
      <c r="J92" s="82"/>
      <c r="K92" s="82" t="s">
        <v>1826</v>
      </c>
      <c r="L92" s="82">
        <v>9933998594</v>
      </c>
      <c r="M92" s="82">
        <v>705762</v>
      </c>
      <c r="N92" s="83" t="s">
        <v>16</v>
      </c>
      <c r="O92" s="57" t="s">
        <v>106</v>
      </c>
    </row>
    <row r="93" spans="3:15" ht="14.45" hidden="1" customHeight="1" x14ac:dyDescent="0.25">
      <c r="C93" s="81">
        <f>VLOOKUP(Contactos!D93,Hoja1!$A$3:$E$22,2,FALSE)</f>
        <v>4</v>
      </c>
      <c r="D93" s="82" t="s">
        <v>29</v>
      </c>
      <c r="E93" s="82"/>
      <c r="F93" s="82">
        <v>1</v>
      </c>
      <c r="G93" s="82">
        <v>1</v>
      </c>
      <c r="H93" s="82" t="s">
        <v>1525</v>
      </c>
      <c r="I93" s="82"/>
      <c r="J93" s="82"/>
      <c r="K93" s="82">
        <v>20228</v>
      </c>
      <c r="L93" s="82">
        <v>9931506678</v>
      </c>
      <c r="M93" s="82">
        <v>727852</v>
      </c>
      <c r="N93" s="83" t="s">
        <v>16</v>
      </c>
      <c r="O93" s="57" t="s">
        <v>107</v>
      </c>
    </row>
    <row r="94" spans="3:15" s="81" customFormat="1" ht="14.45" hidden="1" customHeight="1" x14ac:dyDescent="0.25">
      <c r="C94" s="81">
        <f>VLOOKUP(Contactos!D94,Hoja1!$A$3:$E$22,2,FALSE)</f>
        <v>4</v>
      </c>
      <c r="D94" s="82" t="s">
        <v>29</v>
      </c>
      <c r="E94" s="82"/>
      <c r="F94" s="82">
        <v>1</v>
      </c>
      <c r="G94" s="82">
        <v>1</v>
      </c>
      <c r="H94" s="82" t="s">
        <v>31</v>
      </c>
      <c r="I94" s="82"/>
      <c r="J94" s="82"/>
      <c r="K94" s="82" t="s">
        <v>1826</v>
      </c>
      <c r="L94" s="82">
        <v>9931891362</v>
      </c>
      <c r="M94" s="82">
        <v>701720</v>
      </c>
      <c r="N94" s="83" t="s">
        <v>16</v>
      </c>
      <c r="O94" s="86" t="s">
        <v>108</v>
      </c>
    </row>
    <row r="95" spans="3:15" ht="14.45" hidden="1" customHeight="1" x14ac:dyDescent="0.25">
      <c r="C95" s="81">
        <f>VLOOKUP(Contactos!D95,Hoja1!$A$3:$E$22,2,FALSE)</f>
        <v>5</v>
      </c>
      <c r="D95" s="82" t="s">
        <v>36</v>
      </c>
      <c r="E95" s="82"/>
      <c r="F95" s="82">
        <v>1</v>
      </c>
      <c r="G95" s="82">
        <v>1</v>
      </c>
      <c r="H95" s="82" t="s">
        <v>892</v>
      </c>
      <c r="I95" s="82"/>
      <c r="J95" s="82"/>
      <c r="K95" s="82" t="s">
        <v>1828</v>
      </c>
      <c r="L95" s="82">
        <v>9931609528</v>
      </c>
      <c r="M95" s="82" t="s">
        <v>3</v>
      </c>
      <c r="N95" s="83">
        <v>36719</v>
      </c>
      <c r="O95" s="57" t="s">
        <v>373</v>
      </c>
    </row>
    <row r="96" spans="3:15" ht="14.45" hidden="1" customHeight="1" x14ac:dyDescent="0.25">
      <c r="C96" s="81">
        <f>VLOOKUP(Contactos!D96,Hoja1!$A$3:$E$22,2,FALSE)</f>
        <v>5</v>
      </c>
      <c r="D96" s="82" t="s">
        <v>36</v>
      </c>
      <c r="E96" s="82"/>
      <c r="F96" s="82">
        <v>1</v>
      </c>
      <c r="G96" s="82">
        <v>1</v>
      </c>
      <c r="H96" s="82" t="s">
        <v>969</v>
      </c>
      <c r="I96" s="82"/>
      <c r="J96" s="82"/>
      <c r="K96" s="82" t="s">
        <v>1829</v>
      </c>
      <c r="L96" s="82">
        <v>9931778706</v>
      </c>
      <c r="M96" s="82">
        <v>703876</v>
      </c>
      <c r="N96" s="83">
        <v>9933179041</v>
      </c>
      <c r="O96" s="57" t="s">
        <v>374</v>
      </c>
    </row>
    <row r="97" spans="3:15" ht="14.45" hidden="1" customHeight="1" x14ac:dyDescent="0.25">
      <c r="C97" s="81">
        <f>VLOOKUP(Contactos!D97,Hoja1!$A$3:$E$22,2,FALSE)</f>
        <v>5</v>
      </c>
      <c r="D97" s="82" t="s">
        <v>36</v>
      </c>
      <c r="E97" s="82"/>
      <c r="F97" s="82">
        <v>1</v>
      </c>
      <c r="G97" s="82">
        <v>1</v>
      </c>
      <c r="H97" s="82" t="s">
        <v>970</v>
      </c>
      <c r="I97" s="82"/>
      <c r="J97" s="82"/>
      <c r="K97" s="82">
        <v>74141</v>
      </c>
      <c r="L97" s="82">
        <v>9933953670</v>
      </c>
      <c r="M97" s="82">
        <v>703668</v>
      </c>
      <c r="N97" s="83" t="s">
        <v>3</v>
      </c>
      <c r="O97" s="57" t="s">
        <v>375</v>
      </c>
    </row>
    <row r="98" spans="3:15" ht="14.45" hidden="1" customHeight="1" x14ac:dyDescent="0.25">
      <c r="C98" s="81">
        <f>VLOOKUP(Contactos!D98,Hoja1!$A$3:$E$22,2,FALSE)</f>
        <v>5</v>
      </c>
      <c r="D98" s="82" t="s">
        <v>36</v>
      </c>
      <c r="E98" s="82"/>
      <c r="F98" s="82">
        <v>1</v>
      </c>
      <c r="G98" s="82">
        <v>1</v>
      </c>
      <c r="H98" s="82" t="s">
        <v>971</v>
      </c>
      <c r="I98" s="82"/>
      <c r="J98" s="82"/>
      <c r="K98" s="82">
        <v>50600</v>
      </c>
      <c r="L98" s="82">
        <v>9933998594</v>
      </c>
      <c r="M98" s="82">
        <v>702901</v>
      </c>
      <c r="N98" s="83" t="s">
        <v>16</v>
      </c>
      <c r="O98" s="57" t="s">
        <v>81</v>
      </c>
    </row>
    <row r="99" spans="3:15" ht="14.45" hidden="1" customHeight="1" x14ac:dyDescent="0.25">
      <c r="C99" s="81">
        <f>VLOOKUP(Contactos!D99,Hoja1!$A$3:$E$22,2,FALSE)</f>
        <v>5</v>
      </c>
      <c r="D99" s="82" t="s">
        <v>36</v>
      </c>
      <c r="E99" s="82"/>
      <c r="F99" s="82">
        <v>1</v>
      </c>
      <c r="G99" s="82">
        <v>1</v>
      </c>
      <c r="H99" s="82" t="s">
        <v>972</v>
      </c>
      <c r="I99" s="82"/>
      <c r="J99" s="82"/>
      <c r="K99" s="82" t="s">
        <v>1830</v>
      </c>
      <c r="L99" s="82">
        <v>9931190095</v>
      </c>
      <c r="M99" s="82">
        <v>6703810</v>
      </c>
      <c r="N99" s="83">
        <v>9933154961</v>
      </c>
      <c r="O99" s="57" t="s">
        <v>376</v>
      </c>
    </row>
    <row r="100" spans="3:15" ht="14.45" hidden="1" customHeight="1" x14ac:dyDescent="0.25">
      <c r="C100" s="81">
        <f>VLOOKUP(Contactos!D100,Hoja1!$A$3:$E$22,2,FALSE)</f>
        <v>5</v>
      </c>
      <c r="D100" s="82" t="s">
        <v>36</v>
      </c>
      <c r="E100" s="82"/>
      <c r="F100" s="82">
        <v>1</v>
      </c>
      <c r="G100" s="82">
        <v>1</v>
      </c>
      <c r="H100" s="82" t="s">
        <v>973</v>
      </c>
      <c r="I100" s="82"/>
      <c r="J100" s="82"/>
      <c r="K100" s="82">
        <v>74175</v>
      </c>
      <c r="L100" s="82">
        <v>9933996517</v>
      </c>
      <c r="M100" s="82"/>
      <c r="N100" s="83"/>
      <c r="O100" s="57" t="s">
        <v>235</v>
      </c>
    </row>
    <row r="101" spans="3:15" ht="14.45" hidden="1" customHeight="1" x14ac:dyDescent="0.25">
      <c r="C101" s="81">
        <f>VLOOKUP(Contactos!D101,Hoja1!$A$3:$E$22,2,FALSE)</f>
        <v>5</v>
      </c>
      <c r="D101" s="82" t="s">
        <v>36</v>
      </c>
      <c r="E101" s="82"/>
      <c r="F101" s="82">
        <v>1</v>
      </c>
      <c r="G101" s="82">
        <v>1</v>
      </c>
      <c r="H101" s="82" t="s">
        <v>974</v>
      </c>
      <c r="I101" s="82"/>
      <c r="J101" s="82"/>
      <c r="K101" s="82" t="s">
        <v>1831</v>
      </c>
      <c r="L101" s="82">
        <v>9331461073</v>
      </c>
      <c r="M101" s="82">
        <v>702815</v>
      </c>
      <c r="N101" s="83">
        <v>36735</v>
      </c>
      <c r="O101" s="57" t="s">
        <v>377</v>
      </c>
    </row>
    <row r="102" spans="3:15" ht="14.45" hidden="1" customHeight="1" x14ac:dyDescent="0.25">
      <c r="C102" s="81">
        <f>VLOOKUP(Contactos!D102,Hoja1!$A$3:$E$22,2,FALSE)</f>
        <v>5</v>
      </c>
      <c r="D102" s="82" t="s">
        <v>36</v>
      </c>
      <c r="E102" s="82"/>
      <c r="F102" s="82">
        <v>1</v>
      </c>
      <c r="G102" s="82">
        <v>1</v>
      </c>
      <c r="H102" s="82" t="s">
        <v>975</v>
      </c>
      <c r="I102" s="82"/>
      <c r="J102" s="82"/>
      <c r="K102" s="82" t="s">
        <v>1832</v>
      </c>
      <c r="L102" s="82">
        <v>933275245</v>
      </c>
      <c r="M102" s="82">
        <v>702827</v>
      </c>
      <c r="N102" s="83" t="s">
        <v>3</v>
      </c>
      <c r="O102" s="57" t="s">
        <v>378</v>
      </c>
    </row>
    <row r="103" spans="3:15" ht="14.45" hidden="1" customHeight="1" x14ac:dyDescent="0.25">
      <c r="C103" s="81">
        <f>VLOOKUP(Contactos!D103,Hoja1!$A$3:$E$22,2,FALSE)</f>
        <v>5</v>
      </c>
      <c r="D103" s="82" t="s">
        <v>36</v>
      </c>
      <c r="E103" s="82"/>
      <c r="F103" s="82">
        <v>1</v>
      </c>
      <c r="G103" s="82">
        <v>1</v>
      </c>
      <c r="H103" s="82" t="s">
        <v>976</v>
      </c>
      <c r="I103" s="82"/>
      <c r="J103" s="82"/>
      <c r="K103" s="82"/>
      <c r="L103" s="82" t="s">
        <v>3</v>
      </c>
      <c r="M103" s="82" t="s">
        <v>3</v>
      </c>
      <c r="N103" s="83" t="s">
        <v>3</v>
      </c>
      <c r="O103" s="57" t="s">
        <v>379</v>
      </c>
    </row>
    <row r="104" spans="3:15" ht="14.45" hidden="1" customHeight="1" x14ac:dyDescent="0.25">
      <c r="C104" s="81">
        <f>VLOOKUP(Contactos!D104,Hoja1!$A$3:$E$22,2,FALSE)</f>
        <v>5</v>
      </c>
      <c r="D104" s="82" t="s">
        <v>36</v>
      </c>
      <c r="E104" s="82"/>
      <c r="F104" s="82">
        <v>1</v>
      </c>
      <c r="G104" s="82">
        <v>1</v>
      </c>
      <c r="H104" s="82" t="s">
        <v>977</v>
      </c>
      <c r="I104" s="82"/>
      <c r="J104" s="82"/>
      <c r="K104" s="82">
        <v>34060</v>
      </c>
      <c r="L104" s="82">
        <v>9932257128</v>
      </c>
      <c r="M104" s="82">
        <v>703503</v>
      </c>
      <c r="N104" s="83"/>
      <c r="O104" s="57" t="s">
        <v>756</v>
      </c>
    </row>
    <row r="105" spans="3:15" ht="14.45" hidden="1" customHeight="1" x14ac:dyDescent="0.25">
      <c r="C105" s="81">
        <f>VLOOKUP(Contactos!D105,Hoja1!$A$3:$E$22,2,FALSE)</f>
        <v>5</v>
      </c>
      <c r="D105" s="82" t="s">
        <v>36</v>
      </c>
      <c r="E105" s="82"/>
      <c r="F105" s="82">
        <v>1</v>
      </c>
      <c r="G105" s="82">
        <v>1</v>
      </c>
      <c r="H105" s="82" t="s">
        <v>978</v>
      </c>
      <c r="I105" s="82"/>
      <c r="J105" s="82"/>
      <c r="K105" s="82">
        <v>34899</v>
      </c>
      <c r="L105" s="82">
        <v>9932257128</v>
      </c>
      <c r="M105" s="82">
        <v>703538</v>
      </c>
      <c r="N105" s="83"/>
      <c r="O105" s="57" t="s">
        <v>754</v>
      </c>
    </row>
    <row r="106" spans="3:15" ht="14.45" hidden="1" customHeight="1" x14ac:dyDescent="0.25">
      <c r="C106" s="81">
        <f>VLOOKUP(Contactos!D106,Hoja1!$A$3:$E$22,2,FALSE)</f>
        <v>5</v>
      </c>
      <c r="D106" s="82" t="s">
        <v>36</v>
      </c>
      <c r="E106" s="82"/>
      <c r="F106" s="82">
        <v>1</v>
      </c>
      <c r="G106" s="82">
        <v>1</v>
      </c>
      <c r="H106" s="82" t="s">
        <v>979</v>
      </c>
      <c r="I106" s="82"/>
      <c r="J106" s="82"/>
      <c r="K106" s="82">
        <v>34134</v>
      </c>
      <c r="L106" s="82">
        <v>9333270408</v>
      </c>
      <c r="M106" s="82">
        <v>702711</v>
      </c>
      <c r="N106" s="83"/>
      <c r="O106" s="57" t="s">
        <v>380</v>
      </c>
    </row>
    <row r="107" spans="3:15" ht="14.45" hidden="1" customHeight="1" x14ac:dyDescent="0.25">
      <c r="C107" s="81">
        <f>VLOOKUP(Contactos!D107,Hoja1!$A$3:$E$22,2,FALSE)</f>
        <v>5</v>
      </c>
      <c r="D107" s="82" t="s">
        <v>36</v>
      </c>
      <c r="E107" s="82"/>
      <c r="F107" s="82">
        <v>1</v>
      </c>
      <c r="G107" s="82">
        <v>1</v>
      </c>
      <c r="H107" s="82" t="s">
        <v>980</v>
      </c>
      <c r="I107" s="82"/>
      <c r="J107" s="82"/>
      <c r="K107" s="82">
        <v>34451</v>
      </c>
      <c r="L107" s="82">
        <v>9331197632</v>
      </c>
      <c r="M107" s="82">
        <v>703887</v>
      </c>
      <c r="N107" s="83"/>
      <c r="O107" s="57" t="s">
        <v>381</v>
      </c>
    </row>
    <row r="108" spans="3:15" ht="14.45" hidden="1" customHeight="1" x14ac:dyDescent="0.25">
      <c r="C108" s="81">
        <f>VLOOKUP(Contactos!D108,Hoja1!$A$3:$E$22,2,FALSE)</f>
        <v>5</v>
      </c>
      <c r="D108" s="82" t="s">
        <v>36</v>
      </c>
      <c r="E108" s="82"/>
      <c r="F108" s="82">
        <v>1</v>
      </c>
      <c r="G108" s="82">
        <v>1</v>
      </c>
      <c r="H108" s="82" t="s">
        <v>981</v>
      </c>
      <c r="I108" s="82"/>
      <c r="J108" s="82"/>
      <c r="K108" s="82">
        <v>34125</v>
      </c>
      <c r="L108" s="82">
        <v>9331225405</v>
      </c>
      <c r="M108" s="82">
        <v>702504</v>
      </c>
      <c r="N108" s="83">
        <v>36705</v>
      </c>
      <c r="O108" s="57" t="s">
        <v>382</v>
      </c>
    </row>
    <row r="109" spans="3:15" ht="14.45" hidden="1" customHeight="1" x14ac:dyDescent="0.25">
      <c r="C109" s="81">
        <f>VLOOKUP(Contactos!D109,Hoja1!$A$3:$E$22,2,FALSE)</f>
        <v>5</v>
      </c>
      <c r="D109" s="82" t="s">
        <v>36</v>
      </c>
      <c r="E109" s="82"/>
      <c r="F109" s="82">
        <v>1</v>
      </c>
      <c r="G109" s="82">
        <v>1</v>
      </c>
      <c r="H109" s="82" t="s">
        <v>982</v>
      </c>
      <c r="I109" s="82"/>
      <c r="J109" s="82"/>
      <c r="K109" s="82" t="s">
        <v>1833</v>
      </c>
      <c r="L109" s="82">
        <v>9932354923</v>
      </c>
      <c r="M109" s="82">
        <v>702815</v>
      </c>
      <c r="N109" s="83"/>
      <c r="O109" s="57" t="s">
        <v>610</v>
      </c>
    </row>
    <row r="110" spans="3:15" ht="14.45" hidden="1" customHeight="1" x14ac:dyDescent="0.25">
      <c r="C110" s="81">
        <f>VLOOKUP(Contactos!D110,Hoja1!$A$3:$E$22,2,FALSE)</f>
        <v>5</v>
      </c>
      <c r="D110" s="82" t="s">
        <v>36</v>
      </c>
      <c r="E110" s="82"/>
      <c r="F110" s="82">
        <v>1</v>
      </c>
      <c r="G110" s="82">
        <v>1</v>
      </c>
      <c r="H110" s="82" t="s">
        <v>983</v>
      </c>
      <c r="I110" s="82"/>
      <c r="J110" s="82"/>
      <c r="K110" s="82">
        <v>74175</v>
      </c>
      <c r="L110" s="82">
        <v>9931173388</v>
      </c>
      <c r="M110" s="82">
        <v>702618</v>
      </c>
      <c r="N110" s="83">
        <v>36712</v>
      </c>
      <c r="O110" s="57" t="s">
        <v>621</v>
      </c>
    </row>
    <row r="111" spans="3:15" ht="14.45" hidden="1" customHeight="1" x14ac:dyDescent="0.25">
      <c r="C111" s="81">
        <f>VLOOKUP(Contactos!D111,Hoja1!$A$3:$E$22,2,FALSE)</f>
        <v>5</v>
      </c>
      <c r="D111" s="82" t="s">
        <v>36</v>
      </c>
      <c r="E111" s="82"/>
      <c r="F111" s="82">
        <v>1</v>
      </c>
      <c r="G111" s="82">
        <v>1</v>
      </c>
      <c r="H111" s="82" t="s">
        <v>984</v>
      </c>
      <c r="I111" s="82"/>
      <c r="J111" s="82"/>
      <c r="K111" s="82">
        <v>34169</v>
      </c>
      <c r="L111" s="82">
        <v>9933550995</v>
      </c>
      <c r="M111" s="82">
        <v>703956</v>
      </c>
      <c r="N111" s="83" t="s">
        <v>3</v>
      </c>
      <c r="O111" s="57" t="s">
        <v>383</v>
      </c>
    </row>
    <row r="112" spans="3:15" ht="14.45" hidden="1" customHeight="1" x14ac:dyDescent="0.25">
      <c r="C112" s="81">
        <f>VLOOKUP(Contactos!D112,Hoja1!$A$3:$E$22,2,FALSE)</f>
        <v>5</v>
      </c>
      <c r="D112" s="82" t="s">
        <v>36</v>
      </c>
      <c r="E112" s="82"/>
      <c r="F112" s="82">
        <v>1</v>
      </c>
      <c r="G112" s="82">
        <v>1</v>
      </c>
      <c r="H112" s="82" t="s">
        <v>860</v>
      </c>
      <c r="I112" s="82"/>
      <c r="J112" s="82"/>
      <c r="K112" s="82">
        <v>34126</v>
      </c>
      <c r="L112" s="82">
        <v>9333186746</v>
      </c>
      <c r="M112" s="82">
        <v>703956</v>
      </c>
      <c r="N112" s="83" t="s">
        <v>3</v>
      </c>
      <c r="O112" s="57" t="s">
        <v>762</v>
      </c>
    </row>
    <row r="113" spans="3:15" ht="14.45" hidden="1" customHeight="1" x14ac:dyDescent="0.25">
      <c r="C113" s="81">
        <f>VLOOKUP(Contactos!D113,Hoja1!$A$3:$E$22,2,FALSE)</f>
        <v>5</v>
      </c>
      <c r="D113" s="82" t="s">
        <v>36</v>
      </c>
      <c r="E113" s="82"/>
      <c r="F113" s="82">
        <v>1</v>
      </c>
      <c r="G113" s="82">
        <v>1</v>
      </c>
      <c r="H113" s="82" t="s">
        <v>985</v>
      </c>
      <c r="I113" s="82"/>
      <c r="J113" s="82"/>
      <c r="K113" s="82">
        <v>34470</v>
      </c>
      <c r="L113" s="82">
        <v>9934062641</v>
      </c>
      <c r="M113" s="82" t="s">
        <v>3</v>
      </c>
      <c r="N113" s="83">
        <v>36709</v>
      </c>
      <c r="O113" s="57" t="s">
        <v>384</v>
      </c>
    </row>
    <row r="114" spans="3:15" ht="14.45" hidden="1" customHeight="1" x14ac:dyDescent="0.25">
      <c r="C114" s="81">
        <f>VLOOKUP(Contactos!D114,Hoja1!$A$3:$E$22,2,FALSE)</f>
        <v>5</v>
      </c>
      <c r="D114" s="82" t="s">
        <v>36</v>
      </c>
      <c r="E114" s="82"/>
      <c r="F114" s="82">
        <v>1</v>
      </c>
      <c r="G114" s="82">
        <v>1</v>
      </c>
      <c r="H114" s="82" t="s">
        <v>986</v>
      </c>
      <c r="I114" s="82"/>
      <c r="J114" s="82"/>
      <c r="K114" s="82">
        <v>74135</v>
      </c>
      <c r="L114" s="82">
        <v>9932073448</v>
      </c>
      <c r="M114" s="82" t="s">
        <v>2017</v>
      </c>
      <c r="N114" s="83">
        <v>36742</v>
      </c>
      <c r="O114" s="57" t="s">
        <v>386</v>
      </c>
    </row>
    <row r="115" spans="3:15" ht="14.45" hidden="1" customHeight="1" x14ac:dyDescent="0.25">
      <c r="C115" s="81">
        <f>VLOOKUP(Contactos!D115,Hoja1!$A$3:$E$22,2,FALSE)</f>
        <v>5</v>
      </c>
      <c r="D115" s="82" t="s">
        <v>36</v>
      </c>
      <c r="E115" s="82"/>
      <c r="F115" s="82">
        <v>1</v>
      </c>
      <c r="G115" s="82">
        <v>1</v>
      </c>
      <c r="H115" s="82" t="s">
        <v>987</v>
      </c>
      <c r="I115" s="82"/>
      <c r="J115" s="82"/>
      <c r="K115" s="82" t="s">
        <v>1834</v>
      </c>
      <c r="L115" s="82">
        <v>9331111525</v>
      </c>
      <c r="M115" s="82">
        <v>703808</v>
      </c>
      <c r="N115" s="83"/>
      <c r="O115" s="57" t="s">
        <v>541</v>
      </c>
    </row>
    <row r="116" spans="3:15" ht="14.45" hidden="1" customHeight="1" x14ac:dyDescent="0.25">
      <c r="C116" s="81">
        <f>VLOOKUP(Contactos!D116,Hoja1!$A$3:$E$22,2,FALSE)</f>
        <v>5</v>
      </c>
      <c r="D116" s="82" t="s">
        <v>36</v>
      </c>
      <c r="E116" s="82"/>
      <c r="F116" s="82">
        <v>1</v>
      </c>
      <c r="G116" s="82">
        <v>1</v>
      </c>
      <c r="H116" s="82" t="s">
        <v>988</v>
      </c>
      <c r="I116" s="82"/>
      <c r="J116" s="82"/>
      <c r="K116" s="82" t="s">
        <v>1835</v>
      </c>
      <c r="L116" s="82">
        <v>9932314134</v>
      </c>
      <c r="M116" s="82"/>
      <c r="N116" s="83">
        <v>9143370383</v>
      </c>
      <c r="O116" s="57" t="s">
        <v>807</v>
      </c>
    </row>
    <row r="117" spans="3:15" ht="14.45" hidden="1" customHeight="1" x14ac:dyDescent="0.25">
      <c r="C117" s="81">
        <f>VLOOKUP(Contactos!D117,Hoja1!$A$3:$E$22,2,FALSE)</f>
        <v>5</v>
      </c>
      <c r="D117" s="82" t="s">
        <v>36</v>
      </c>
      <c r="E117" s="82"/>
      <c r="F117" s="82">
        <v>1</v>
      </c>
      <c r="G117" s="82">
        <v>1</v>
      </c>
      <c r="H117" s="82" t="s">
        <v>989</v>
      </c>
      <c r="I117" s="82"/>
      <c r="J117" s="82"/>
      <c r="K117" s="82" t="s">
        <v>1836</v>
      </c>
      <c r="L117" s="82">
        <v>9335933294</v>
      </c>
      <c r="M117" s="82">
        <v>6702674</v>
      </c>
      <c r="N117" s="83">
        <v>96363642283</v>
      </c>
      <c r="O117" s="57" t="s">
        <v>494</v>
      </c>
    </row>
    <row r="118" spans="3:15" ht="14.45" hidden="1" customHeight="1" x14ac:dyDescent="0.25">
      <c r="C118" s="81">
        <f>VLOOKUP(Contactos!D118,Hoja1!$A$3:$E$22,2,FALSE)</f>
        <v>5</v>
      </c>
      <c r="D118" s="82" t="s">
        <v>36</v>
      </c>
      <c r="E118" s="82"/>
      <c r="F118" s="82">
        <v>1</v>
      </c>
      <c r="G118" s="82">
        <v>1</v>
      </c>
      <c r="H118" s="82" t="s">
        <v>990</v>
      </c>
      <c r="I118" s="82"/>
      <c r="J118" s="82"/>
      <c r="K118" s="82" t="s">
        <v>1837</v>
      </c>
      <c r="L118" s="82">
        <v>9331173919</v>
      </c>
      <c r="M118" s="82" t="s">
        <v>3</v>
      </c>
      <c r="N118" s="83">
        <v>36747</v>
      </c>
      <c r="O118" s="57" t="s">
        <v>387</v>
      </c>
    </row>
    <row r="119" spans="3:15" ht="14.45" hidden="1" customHeight="1" x14ac:dyDescent="0.25">
      <c r="C119" s="81">
        <f>VLOOKUP(Contactos!D119,Hoja1!$A$3:$E$22,2,FALSE)</f>
        <v>5</v>
      </c>
      <c r="D119" s="82" t="s">
        <v>36</v>
      </c>
      <c r="E119" s="82"/>
      <c r="F119" s="82">
        <v>1</v>
      </c>
      <c r="G119" s="82">
        <v>1</v>
      </c>
      <c r="H119" s="82" t="s">
        <v>991</v>
      </c>
      <c r="I119" s="82"/>
      <c r="J119" s="82"/>
      <c r="K119" s="82" t="s">
        <v>1832</v>
      </c>
      <c r="L119" s="82">
        <v>9331162459</v>
      </c>
      <c r="M119" s="82">
        <v>702837</v>
      </c>
      <c r="N119" s="83">
        <v>9333341022</v>
      </c>
      <c r="O119" s="57" t="s">
        <v>388</v>
      </c>
    </row>
    <row r="120" spans="3:15" ht="14.45" hidden="1" customHeight="1" x14ac:dyDescent="0.25">
      <c r="C120" s="81">
        <f>VLOOKUP(Contactos!D120,Hoja1!$A$3:$E$22,2,FALSE)</f>
        <v>5</v>
      </c>
      <c r="D120" s="82" t="s">
        <v>36</v>
      </c>
      <c r="E120" s="82"/>
      <c r="F120" s="82">
        <v>1</v>
      </c>
      <c r="G120" s="82">
        <v>1</v>
      </c>
      <c r="H120" s="82" t="s">
        <v>992</v>
      </c>
      <c r="I120" s="82"/>
      <c r="J120" s="82"/>
      <c r="K120" s="82">
        <v>34877</v>
      </c>
      <c r="L120" s="82">
        <v>9331057634</v>
      </c>
      <c r="M120" s="82">
        <v>703875</v>
      </c>
      <c r="N120" s="83">
        <v>9931860836</v>
      </c>
      <c r="O120" s="57" t="s">
        <v>389</v>
      </c>
    </row>
    <row r="121" spans="3:15" ht="14.45" hidden="1" customHeight="1" x14ac:dyDescent="0.25">
      <c r="C121" s="81">
        <f>VLOOKUP(Contactos!D121,Hoja1!$A$3:$E$22,2,FALSE)</f>
        <v>5</v>
      </c>
      <c r="D121" s="82" t="s">
        <v>36</v>
      </c>
      <c r="E121" s="82"/>
      <c r="F121" s="82">
        <v>1</v>
      </c>
      <c r="G121" s="82">
        <v>1</v>
      </c>
      <c r="H121" s="66" t="s">
        <v>993</v>
      </c>
      <c r="I121" s="66"/>
      <c r="J121" s="66"/>
      <c r="K121" s="84" t="s">
        <v>1838</v>
      </c>
      <c r="L121" s="84">
        <v>9331391047</v>
      </c>
      <c r="M121" s="84" t="s">
        <v>2017</v>
      </c>
      <c r="N121" s="85"/>
      <c r="O121" s="57" t="s">
        <v>390</v>
      </c>
    </row>
    <row r="122" spans="3:15" ht="14.45" hidden="1" customHeight="1" x14ac:dyDescent="0.25">
      <c r="C122" s="81">
        <f>VLOOKUP(Contactos!D122,Hoja1!$A$3:$E$22,2,FALSE)</f>
        <v>5</v>
      </c>
      <c r="D122" s="82" t="s">
        <v>36</v>
      </c>
      <c r="E122" s="82"/>
      <c r="F122" s="82">
        <v>1</v>
      </c>
      <c r="G122" s="82">
        <v>1</v>
      </c>
      <c r="H122" s="82" t="s">
        <v>994</v>
      </c>
      <c r="I122" s="82"/>
      <c r="J122" s="82"/>
      <c r="K122" s="82">
        <v>74080</v>
      </c>
      <c r="L122" s="82">
        <v>9331473650</v>
      </c>
      <c r="M122" s="82" t="s">
        <v>3</v>
      </c>
      <c r="N122" s="83" t="s">
        <v>3</v>
      </c>
      <c r="O122" s="57" t="s">
        <v>391</v>
      </c>
    </row>
    <row r="123" spans="3:15" ht="14.45" hidden="1" customHeight="1" x14ac:dyDescent="0.25">
      <c r="C123" s="81">
        <f>VLOOKUP(Contactos!D123,Hoja1!$A$3:$E$22,2,FALSE)</f>
        <v>5</v>
      </c>
      <c r="D123" s="82" t="s">
        <v>36</v>
      </c>
      <c r="E123" s="82"/>
      <c r="F123" s="82">
        <v>1</v>
      </c>
      <c r="G123" s="82">
        <v>1</v>
      </c>
      <c r="H123" s="82" t="s">
        <v>995</v>
      </c>
      <c r="I123" s="82"/>
      <c r="J123" s="82"/>
      <c r="K123" s="82" t="s">
        <v>1839</v>
      </c>
      <c r="L123" s="82">
        <v>9932091377</v>
      </c>
      <c r="M123" s="82">
        <v>702470</v>
      </c>
      <c r="N123" s="83"/>
      <c r="O123" s="57" t="s">
        <v>92</v>
      </c>
    </row>
    <row r="124" spans="3:15" ht="14.45" hidden="1" customHeight="1" x14ac:dyDescent="0.25">
      <c r="C124" s="81">
        <f>VLOOKUP(Contactos!D124,Hoja1!$A$3:$E$22,2,FALSE)</f>
        <v>5</v>
      </c>
      <c r="D124" s="82" t="s">
        <v>36</v>
      </c>
      <c r="E124" s="82"/>
      <c r="F124" s="82">
        <v>1</v>
      </c>
      <c r="G124" s="82">
        <v>1</v>
      </c>
      <c r="H124" s="82" t="s">
        <v>996</v>
      </c>
      <c r="I124" s="82"/>
      <c r="J124" s="82"/>
      <c r="K124" s="82" t="s">
        <v>1839</v>
      </c>
      <c r="L124" s="82">
        <v>9331069997</v>
      </c>
      <c r="M124" s="82">
        <v>702901</v>
      </c>
      <c r="N124" s="83">
        <v>9333345023</v>
      </c>
      <c r="O124" s="57" t="s">
        <v>393</v>
      </c>
    </row>
    <row r="125" spans="3:15" ht="14.45" hidden="1" customHeight="1" x14ac:dyDescent="0.25">
      <c r="C125" s="81">
        <f>VLOOKUP(Contactos!D125,Hoja1!$A$3:$E$22,2,FALSE)</f>
        <v>5</v>
      </c>
      <c r="D125" s="82" t="s">
        <v>36</v>
      </c>
      <c r="E125" s="82"/>
      <c r="F125" s="82">
        <v>1</v>
      </c>
      <c r="G125" s="82">
        <v>1</v>
      </c>
      <c r="H125" s="82" t="s">
        <v>997</v>
      </c>
      <c r="I125" s="82"/>
      <c r="J125" s="82"/>
      <c r="K125" s="82">
        <v>74621</v>
      </c>
      <c r="L125" s="82">
        <v>9333275012</v>
      </c>
      <c r="M125" s="82" t="s">
        <v>3</v>
      </c>
      <c r="N125" s="83"/>
      <c r="O125" s="57" t="s">
        <v>792</v>
      </c>
    </row>
    <row r="126" spans="3:15" ht="14.45" hidden="1" customHeight="1" x14ac:dyDescent="0.25">
      <c r="C126" s="81">
        <f>VLOOKUP(Contactos!D126,Hoja1!$A$3:$E$22,2,FALSE)</f>
        <v>5</v>
      </c>
      <c r="D126" s="82" t="s">
        <v>36</v>
      </c>
      <c r="E126" s="82"/>
      <c r="F126" s="82">
        <v>1</v>
      </c>
      <c r="G126" s="82">
        <v>1</v>
      </c>
      <c r="H126" s="82" t="s">
        <v>998</v>
      </c>
      <c r="I126" s="82"/>
      <c r="J126" s="82"/>
      <c r="K126" s="82">
        <v>34520</v>
      </c>
      <c r="L126" s="82">
        <v>9933995112</v>
      </c>
      <c r="M126" s="82">
        <v>703808</v>
      </c>
      <c r="N126" s="83">
        <v>9933963560</v>
      </c>
      <c r="O126" s="57" t="s">
        <v>394</v>
      </c>
    </row>
    <row r="127" spans="3:15" s="81" customFormat="1" ht="14.45" hidden="1" customHeight="1" x14ac:dyDescent="0.25">
      <c r="C127" s="81">
        <f>VLOOKUP(Contactos!D127,Hoja1!$A$3:$E$22,2,FALSE)</f>
        <v>5</v>
      </c>
      <c r="D127" s="82" t="s">
        <v>36</v>
      </c>
      <c r="E127" s="82"/>
      <c r="F127" s="82">
        <v>1</v>
      </c>
      <c r="G127" s="82">
        <v>1</v>
      </c>
      <c r="H127" s="82" t="s">
        <v>999</v>
      </c>
      <c r="I127" s="82"/>
      <c r="J127" s="82"/>
      <c r="K127" s="82">
        <v>34314</v>
      </c>
      <c r="L127" s="82">
        <v>9331015203</v>
      </c>
      <c r="M127" s="82">
        <v>702618</v>
      </c>
      <c r="N127" s="83">
        <v>3370734</v>
      </c>
      <c r="O127" s="86" t="s">
        <v>395</v>
      </c>
    </row>
    <row r="128" spans="3:15" ht="14.45" hidden="1" customHeight="1" x14ac:dyDescent="0.25">
      <c r="C128" s="81">
        <f>VLOOKUP(Contactos!D128,Hoja1!$A$3:$E$22,2,FALSE)</f>
        <v>5</v>
      </c>
      <c r="D128" s="82" t="s">
        <v>36</v>
      </c>
      <c r="E128" s="82"/>
      <c r="F128" s="82">
        <v>1</v>
      </c>
      <c r="G128" s="82">
        <v>1</v>
      </c>
      <c r="H128" s="82" t="s">
        <v>1000</v>
      </c>
      <c r="I128" s="82"/>
      <c r="J128" s="82"/>
      <c r="K128" s="82" t="s">
        <v>1840</v>
      </c>
      <c r="L128" s="82">
        <v>9932070684</v>
      </c>
      <c r="M128" s="82">
        <v>36744</v>
      </c>
      <c r="N128" s="83">
        <v>9333342288</v>
      </c>
      <c r="O128" s="57" t="s">
        <v>249</v>
      </c>
    </row>
    <row r="129" spans="3:15" ht="14.45" hidden="1" customHeight="1" x14ac:dyDescent="0.25">
      <c r="C129" s="81">
        <f>VLOOKUP(Contactos!D129,Hoja1!$A$3:$E$22,2,FALSE)</f>
        <v>5</v>
      </c>
      <c r="D129" s="82" t="s">
        <v>36</v>
      </c>
      <c r="E129" s="82"/>
      <c r="F129" s="82">
        <v>1</v>
      </c>
      <c r="G129" s="82">
        <v>1</v>
      </c>
      <c r="H129" s="82" t="s">
        <v>1001</v>
      </c>
      <c r="I129" s="82"/>
      <c r="J129" s="82"/>
      <c r="K129" s="82" t="s">
        <v>1841</v>
      </c>
      <c r="L129" s="82">
        <v>9331989986</v>
      </c>
      <c r="M129" s="82">
        <v>705426</v>
      </c>
      <c r="N129" s="83"/>
      <c r="O129" s="57" t="s">
        <v>363</v>
      </c>
    </row>
    <row r="130" spans="3:15" ht="14.45" hidden="1" customHeight="1" x14ac:dyDescent="0.25">
      <c r="C130" s="81">
        <f>VLOOKUP(Contactos!D130,Hoja1!$A$3:$E$22,2,FALSE)</f>
        <v>5</v>
      </c>
      <c r="D130" s="82" t="s">
        <v>36</v>
      </c>
      <c r="E130" s="82"/>
      <c r="F130" s="82">
        <v>1</v>
      </c>
      <c r="G130" s="82">
        <v>1</v>
      </c>
      <c r="H130" s="82" t="s">
        <v>1002</v>
      </c>
      <c r="I130" s="82"/>
      <c r="J130" s="82"/>
      <c r="K130" s="82" t="s">
        <v>1842</v>
      </c>
      <c r="L130" s="82">
        <v>9932304209</v>
      </c>
      <c r="M130" s="82" t="s">
        <v>3</v>
      </c>
      <c r="N130" s="83">
        <v>36741</v>
      </c>
      <c r="O130" s="57" t="s">
        <v>396</v>
      </c>
    </row>
    <row r="131" spans="3:15" ht="14.45" hidden="1" customHeight="1" x14ac:dyDescent="0.25">
      <c r="C131" s="81">
        <f>VLOOKUP(Contactos!D131,Hoja1!$A$3:$E$22,2,FALSE)</f>
        <v>5</v>
      </c>
      <c r="D131" s="82" t="s">
        <v>36</v>
      </c>
      <c r="E131" s="82"/>
      <c r="F131" s="82">
        <v>1</v>
      </c>
      <c r="G131" s="82">
        <v>1</v>
      </c>
      <c r="H131" s="82" t="s">
        <v>1003</v>
      </c>
      <c r="I131" s="82"/>
      <c r="J131" s="82"/>
      <c r="K131" s="82">
        <v>34624</v>
      </c>
      <c r="L131" s="82">
        <v>9932420609</v>
      </c>
      <c r="M131" s="82">
        <v>702754</v>
      </c>
      <c r="N131" s="83">
        <v>9933346960</v>
      </c>
      <c r="O131" s="57" t="s">
        <v>397</v>
      </c>
    </row>
    <row r="132" spans="3:15" ht="14.45" hidden="1" customHeight="1" x14ac:dyDescent="0.25">
      <c r="C132" s="81">
        <f>VLOOKUP(Contactos!D132,Hoja1!$A$3:$E$22,2,FALSE)</f>
        <v>5</v>
      </c>
      <c r="D132" s="82" t="s">
        <v>36</v>
      </c>
      <c r="E132" s="82"/>
      <c r="F132" s="82">
        <v>1</v>
      </c>
      <c r="G132" s="82">
        <v>1</v>
      </c>
      <c r="H132" s="82" t="s">
        <v>1004</v>
      </c>
      <c r="I132" s="82"/>
      <c r="J132" s="82"/>
      <c r="K132" s="82">
        <v>74019</v>
      </c>
      <c r="L132" s="82">
        <v>9933200789</v>
      </c>
      <c r="M132" s="82">
        <v>702895</v>
      </c>
      <c r="N132" s="83"/>
      <c r="O132" s="57" t="s">
        <v>546</v>
      </c>
    </row>
    <row r="133" spans="3:15" ht="14.45" hidden="1" customHeight="1" x14ac:dyDescent="0.25">
      <c r="C133" s="81">
        <f>VLOOKUP(Contactos!D133,Hoja1!$A$3:$E$22,2,FALSE)</f>
        <v>5</v>
      </c>
      <c r="D133" s="82" t="s">
        <v>36</v>
      </c>
      <c r="E133" s="82"/>
      <c r="F133" s="82">
        <v>1</v>
      </c>
      <c r="G133" s="82">
        <v>1</v>
      </c>
      <c r="H133" s="82" t="s">
        <v>1005</v>
      </c>
      <c r="I133" s="82"/>
      <c r="J133" s="82"/>
      <c r="K133" s="82">
        <v>74220</v>
      </c>
      <c r="L133" s="82">
        <v>9231123623</v>
      </c>
      <c r="M133" s="82">
        <v>727760</v>
      </c>
      <c r="N133" s="83">
        <v>9231001588</v>
      </c>
      <c r="O133" s="57" t="s">
        <v>133</v>
      </c>
    </row>
    <row r="134" spans="3:15" ht="14.45" hidden="1" customHeight="1" x14ac:dyDescent="0.25">
      <c r="C134" s="81">
        <f>VLOOKUP(Contactos!D134,Hoja1!$A$3:$E$22,2,FALSE)</f>
        <v>5</v>
      </c>
      <c r="D134" s="82" t="s">
        <v>36</v>
      </c>
      <c r="E134" s="82"/>
      <c r="F134" s="82">
        <v>1</v>
      </c>
      <c r="G134" s="82">
        <v>1</v>
      </c>
      <c r="H134" s="82" t="s">
        <v>1006</v>
      </c>
      <c r="I134" s="82"/>
      <c r="J134" s="82"/>
      <c r="K134" s="82">
        <v>27517</v>
      </c>
      <c r="L134" s="82">
        <v>9932240992</v>
      </c>
      <c r="M134" s="82">
        <v>705920</v>
      </c>
      <c r="N134" s="83"/>
      <c r="O134" s="57" t="s">
        <v>134</v>
      </c>
    </row>
    <row r="135" spans="3:15" ht="14.45" hidden="1" customHeight="1" x14ac:dyDescent="0.25">
      <c r="C135" s="81">
        <f>VLOOKUP(Contactos!D135,Hoja1!$A$3:$E$22,2,FALSE)</f>
        <v>5</v>
      </c>
      <c r="D135" s="82" t="s">
        <v>36</v>
      </c>
      <c r="E135" s="82"/>
      <c r="F135" s="82">
        <v>1</v>
      </c>
      <c r="G135" s="82">
        <v>1</v>
      </c>
      <c r="H135" s="82" t="s">
        <v>1007</v>
      </c>
      <c r="I135" s="82"/>
      <c r="J135" s="82"/>
      <c r="K135" s="82" t="s">
        <v>1843</v>
      </c>
      <c r="L135" s="82">
        <v>9931486377</v>
      </c>
      <c r="M135" s="82">
        <v>703516</v>
      </c>
      <c r="N135" s="83">
        <v>9931394377</v>
      </c>
      <c r="O135" s="57" t="s">
        <v>399</v>
      </c>
    </row>
    <row r="136" spans="3:15" ht="14.45" hidden="1" customHeight="1" x14ac:dyDescent="0.25">
      <c r="C136" s="81">
        <f>VLOOKUP(Contactos!D136,Hoja1!$A$3:$E$22,2,FALSE)</f>
        <v>5</v>
      </c>
      <c r="D136" s="82" t="s">
        <v>36</v>
      </c>
      <c r="E136" s="82"/>
      <c r="F136" s="82">
        <v>1</v>
      </c>
      <c r="G136" s="82">
        <v>1</v>
      </c>
      <c r="H136" s="82" t="s">
        <v>1008</v>
      </c>
      <c r="I136" s="82"/>
      <c r="J136" s="82"/>
      <c r="K136" s="82">
        <v>34481</v>
      </c>
      <c r="L136" s="82">
        <v>9932384147</v>
      </c>
      <c r="M136" s="82" t="s">
        <v>2017</v>
      </c>
      <c r="N136" s="83" t="s">
        <v>3</v>
      </c>
      <c r="O136" s="57" t="s">
        <v>400</v>
      </c>
    </row>
    <row r="137" spans="3:15" ht="14.45" hidden="1" customHeight="1" x14ac:dyDescent="0.25">
      <c r="C137" s="81">
        <f>VLOOKUP(Contactos!D137,Hoja1!$A$3:$E$22,2,FALSE)</f>
        <v>5</v>
      </c>
      <c r="D137" s="82" t="s">
        <v>36</v>
      </c>
      <c r="E137" s="82"/>
      <c r="F137" s="82">
        <v>1</v>
      </c>
      <c r="G137" s="82">
        <v>1</v>
      </c>
      <c r="H137" s="82" t="s">
        <v>1009</v>
      </c>
      <c r="I137" s="82"/>
      <c r="J137" s="82"/>
      <c r="K137" s="82">
        <v>34642</v>
      </c>
      <c r="L137" s="82">
        <v>9931258588</v>
      </c>
      <c r="M137" s="82">
        <v>702982</v>
      </c>
      <c r="N137" s="83"/>
      <c r="O137" s="57" t="s">
        <v>749</v>
      </c>
    </row>
    <row r="138" spans="3:15" ht="14.45" hidden="1" customHeight="1" x14ac:dyDescent="0.25">
      <c r="C138" s="81">
        <f>VLOOKUP(Contactos!D138,Hoja1!$A$3:$E$22,2,FALSE)</f>
        <v>5</v>
      </c>
      <c r="D138" s="82" t="s">
        <v>36</v>
      </c>
      <c r="E138" s="82"/>
      <c r="F138" s="82">
        <v>1</v>
      </c>
      <c r="G138" s="82">
        <v>1</v>
      </c>
      <c r="H138" s="82" t="s">
        <v>1010</v>
      </c>
      <c r="I138" s="82"/>
      <c r="J138" s="82"/>
      <c r="K138" s="82">
        <v>34043</v>
      </c>
      <c r="L138" s="82">
        <v>9331015657</v>
      </c>
      <c r="M138" s="82" t="s">
        <v>3</v>
      </c>
      <c r="N138" s="83">
        <v>933334487</v>
      </c>
      <c r="O138" s="57" t="s">
        <v>401</v>
      </c>
    </row>
    <row r="139" spans="3:15" ht="14.45" hidden="1" customHeight="1" x14ac:dyDescent="0.25">
      <c r="C139" s="81">
        <f>VLOOKUP(Contactos!D139,Hoja1!$A$3:$E$22,2,FALSE)</f>
        <v>5</v>
      </c>
      <c r="D139" s="82" t="s">
        <v>36</v>
      </c>
      <c r="E139" s="82"/>
      <c r="F139" s="82">
        <v>1</v>
      </c>
      <c r="G139" s="82">
        <v>1</v>
      </c>
      <c r="H139" s="82" t="s">
        <v>1011</v>
      </c>
      <c r="I139" s="82"/>
      <c r="J139" s="82"/>
      <c r="K139" s="82" t="s">
        <v>1844</v>
      </c>
      <c r="L139" s="82">
        <v>9931905911</v>
      </c>
      <c r="M139" s="82">
        <v>702527</v>
      </c>
      <c r="N139" s="83">
        <v>36738</v>
      </c>
      <c r="O139" s="57" t="s">
        <v>402</v>
      </c>
    </row>
    <row r="140" spans="3:15" ht="14.45" hidden="1" customHeight="1" x14ac:dyDescent="0.25">
      <c r="C140" s="81">
        <f>VLOOKUP(Contactos!D140,Hoja1!$A$3:$E$22,2,FALSE)</f>
        <v>5</v>
      </c>
      <c r="D140" s="82" t="s">
        <v>36</v>
      </c>
      <c r="E140" s="82"/>
      <c r="F140" s="82">
        <v>1</v>
      </c>
      <c r="G140" s="82">
        <v>1</v>
      </c>
      <c r="H140" s="82" t="s">
        <v>535</v>
      </c>
      <c r="I140" s="82"/>
      <c r="J140" s="82"/>
      <c r="K140" s="82">
        <v>34166</v>
      </c>
      <c r="L140" s="82">
        <v>9931703697</v>
      </c>
      <c r="M140" s="82" t="s">
        <v>3</v>
      </c>
      <c r="N140" s="83" t="s">
        <v>3</v>
      </c>
      <c r="O140" s="57" t="s">
        <v>534</v>
      </c>
    </row>
    <row r="141" spans="3:15" ht="14.45" hidden="1" customHeight="1" x14ac:dyDescent="0.25">
      <c r="C141" s="81">
        <f>VLOOKUP(Contactos!D141,Hoja1!$A$3:$E$22,2,FALSE)</f>
        <v>6</v>
      </c>
      <c r="D141" s="84" t="s">
        <v>25</v>
      </c>
      <c r="E141" s="84"/>
      <c r="F141" s="82">
        <v>1</v>
      </c>
      <c r="G141" s="84">
        <v>1</v>
      </c>
      <c r="H141" s="84" t="s">
        <v>866</v>
      </c>
      <c r="I141" s="84"/>
      <c r="J141" s="84"/>
      <c r="K141" s="84">
        <v>27566</v>
      </c>
      <c r="L141" s="84">
        <v>9933996065</v>
      </c>
      <c r="M141" s="84">
        <v>727511</v>
      </c>
      <c r="N141" s="85">
        <v>9231306384</v>
      </c>
      <c r="O141" s="57" t="s">
        <v>109</v>
      </c>
    </row>
    <row r="142" spans="3:15" ht="14.45" hidden="1" customHeight="1" x14ac:dyDescent="0.25">
      <c r="C142" s="81">
        <f>VLOOKUP(Contactos!D142,Hoja1!$A$3:$E$22,2,FALSE)</f>
        <v>6</v>
      </c>
      <c r="D142" s="84" t="s">
        <v>25</v>
      </c>
      <c r="E142" s="84"/>
      <c r="F142" s="82">
        <v>1</v>
      </c>
      <c r="G142" s="84">
        <v>1</v>
      </c>
      <c r="H142" s="84" t="s">
        <v>879</v>
      </c>
      <c r="I142" s="84"/>
      <c r="J142" s="84"/>
      <c r="K142" s="84" t="s">
        <v>1845</v>
      </c>
      <c r="L142" s="84">
        <v>9211231149</v>
      </c>
      <c r="M142" s="84">
        <v>6727791</v>
      </c>
      <c r="N142" s="85" t="s">
        <v>2041</v>
      </c>
      <c r="O142" s="57" t="s">
        <v>110</v>
      </c>
    </row>
    <row r="143" spans="3:15" ht="14.45" hidden="1" customHeight="1" x14ac:dyDescent="0.25">
      <c r="C143" s="81">
        <f>VLOOKUP(Contactos!D143,Hoja1!$A$3:$E$22,2,FALSE)</f>
        <v>6</v>
      </c>
      <c r="D143" s="84" t="s">
        <v>25</v>
      </c>
      <c r="E143" s="84"/>
      <c r="F143" s="82">
        <v>1</v>
      </c>
      <c r="G143" s="84">
        <v>1</v>
      </c>
      <c r="H143" s="84" t="s">
        <v>1012</v>
      </c>
      <c r="I143" s="84"/>
      <c r="J143" s="84"/>
      <c r="K143" s="84" t="s">
        <v>1846</v>
      </c>
      <c r="L143" s="84">
        <v>9932073728</v>
      </c>
      <c r="M143" s="84">
        <v>6727900</v>
      </c>
      <c r="N143" s="85">
        <v>9212149453</v>
      </c>
      <c r="O143" s="57" t="s">
        <v>112</v>
      </c>
    </row>
    <row r="144" spans="3:15" ht="14.45" hidden="1" customHeight="1" x14ac:dyDescent="0.25">
      <c r="C144" s="81">
        <f>VLOOKUP(Contactos!D144,Hoja1!$A$3:$E$22,2,FALSE)</f>
        <v>6</v>
      </c>
      <c r="D144" s="84" t="s">
        <v>25</v>
      </c>
      <c r="E144" s="84"/>
      <c r="F144" s="82">
        <v>1</v>
      </c>
      <c r="G144" s="84">
        <v>1</v>
      </c>
      <c r="H144" s="84" t="s">
        <v>1013</v>
      </c>
      <c r="I144" s="84"/>
      <c r="J144" s="84"/>
      <c r="K144" s="84">
        <v>27413</v>
      </c>
      <c r="L144" s="84">
        <v>9231006140</v>
      </c>
      <c r="M144" s="84">
        <v>729502</v>
      </c>
      <c r="N144" s="85">
        <v>27507</v>
      </c>
      <c r="O144" s="57" t="s">
        <v>114</v>
      </c>
    </row>
    <row r="145" spans="3:15" ht="14.45" hidden="1" customHeight="1" x14ac:dyDescent="0.25">
      <c r="C145" s="81">
        <f>VLOOKUP(Contactos!D145,Hoja1!$A$3:$E$22,2,FALSE)</f>
        <v>6</v>
      </c>
      <c r="D145" s="84" t="s">
        <v>25</v>
      </c>
      <c r="E145" s="84"/>
      <c r="F145" s="82">
        <v>1</v>
      </c>
      <c r="G145" s="84">
        <v>1</v>
      </c>
      <c r="H145" s="84" t="s">
        <v>1014</v>
      </c>
      <c r="I145" s="84"/>
      <c r="J145" s="84"/>
      <c r="K145" s="84">
        <v>27241</v>
      </c>
      <c r="L145" s="84"/>
      <c r="M145" s="84">
        <v>727729</v>
      </c>
      <c r="N145" s="85">
        <v>27696</v>
      </c>
      <c r="O145" s="57" t="s">
        <v>552</v>
      </c>
    </row>
    <row r="146" spans="3:15" ht="14.45" hidden="1" customHeight="1" x14ac:dyDescent="0.25">
      <c r="C146" s="81">
        <f>VLOOKUP(Contactos!D146,Hoja1!$A$3:$E$22,2,FALSE)</f>
        <v>6</v>
      </c>
      <c r="D146" s="84" t="s">
        <v>25</v>
      </c>
      <c r="E146" s="84"/>
      <c r="F146" s="82">
        <v>1</v>
      </c>
      <c r="G146" s="84">
        <v>1</v>
      </c>
      <c r="H146" s="84" t="s">
        <v>1015</v>
      </c>
      <c r="I146" s="84"/>
      <c r="J146" s="84"/>
      <c r="K146" s="84">
        <v>27620</v>
      </c>
      <c r="L146" s="84">
        <v>9333275336</v>
      </c>
      <c r="M146" s="84">
        <v>727735</v>
      </c>
      <c r="N146" s="85"/>
      <c r="O146" s="57" t="s">
        <v>488</v>
      </c>
    </row>
    <row r="147" spans="3:15" ht="14.45" hidden="1" customHeight="1" x14ac:dyDescent="0.25">
      <c r="C147" s="81">
        <f>VLOOKUP(Contactos!D147,Hoja1!$A$3:$E$22,2,FALSE)</f>
        <v>6</v>
      </c>
      <c r="D147" s="84" t="s">
        <v>25</v>
      </c>
      <c r="E147" s="84"/>
      <c r="F147" s="82">
        <v>1</v>
      </c>
      <c r="G147" s="84">
        <v>1</v>
      </c>
      <c r="H147" s="84" t="s">
        <v>1016</v>
      </c>
      <c r="I147" s="84"/>
      <c r="J147" s="84"/>
      <c r="K147" s="84">
        <v>27435</v>
      </c>
      <c r="L147" s="84">
        <v>9931160168</v>
      </c>
      <c r="M147" s="84">
        <v>727905</v>
      </c>
      <c r="N147" s="85"/>
      <c r="O147" s="57" t="s">
        <v>115</v>
      </c>
    </row>
    <row r="148" spans="3:15" ht="14.45" hidden="1" customHeight="1" x14ac:dyDescent="0.25">
      <c r="C148" s="81">
        <f>VLOOKUP(Contactos!D148,Hoja1!$A$3:$E$22,2,FALSE)</f>
        <v>6</v>
      </c>
      <c r="D148" s="84" t="s">
        <v>25</v>
      </c>
      <c r="E148" s="84"/>
      <c r="F148" s="82">
        <v>1</v>
      </c>
      <c r="G148" s="84">
        <v>1</v>
      </c>
      <c r="H148" s="84" t="s">
        <v>1017</v>
      </c>
      <c r="I148" s="84"/>
      <c r="J148" s="84"/>
      <c r="K148" s="84">
        <v>27737</v>
      </c>
      <c r="L148" s="84">
        <v>9931092000</v>
      </c>
      <c r="M148" s="84">
        <v>727687</v>
      </c>
      <c r="N148" s="85">
        <v>27448</v>
      </c>
      <c r="O148" s="57" t="s">
        <v>723</v>
      </c>
    </row>
    <row r="149" spans="3:15" ht="14.45" hidden="1" customHeight="1" x14ac:dyDescent="0.25">
      <c r="C149" s="81">
        <f>VLOOKUP(Contactos!D149,Hoja1!$A$3:$E$22,2,FALSE)</f>
        <v>6</v>
      </c>
      <c r="D149" s="84" t="s">
        <v>25</v>
      </c>
      <c r="E149" s="84"/>
      <c r="F149" s="82">
        <v>1</v>
      </c>
      <c r="G149" s="84">
        <v>1</v>
      </c>
      <c r="H149" s="84" t="s">
        <v>1018</v>
      </c>
      <c r="I149" s="84"/>
      <c r="J149" s="84"/>
      <c r="K149" s="84" t="s">
        <v>1847</v>
      </c>
      <c r="L149" s="84">
        <v>9935904723</v>
      </c>
      <c r="M149" s="84">
        <v>6727515</v>
      </c>
      <c r="N149" s="85">
        <v>27548</v>
      </c>
      <c r="O149" s="57" t="s">
        <v>116</v>
      </c>
    </row>
    <row r="150" spans="3:15" s="81" customFormat="1" ht="14.45" hidden="1" customHeight="1" x14ac:dyDescent="0.25">
      <c r="C150" s="81">
        <f>VLOOKUP(Contactos!D150,Hoja1!$A$3:$E$22,2,FALSE)</f>
        <v>6</v>
      </c>
      <c r="D150" s="84" t="s">
        <v>25</v>
      </c>
      <c r="E150" s="84"/>
      <c r="F150" s="82">
        <v>1</v>
      </c>
      <c r="G150" s="84">
        <v>1</v>
      </c>
      <c r="H150" s="84" t="s">
        <v>1019</v>
      </c>
      <c r="I150" s="84"/>
      <c r="J150" s="84"/>
      <c r="K150" s="84" t="s">
        <v>1848</v>
      </c>
      <c r="L150" s="84" t="s">
        <v>1971</v>
      </c>
      <c r="M150" s="84">
        <v>6727688</v>
      </c>
      <c r="N150" s="85"/>
      <c r="O150" s="86" t="s">
        <v>117</v>
      </c>
    </row>
    <row r="151" spans="3:15" ht="14.45" hidden="1" customHeight="1" x14ac:dyDescent="0.25">
      <c r="C151" s="81">
        <f>VLOOKUP(Contactos!D151,Hoja1!$A$3:$E$22,2,FALSE)</f>
        <v>6</v>
      </c>
      <c r="D151" s="84" t="s">
        <v>25</v>
      </c>
      <c r="E151" s="84"/>
      <c r="F151" s="82">
        <v>1</v>
      </c>
      <c r="G151" s="84">
        <v>1</v>
      </c>
      <c r="H151" s="84" t="s">
        <v>1020</v>
      </c>
      <c r="I151" s="84"/>
      <c r="J151" s="84"/>
      <c r="K151" s="84">
        <v>27691</v>
      </c>
      <c r="L151" s="84">
        <v>9231162105</v>
      </c>
      <c r="M151" s="84">
        <v>727647</v>
      </c>
      <c r="N151" s="85"/>
      <c r="O151" s="57" t="s">
        <v>118</v>
      </c>
    </row>
    <row r="152" spans="3:15" ht="14.45" hidden="1" customHeight="1" x14ac:dyDescent="0.25">
      <c r="C152" s="81">
        <f>VLOOKUP(Contactos!D152,Hoja1!$A$3:$E$22,2,FALSE)</f>
        <v>6</v>
      </c>
      <c r="D152" s="84" t="s">
        <v>25</v>
      </c>
      <c r="E152" s="84"/>
      <c r="F152" s="82">
        <v>1</v>
      </c>
      <c r="G152" s="84">
        <v>1</v>
      </c>
      <c r="H152" s="84" t="s">
        <v>1021</v>
      </c>
      <c r="I152" s="84"/>
      <c r="J152" s="84"/>
      <c r="K152" s="84">
        <v>27340</v>
      </c>
      <c r="L152" s="84">
        <v>9331339654</v>
      </c>
      <c r="M152" s="84">
        <v>705697</v>
      </c>
      <c r="N152" s="85"/>
      <c r="O152" s="57" t="s">
        <v>685</v>
      </c>
    </row>
    <row r="153" spans="3:15" ht="14.45" hidden="1" customHeight="1" x14ac:dyDescent="0.25">
      <c r="C153" s="81">
        <f>VLOOKUP(Contactos!D153,Hoja1!$A$3:$E$22,2,FALSE)</f>
        <v>6</v>
      </c>
      <c r="D153" s="84" t="s">
        <v>25</v>
      </c>
      <c r="E153" s="84"/>
      <c r="F153" s="82">
        <v>1</v>
      </c>
      <c r="G153" s="84">
        <v>1</v>
      </c>
      <c r="H153" s="84" t="s">
        <v>1022</v>
      </c>
      <c r="I153" s="84"/>
      <c r="J153" s="84"/>
      <c r="K153" s="84" t="s">
        <v>1849</v>
      </c>
      <c r="L153" s="84">
        <v>9231006009</v>
      </c>
      <c r="M153" s="84">
        <v>6727568</v>
      </c>
      <c r="N153" s="85"/>
      <c r="O153" s="57" t="s">
        <v>119</v>
      </c>
    </row>
    <row r="154" spans="3:15" s="81" customFormat="1" ht="14.45" hidden="1" customHeight="1" x14ac:dyDescent="0.25">
      <c r="C154" s="81">
        <f>VLOOKUP(Contactos!D154,Hoja1!$A$3:$E$22,2,FALSE)</f>
        <v>6</v>
      </c>
      <c r="D154" s="84" t="s">
        <v>25</v>
      </c>
      <c r="E154" s="84"/>
      <c r="F154" s="82">
        <v>1</v>
      </c>
      <c r="G154" s="84">
        <v>1</v>
      </c>
      <c r="H154" s="84" t="s">
        <v>1023</v>
      </c>
      <c r="I154" s="84"/>
      <c r="J154" s="84"/>
      <c r="K154" s="84" t="s">
        <v>1850</v>
      </c>
      <c r="L154" s="84">
        <v>9231082189</v>
      </c>
      <c r="M154" s="84">
        <v>727845</v>
      </c>
      <c r="N154" s="85" t="s">
        <v>2042</v>
      </c>
      <c r="O154" s="86" t="s">
        <v>120</v>
      </c>
    </row>
    <row r="155" spans="3:15" ht="14.45" hidden="1" customHeight="1" x14ac:dyDescent="0.25">
      <c r="C155" s="81">
        <f>VLOOKUP(Contactos!D155,Hoja1!$A$3:$E$22,2,FALSE)</f>
        <v>6</v>
      </c>
      <c r="D155" s="53" t="s">
        <v>25</v>
      </c>
      <c r="E155" s="84"/>
      <c r="F155" s="82">
        <v>1</v>
      </c>
      <c r="G155" s="84">
        <v>1</v>
      </c>
      <c r="H155" s="53" t="s">
        <v>1024</v>
      </c>
      <c r="I155" s="84"/>
      <c r="J155" s="84"/>
      <c r="K155" s="53">
        <v>27082</v>
      </c>
      <c r="L155" s="53">
        <v>9231112531</v>
      </c>
      <c r="M155" s="53">
        <v>727530</v>
      </c>
      <c r="N155" s="54"/>
      <c r="O155" s="57" t="s">
        <v>121</v>
      </c>
    </row>
    <row r="156" spans="3:15" ht="14.45" hidden="1" customHeight="1" x14ac:dyDescent="0.25">
      <c r="C156" s="81">
        <f>VLOOKUP(Contactos!D156,Hoja1!$A$3:$E$22,2,FALSE)</f>
        <v>6</v>
      </c>
      <c r="D156" s="53" t="s">
        <v>25</v>
      </c>
      <c r="E156" s="84"/>
      <c r="F156" s="82">
        <v>1</v>
      </c>
      <c r="G156" s="84">
        <v>1</v>
      </c>
      <c r="H156" s="53" t="s">
        <v>1025</v>
      </c>
      <c r="I156" s="84"/>
      <c r="J156" s="84"/>
      <c r="K156" s="53">
        <v>27580</v>
      </c>
      <c r="L156" s="53" t="s">
        <v>1972</v>
      </c>
      <c r="M156" s="53" t="s">
        <v>2017</v>
      </c>
      <c r="N156" s="54"/>
      <c r="O156" s="57" t="s">
        <v>619</v>
      </c>
    </row>
    <row r="157" spans="3:15" ht="14.45" hidden="1" customHeight="1" x14ac:dyDescent="0.25">
      <c r="C157" s="81">
        <f>VLOOKUP(Contactos!D157,Hoja1!$A$3:$E$22,2,FALSE)</f>
        <v>6</v>
      </c>
      <c r="D157" s="53" t="s">
        <v>25</v>
      </c>
      <c r="E157" s="84"/>
      <c r="F157" s="82">
        <v>1</v>
      </c>
      <c r="G157" s="84">
        <v>1</v>
      </c>
      <c r="H157" s="53" t="s">
        <v>1026</v>
      </c>
      <c r="I157" s="84"/>
      <c r="J157" s="84"/>
      <c r="K157" s="53">
        <v>27091</v>
      </c>
      <c r="L157" s="53">
        <v>9231103334</v>
      </c>
      <c r="M157" s="53">
        <v>727875</v>
      </c>
      <c r="N157" s="54"/>
      <c r="O157" s="57" t="s">
        <v>123</v>
      </c>
    </row>
    <row r="158" spans="3:15" s="81" customFormat="1" ht="14.45" hidden="1" customHeight="1" x14ac:dyDescent="0.25">
      <c r="C158" s="81">
        <f>VLOOKUP(Contactos!D158,Hoja1!$A$3:$E$22,2,FALSE)</f>
        <v>6</v>
      </c>
      <c r="D158" s="84" t="s">
        <v>25</v>
      </c>
      <c r="E158" s="84"/>
      <c r="F158" s="82">
        <v>1</v>
      </c>
      <c r="G158" s="84">
        <v>1</v>
      </c>
      <c r="H158" s="84" t="s">
        <v>1027</v>
      </c>
      <c r="I158" s="84"/>
      <c r="J158" s="84"/>
      <c r="K158" s="84" t="s">
        <v>1851</v>
      </c>
      <c r="L158" s="84">
        <v>9931196381</v>
      </c>
      <c r="M158" s="84">
        <v>6727647</v>
      </c>
      <c r="N158" s="85"/>
      <c r="O158" s="86" t="s">
        <v>124</v>
      </c>
    </row>
    <row r="159" spans="3:15" ht="14.45" hidden="1" customHeight="1" x14ac:dyDescent="0.25">
      <c r="C159" s="81">
        <f>VLOOKUP(Contactos!D159,Hoja1!$A$3:$E$22,2,FALSE)</f>
        <v>6</v>
      </c>
      <c r="D159" s="53" t="s">
        <v>25</v>
      </c>
      <c r="E159" s="84"/>
      <c r="F159" s="82">
        <v>1</v>
      </c>
      <c r="G159" s="84">
        <v>1</v>
      </c>
      <c r="H159" s="53" t="s">
        <v>1028</v>
      </c>
      <c r="I159" s="84"/>
      <c r="J159" s="84"/>
      <c r="K159" s="53">
        <v>27258</v>
      </c>
      <c r="L159" s="53">
        <v>9932075918</v>
      </c>
      <c r="M159" s="53">
        <v>727929</v>
      </c>
      <c r="N159" s="54"/>
      <c r="O159" s="57" t="s">
        <v>125</v>
      </c>
    </row>
    <row r="160" spans="3:15" ht="14.45" hidden="1" customHeight="1" x14ac:dyDescent="0.25">
      <c r="C160" s="81">
        <f>VLOOKUP(Contactos!D160,Hoja1!$A$3:$E$22,2,FALSE)</f>
        <v>6</v>
      </c>
      <c r="D160" s="53" t="s">
        <v>25</v>
      </c>
      <c r="E160" s="84"/>
      <c r="F160" s="82">
        <v>1</v>
      </c>
      <c r="G160" s="84">
        <v>1</v>
      </c>
      <c r="H160" s="53" t="s">
        <v>1029</v>
      </c>
      <c r="I160" s="84"/>
      <c r="J160" s="84"/>
      <c r="K160" s="53" t="s">
        <v>1852</v>
      </c>
      <c r="L160" s="53">
        <v>9231013484</v>
      </c>
      <c r="M160" s="53">
        <v>727515</v>
      </c>
      <c r="N160" s="54" t="s">
        <v>2043</v>
      </c>
      <c r="O160" s="57" t="s">
        <v>126</v>
      </c>
    </row>
    <row r="161" spans="3:15" ht="14.45" hidden="1" customHeight="1" x14ac:dyDescent="0.25">
      <c r="C161" s="81">
        <f>VLOOKUP(Contactos!D161,Hoja1!$A$3:$E$22,2,FALSE)</f>
        <v>6</v>
      </c>
      <c r="D161" s="53" t="s">
        <v>25</v>
      </c>
      <c r="E161" s="84"/>
      <c r="F161" s="82">
        <v>1</v>
      </c>
      <c r="G161" s="84">
        <v>1</v>
      </c>
      <c r="H161" s="53" t="s">
        <v>1030</v>
      </c>
      <c r="I161" s="84"/>
      <c r="J161" s="84"/>
      <c r="K161" s="53">
        <v>27514</v>
      </c>
      <c r="L161" s="53">
        <v>9932783723</v>
      </c>
      <c r="M161" s="53">
        <v>6727928</v>
      </c>
      <c r="N161" s="54"/>
      <c r="O161" s="57" t="s">
        <v>549</v>
      </c>
    </row>
    <row r="162" spans="3:15" ht="14.45" hidden="1" customHeight="1" x14ac:dyDescent="0.25">
      <c r="C162" s="81">
        <f>VLOOKUP(Contactos!D162,Hoja1!$A$3:$E$22,2,FALSE)</f>
        <v>6</v>
      </c>
      <c r="D162" s="53" t="s">
        <v>25</v>
      </c>
      <c r="E162" s="84"/>
      <c r="F162" s="82">
        <v>1</v>
      </c>
      <c r="G162" s="84">
        <v>1</v>
      </c>
      <c r="H162" s="53" t="s">
        <v>1031</v>
      </c>
      <c r="I162" s="84"/>
      <c r="J162" s="84"/>
      <c r="K162" s="53">
        <v>27566</v>
      </c>
      <c r="L162" s="53">
        <v>9331076852</v>
      </c>
      <c r="M162" s="53">
        <v>6727511</v>
      </c>
      <c r="N162" s="54"/>
      <c r="O162" s="57" t="s">
        <v>606</v>
      </c>
    </row>
    <row r="163" spans="3:15" s="81" customFormat="1" ht="14.45" hidden="1" customHeight="1" x14ac:dyDescent="0.25">
      <c r="C163" s="81">
        <f>VLOOKUP(Contactos!D163,Hoja1!$A$3:$E$22,2,FALSE)</f>
        <v>6</v>
      </c>
      <c r="D163" s="84" t="s">
        <v>25</v>
      </c>
      <c r="E163" s="84"/>
      <c r="F163" s="82">
        <v>1</v>
      </c>
      <c r="G163" s="84">
        <v>1</v>
      </c>
      <c r="H163" s="84" t="s">
        <v>1032</v>
      </c>
      <c r="I163" s="84"/>
      <c r="J163" s="84"/>
      <c r="K163" s="84" t="s">
        <v>1853</v>
      </c>
      <c r="L163" s="84">
        <v>9932642130</v>
      </c>
      <c r="M163" s="84">
        <v>727021</v>
      </c>
      <c r="N163" s="85"/>
      <c r="O163" s="86" t="s">
        <v>758</v>
      </c>
    </row>
    <row r="164" spans="3:15" ht="14.45" hidden="1" customHeight="1" x14ac:dyDescent="0.25">
      <c r="C164" s="81">
        <f>VLOOKUP(Contactos!D164,Hoja1!$A$3:$E$22,2,FALSE)</f>
        <v>6</v>
      </c>
      <c r="D164" s="53" t="s">
        <v>25</v>
      </c>
      <c r="E164" s="84"/>
      <c r="F164" s="82">
        <v>1</v>
      </c>
      <c r="G164" s="84">
        <v>1</v>
      </c>
      <c r="H164" s="53" t="s">
        <v>1033</v>
      </c>
      <c r="I164" s="84"/>
      <c r="J164" s="84"/>
      <c r="K164" s="53" t="s">
        <v>1854</v>
      </c>
      <c r="L164" s="53" t="s">
        <v>1973</v>
      </c>
      <c r="M164" s="53">
        <v>6727929</v>
      </c>
      <c r="N164" s="54"/>
      <c r="O164" s="57" t="s">
        <v>127</v>
      </c>
    </row>
    <row r="165" spans="3:15" ht="14.45" hidden="1" customHeight="1" x14ac:dyDescent="0.25">
      <c r="C165" s="81">
        <f>VLOOKUP(Contactos!D165,Hoja1!$A$3:$E$22,2,FALSE)</f>
        <v>6</v>
      </c>
      <c r="D165" s="53" t="s">
        <v>25</v>
      </c>
      <c r="E165" s="84"/>
      <c r="F165" s="82">
        <v>1</v>
      </c>
      <c r="G165" s="84">
        <v>1</v>
      </c>
      <c r="H165" s="53" t="s">
        <v>1034</v>
      </c>
      <c r="I165" s="84"/>
      <c r="J165" s="84"/>
      <c r="K165" s="53" t="s">
        <v>1855</v>
      </c>
      <c r="L165" s="53">
        <v>9933907020</v>
      </c>
      <c r="M165" s="53">
        <v>727515</v>
      </c>
      <c r="N165" s="54" t="s">
        <v>2044</v>
      </c>
      <c r="O165" s="57" t="s">
        <v>128</v>
      </c>
    </row>
    <row r="166" spans="3:15" ht="14.45" hidden="1" customHeight="1" x14ac:dyDescent="0.25">
      <c r="C166" s="81">
        <f>VLOOKUP(Contactos!D166,Hoja1!$A$3:$E$22,2,FALSE)</f>
        <v>6</v>
      </c>
      <c r="D166" s="53" t="s">
        <v>25</v>
      </c>
      <c r="E166" s="84"/>
      <c r="F166" s="82">
        <v>1</v>
      </c>
      <c r="G166" s="84">
        <v>1</v>
      </c>
      <c r="H166" s="53" t="s">
        <v>1035</v>
      </c>
      <c r="I166" s="84"/>
      <c r="J166" s="84"/>
      <c r="K166" s="53" t="s">
        <v>1856</v>
      </c>
      <c r="L166" s="53"/>
      <c r="M166" s="53">
        <v>6727732</v>
      </c>
      <c r="N166" s="54">
        <v>27012</v>
      </c>
      <c r="O166" s="57" t="s">
        <v>129</v>
      </c>
    </row>
    <row r="167" spans="3:15" ht="14.45" hidden="1" customHeight="1" x14ac:dyDescent="0.25">
      <c r="C167" s="81">
        <f>VLOOKUP(Contactos!D167,Hoja1!$A$3:$E$22,2,FALSE)</f>
        <v>6</v>
      </c>
      <c r="D167" s="53" t="s">
        <v>25</v>
      </c>
      <c r="E167" s="84"/>
      <c r="F167" s="82">
        <v>1</v>
      </c>
      <c r="G167" s="84">
        <v>1</v>
      </c>
      <c r="H167" s="53" t="s">
        <v>1036</v>
      </c>
      <c r="I167" s="84"/>
      <c r="J167" s="84"/>
      <c r="K167" s="53">
        <v>27751</v>
      </c>
      <c r="L167" s="53">
        <v>9231207323</v>
      </c>
      <c r="M167" s="53">
        <v>6727889</v>
      </c>
      <c r="N167" s="54"/>
      <c r="O167" s="57" t="s">
        <v>771</v>
      </c>
    </row>
    <row r="168" spans="3:15" ht="14.45" hidden="1" customHeight="1" x14ac:dyDescent="0.25">
      <c r="C168" s="81">
        <f>VLOOKUP(Contactos!D168,Hoja1!$A$3:$E$22,2,FALSE)</f>
        <v>6</v>
      </c>
      <c r="D168" s="53" t="s">
        <v>25</v>
      </c>
      <c r="E168" s="84"/>
      <c r="F168" s="82">
        <v>1</v>
      </c>
      <c r="G168" s="84">
        <v>1</v>
      </c>
      <c r="H168" s="53" t="s">
        <v>1037</v>
      </c>
      <c r="I168" s="84"/>
      <c r="J168" s="84"/>
      <c r="K168" s="53">
        <v>27691</v>
      </c>
      <c r="L168" s="53">
        <v>9933096335</v>
      </c>
      <c r="M168" s="53">
        <v>6701950</v>
      </c>
      <c r="N168" s="54"/>
      <c r="O168" s="57" t="s">
        <v>770</v>
      </c>
    </row>
    <row r="169" spans="3:15" ht="14.45" hidden="1" customHeight="1" x14ac:dyDescent="0.25">
      <c r="C169" s="81">
        <f>VLOOKUP(Contactos!D169,Hoja1!$A$3:$E$22,2,FALSE)</f>
        <v>6</v>
      </c>
      <c r="D169" s="53" t="s">
        <v>25</v>
      </c>
      <c r="E169" s="84"/>
      <c r="F169" s="82">
        <v>1</v>
      </c>
      <c r="G169" s="84">
        <v>1</v>
      </c>
      <c r="H169" s="53" t="s">
        <v>965</v>
      </c>
      <c r="I169" s="84"/>
      <c r="J169" s="84"/>
      <c r="K169" s="53" t="s">
        <v>1857</v>
      </c>
      <c r="L169" s="53">
        <v>9931775880</v>
      </c>
      <c r="M169" s="53">
        <v>6727529</v>
      </c>
      <c r="N169" s="54"/>
      <c r="O169" s="57" t="s">
        <v>91</v>
      </c>
    </row>
    <row r="170" spans="3:15" s="81" customFormat="1" ht="14.45" hidden="1" customHeight="1" x14ac:dyDescent="0.25">
      <c r="C170" s="81">
        <f>VLOOKUP(Contactos!D170,Hoja1!$A$3:$E$22,2,FALSE)</f>
        <v>6</v>
      </c>
      <c r="D170" s="84" t="s">
        <v>25</v>
      </c>
      <c r="E170" s="84"/>
      <c r="F170" s="82">
        <v>1</v>
      </c>
      <c r="G170" s="84">
        <v>1</v>
      </c>
      <c r="H170" s="84" t="s">
        <v>1038</v>
      </c>
      <c r="I170" s="84"/>
      <c r="J170" s="84"/>
      <c r="K170" s="84">
        <v>27254</v>
      </c>
      <c r="L170" s="84">
        <v>9932783744</v>
      </c>
      <c r="M170" s="84">
        <v>727651</v>
      </c>
      <c r="N170" s="85"/>
      <c r="O170" s="86" t="s">
        <v>548</v>
      </c>
    </row>
    <row r="171" spans="3:15" ht="14.45" hidden="1" customHeight="1" x14ac:dyDescent="0.25">
      <c r="C171" s="81">
        <f>VLOOKUP(Contactos!D171,Hoja1!$A$3:$E$22,2,FALSE)</f>
        <v>6</v>
      </c>
      <c r="D171" s="53" t="s">
        <v>25</v>
      </c>
      <c r="E171" s="84"/>
      <c r="F171" s="82">
        <v>1</v>
      </c>
      <c r="G171" s="84">
        <v>1</v>
      </c>
      <c r="H171" s="53" t="s">
        <v>1039</v>
      </c>
      <c r="I171" s="84"/>
      <c r="J171" s="84"/>
      <c r="K171" s="53" t="s">
        <v>1858</v>
      </c>
      <c r="L171" s="53">
        <v>9932782470</v>
      </c>
      <c r="M171" s="53">
        <v>729793</v>
      </c>
      <c r="N171" s="54">
        <v>27075</v>
      </c>
      <c r="O171" s="57" t="s">
        <v>130</v>
      </c>
    </row>
    <row r="172" spans="3:15" ht="14.45" hidden="1" customHeight="1" x14ac:dyDescent="0.25">
      <c r="C172" s="81">
        <f>VLOOKUP(Contactos!D172,Hoja1!$A$3:$E$22,2,FALSE)</f>
        <v>6</v>
      </c>
      <c r="D172" s="53" t="s">
        <v>25</v>
      </c>
      <c r="E172" s="84"/>
      <c r="F172" s="82">
        <v>1</v>
      </c>
      <c r="G172" s="84">
        <v>1</v>
      </c>
      <c r="H172" s="53" t="s">
        <v>1040</v>
      </c>
      <c r="I172" s="84"/>
      <c r="J172" s="84"/>
      <c r="K172" s="53">
        <v>27510</v>
      </c>
      <c r="L172" s="53">
        <v>9231125910</v>
      </c>
      <c r="M172" s="53">
        <v>7277658</v>
      </c>
      <c r="N172" s="54">
        <v>29347</v>
      </c>
      <c r="O172" s="57" t="s">
        <v>131</v>
      </c>
    </row>
    <row r="173" spans="3:15" ht="14.45" hidden="1" customHeight="1" x14ac:dyDescent="0.25">
      <c r="C173" s="81">
        <f>VLOOKUP(Contactos!D173,Hoja1!$A$3:$E$22,2,FALSE)</f>
        <v>6</v>
      </c>
      <c r="D173" s="53" t="s">
        <v>25</v>
      </c>
      <c r="E173" s="84"/>
      <c r="F173" s="82">
        <v>1</v>
      </c>
      <c r="G173" s="84">
        <v>1</v>
      </c>
      <c r="H173" s="53" t="s">
        <v>1041</v>
      </c>
      <c r="I173" s="84"/>
      <c r="J173" s="84"/>
      <c r="K173" s="53">
        <v>27340</v>
      </c>
      <c r="L173" s="53">
        <v>9231075126</v>
      </c>
      <c r="M173" s="53">
        <v>729526</v>
      </c>
      <c r="N173" s="54">
        <v>9231075126</v>
      </c>
      <c r="O173" s="57" t="s">
        <v>132</v>
      </c>
    </row>
    <row r="174" spans="3:15" ht="14.45" hidden="1" customHeight="1" x14ac:dyDescent="0.25">
      <c r="C174" s="81">
        <f>VLOOKUP(Contactos!D174,Hoja1!$A$3:$E$22,2,FALSE)</f>
        <v>6</v>
      </c>
      <c r="D174" s="53" t="s">
        <v>25</v>
      </c>
      <c r="E174" s="84"/>
      <c r="F174" s="82">
        <v>1</v>
      </c>
      <c r="G174" s="84">
        <v>1</v>
      </c>
      <c r="H174" s="53" t="s">
        <v>1042</v>
      </c>
      <c r="I174" s="84"/>
      <c r="J174" s="84"/>
      <c r="K174" s="53">
        <v>27691</v>
      </c>
      <c r="L174" s="53">
        <v>9931252197</v>
      </c>
      <c r="M174" s="53">
        <v>701959</v>
      </c>
      <c r="N174" s="54"/>
      <c r="O174" s="57" t="s">
        <v>800</v>
      </c>
    </row>
    <row r="175" spans="3:15" ht="14.45" hidden="1" customHeight="1" x14ac:dyDescent="0.25">
      <c r="C175" s="81">
        <f>VLOOKUP(Contactos!D175,Hoja1!$A$3:$E$22,2,FALSE)</f>
        <v>6</v>
      </c>
      <c r="D175" s="53" t="s">
        <v>25</v>
      </c>
      <c r="E175" s="84"/>
      <c r="F175" s="82">
        <v>1</v>
      </c>
      <c r="G175" s="84">
        <v>1</v>
      </c>
      <c r="H175" s="53" t="s">
        <v>1043</v>
      </c>
      <c r="I175" s="84"/>
      <c r="J175" s="84"/>
      <c r="K175" s="53">
        <v>27091</v>
      </c>
      <c r="L175" s="53">
        <v>9231001588</v>
      </c>
      <c r="M175" s="53">
        <v>727760</v>
      </c>
      <c r="N175" s="54">
        <v>9231123623</v>
      </c>
      <c r="O175" s="57" t="s">
        <v>133</v>
      </c>
    </row>
    <row r="176" spans="3:15" ht="14.45" hidden="1" customHeight="1" x14ac:dyDescent="0.25">
      <c r="C176" s="81">
        <f>VLOOKUP(Contactos!D176,Hoja1!$A$3:$E$22,2,FALSE)</f>
        <v>6</v>
      </c>
      <c r="D176" s="53" t="s">
        <v>25</v>
      </c>
      <c r="E176" s="84"/>
      <c r="F176" s="82">
        <v>1</v>
      </c>
      <c r="G176" s="84">
        <v>1</v>
      </c>
      <c r="H176" s="53" t="s">
        <v>1044</v>
      </c>
      <c r="I176" s="84"/>
      <c r="J176" s="84"/>
      <c r="K176" s="53">
        <v>27751</v>
      </c>
      <c r="L176" s="53">
        <v>9931161456</v>
      </c>
      <c r="M176" s="53">
        <v>727889</v>
      </c>
      <c r="N176" s="54"/>
      <c r="O176" s="57" t="s">
        <v>504</v>
      </c>
    </row>
    <row r="177" spans="3:15" ht="14.45" hidden="1" customHeight="1" x14ac:dyDescent="0.25">
      <c r="C177" s="81">
        <f>VLOOKUP(Contactos!D177,Hoja1!$A$3:$E$22,2,FALSE)</f>
        <v>6</v>
      </c>
      <c r="D177" s="53" t="s">
        <v>25</v>
      </c>
      <c r="E177" s="84"/>
      <c r="F177" s="82">
        <v>1</v>
      </c>
      <c r="G177" s="84">
        <v>1</v>
      </c>
      <c r="H177" s="53" t="s">
        <v>1045</v>
      </c>
      <c r="I177" s="84"/>
      <c r="J177" s="84"/>
      <c r="K177" s="53">
        <v>27510</v>
      </c>
      <c r="L177" s="53">
        <v>9231004515</v>
      </c>
      <c r="M177" s="53">
        <v>727658</v>
      </c>
      <c r="N177" s="54"/>
      <c r="O177" s="57" t="s">
        <v>631</v>
      </c>
    </row>
    <row r="178" spans="3:15" ht="14.45" hidden="1" customHeight="1" x14ac:dyDescent="0.25">
      <c r="C178" s="81">
        <f>VLOOKUP(Contactos!D178,Hoja1!$A$3:$E$22,2,FALSE)</f>
        <v>6</v>
      </c>
      <c r="D178" s="53" t="s">
        <v>25</v>
      </c>
      <c r="E178" s="84"/>
      <c r="F178" s="82">
        <v>1</v>
      </c>
      <c r="G178" s="84">
        <v>1</v>
      </c>
      <c r="H178" s="53" t="s">
        <v>1046</v>
      </c>
      <c r="I178" s="84"/>
      <c r="J178" s="84"/>
      <c r="K178" s="53" t="s">
        <v>1859</v>
      </c>
      <c r="L178" s="53">
        <v>9932240992</v>
      </c>
      <c r="M178" s="53">
        <v>6705460</v>
      </c>
      <c r="N178" s="54"/>
      <c r="O178" s="57" t="s">
        <v>134</v>
      </c>
    </row>
    <row r="179" spans="3:15" hidden="1" x14ac:dyDescent="0.25">
      <c r="C179" s="81">
        <f>VLOOKUP(Contactos!D179,Hoja1!$A$3:$E$22,2,FALSE)</f>
        <v>6</v>
      </c>
      <c r="D179" s="84" t="s">
        <v>25</v>
      </c>
      <c r="E179" s="84"/>
      <c r="F179" s="82">
        <v>1</v>
      </c>
      <c r="G179" s="84">
        <v>1</v>
      </c>
      <c r="H179" s="84" t="s">
        <v>1047</v>
      </c>
      <c r="I179" s="84"/>
      <c r="J179" s="84"/>
      <c r="K179" s="84" t="s">
        <v>1860</v>
      </c>
      <c r="L179" s="84">
        <v>2292445958</v>
      </c>
      <c r="M179" s="84" t="s">
        <v>2017</v>
      </c>
      <c r="N179" s="85">
        <v>2292291367</v>
      </c>
      <c r="O179" s="57" t="s">
        <v>598</v>
      </c>
    </row>
    <row r="180" spans="3:15" ht="14.45" hidden="1" customHeight="1" x14ac:dyDescent="0.25">
      <c r="C180" s="81">
        <f>VLOOKUP(Contactos!D180,Hoja1!$A$3:$E$22,2,FALSE)</f>
        <v>6</v>
      </c>
      <c r="D180" s="53" t="s">
        <v>25</v>
      </c>
      <c r="E180" s="84"/>
      <c r="F180" s="82">
        <v>1</v>
      </c>
      <c r="G180" s="84">
        <v>1</v>
      </c>
      <c r="H180" s="53" t="s">
        <v>1048</v>
      </c>
      <c r="I180" s="84"/>
      <c r="J180" s="84"/>
      <c r="K180" s="53">
        <v>27517</v>
      </c>
      <c r="L180" s="53" t="s">
        <v>1974</v>
      </c>
      <c r="M180" s="53">
        <v>727762</v>
      </c>
      <c r="N180" s="54"/>
      <c r="O180" s="57" t="s">
        <v>135</v>
      </c>
    </row>
    <row r="181" spans="3:15" ht="14.45" hidden="1" customHeight="1" x14ac:dyDescent="0.25">
      <c r="C181" s="81">
        <f>VLOOKUP(Contactos!D181,Hoja1!$A$3:$E$22,2,FALSE)</f>
        <v>6</v>
      </c>
      <c r="D181" s="53" t="s">
        <v>25</v>
      </c>
      <c r="E181" s="84"/>
      <c r="F181" s="82">
        <v>1</v>
      </c>
      <c r="G181" s="84">
        <v>1</v>
      </c>
      <c r="H181" s="53" t="s">
        <v>1049</v>
      </c>
      <c r="I181" s="84"/>
      <c r="J181" s="84"/>
      <c r="K181" s="53" t="s">
        <v>1861</v>
      </c>
      <c r="L181" s="53" t="s">
        <v>1975</v>
      </c>
      <c r="M181" s="53">
        <v>6727632</v>
      </c>
      <c r="N181" s="54">
        <v>27362</v>
      </c>
      <c r="O181" s="57" t="s">
        <v>136</v>
      </c>
    </row>
    <row r="182" spans="3:15" ht="14.45" hidden="1" customHeight="1" x14ac:dyDescent="0.25">
      <c r="C182" s="81">
        <f>VLOOKUP(Contactos!D182,Hoja1!$A$3:$E$22,2,FALSE)</f>
        <v>7</v>
      </c>
      <c r="D182" s="82" t="s">
        <v>644</v>
      </c>
      <c r="E182" s="82"/>
      <c r="F182" s="82">
        <v>1</v>
      </c>
      <c r="G182" s="82">
        <v>1</v>
      </c>
      <c r="H182" s="82" t="s">
        <v>880</v>
      </c>
      <c r="I182" s="82"/>
      <c r="J182" s="82"/>
      <c r="K182" s="82">
        <v>24218</v>
      </c>
      <c r="L182" s="82">
        <v>9935904718</v>
      </c>
      <c r="M182" s="82"/>
      <c r="N182" s="83"/>
      <c r="O182" s="57" t="s">
        <v>282</v>
      </c>
    </row>
    <row r="183" spans="3:15" ht="14.45" hidden="1" customHeight="1" x14ac:dyDescent="0.25">
      <c r="C183" s="81">
        <f>VLOOKUP(Contactos!D183,Hoja1!$A$3:$E$22,2,FALSE)</f>
        <v>7</v>
      </c>
      <c r="D183" s="82" t="s">
        <v>644</v>
      </c>
      <c r="E183" s="82"/>
      <c r="F183" s="82">
        <v>1</v>
      </c>
      <c r="G183" s="82">
        <v>1</v>
      </c>
      <c r="H183" s="66" t="s">
        <v>893</v>
      </c>
      <c r="I183" s="66"/>
      <c r="J183" s="66"/>
      <c r="K183" s="66">
        <v>56001</v>
      </c>
      <c r="L183" s="66">
        <v>9933428336</v>
      </c>
      <c r="M183" s="66" t="s">
        <v>2017</v>
      </c>
      <c r="N183" s="67">
        <v>9932350850</v>
      </c>
      <c r="O183" s="57" t="s">
        <v>226</v>
      </c>
    </row>
    <row r="184" spans="3:15" ht="14.45" hidden="1" customHeight="1" x14ac:dyDescent="0.25">
      <c r="C184" s="81">
        <f>VLOOKUP(Contactos!D184,Hoja1!$A$3:$E$22,2,FALSE)</f>
        <v>7</v>
      </c>
      <c r="D184" s="82" t="s">
        <v>644</v>
      </c>
      <c r="E184" s="82"/>
      <c r="F184" s="82">
        <v>1</v>
      </c>
      <c r="G184" s="82">
        <v>1</v>
      </c>
      <c r="H184" s="82" t="s">
        <v>1050</v>
      </c>
      <c r="I184" s="82"/>
      <c r="J184" s="82"/>
      <c r="K184" s="82">
        <v>25800</v>
      </c>
      <c r="L184" s="82">
        <v>9932227951</v>
      </c>
      <c r="M184" s="82" t="s">
        <v>2017</v>
      </c>
      <c r="N184" s="83"/>
      <c r="O184" s="57" t="s">
        <v>354</v>
      </c>
    </row>
    <row r="185" spans="3:15" s="81" customFormat="1" ht="14.45" hidden="1" customHeight="1" x14ac:dyDescent="0.25">
      <c r="C185" s="81">
        <f>VLOOKUP(Contactos!D185,Hoja1!$A$3:$E$22,2,FALSE)</f>
        <v>7</v>
      </c>
      <c r="D185" s="82" t="s">
        <v>644</v>
      </c>
      <c r="E185" s="82"/>
      <c r="F185" s="82">
        <v>1</v>
      </c>
      <c r="G185" s="82">
        <v>1</v>
      </c>
      <c r="H185" s="82" t="s">
        <v>1051</v>
      </c>
      <c r="I185" s="82"/>
      <c r="J185" s="82"/>
      <c r="K185" s="82" t="s">
        <v>1862</v>
      </c>
      <c r="L185" s="82">
        <v>9931015703</v>
      </c>
      <c r="M185" s="82">
        <v>705753</v>
      </c>
      <c r="N185" s="83"/>
      <c r="O185" s="86" t="s">
        <v>650</v>
      </c>
    </row>
    <row r="186" spans="3:15" ht="14.45" hidden="1" customHeight="1" x14ac:dyDescent="0.25">
      <c r="C186" s="81">
        <f>VLOOKUP(Contactos!D186,Hoja1!$A$3:$E$22,2,FALSE)</f>
        <v>7</v>
      </c>
      <c r="D186" s="82" t="s">
        <v>644</v>
      </c>
      <c r="E186" s="82"/>
      <c r="F186" s="82">
        <v>1</v>
      </c>
      <c r="G186" s="82">
        <v>1</v>
      </c>
      <c r="H186" s="82" t="s">
        <v>1052</v>
      </c>
      <c r="I186" s="82"/>
      <c r="J186" s="82"/>
      <c r="K186" s="82" t="s">
        <v>1863</v>
      </c>
      <c r="L186" s="82">
        <v>9231222588</v>
      </c>
      <c r="M186" s="82" t="s">
        <v>2017</v>
      </c>
      <c r="N186" s="83"/>
      <c r="O186" s="57" t="s">
        <v>675</v>
      </c>
    </row>
    <row r="187" spans="3:15" ht="14.45" hidden="1" customHeight="1" x14ac:dyDescent="0.25">
      <c r="C187" s="81">
        <f>VLOOKUP(Contactos!D187,Hoja1!$A$3:$E$22,2,FALSE)</f>
        <v>7</v>
      </c>
      <c r="D187" s="82" t="s">
        <v>644</v>
      </c>
      <c r="E187" s="82"/>
      <c r="F187" s="82">
        <v>1</v>
      </c>
      <c r="G187" s="82">
        <v>1</v>
      </c>
      <c r="H187" s="82" t="s">
        <v>1053</v>
      </c>
      <c r="I187" s="82"/>
      <c r="J187" s="82"/>
      <c r="K187" s="82">
        <v>20213</v>
      </c>
      <c r="L187" s="82">
        <v>9933112323</v>
      </c>
      <c r="M187" s="82" t="s">
        <v>3</v>
      </c>
      <c r="N187" s="83">
        <v>3160053</v>
      </c>
      <c r="O187" s="57" t="s">
        <v>143</v>
      </c>
    </row>
    <row r="188" spans="3:15" s="81" customFormat="1" ht="14.45" hidden="1" customHeight="1" x14ac:dyDescent="0.25">
      <c r="C188" s="81">
        <f>VLOOKUP(Contactos!D188,Hoja1!$A$3:$E$22,2,FALSE)</f>
        <v>7</v>
      </c>
      <c r="D188" s="82" t="s">
        <v>644</v>
      </c>
      <c r="E188" s="82"/>
      <c r="F188" s="82">
        <v>1</v>
      </c>
      <c r="G188" s="82">
        <v>1</v>
      </c>
      <c r="H188" s="82" t="s">
        <v>1054</v>
      </c>
      <c r="I188" s="82"/>
      <c r="J188" s="82"/>
      <c r="K188" s="82">
        <v>25805</v>
      </c>
      <c r="L188" s="82" t="s">
        <v>1966</v>
      </c>
      <c r="M188" s="82" t="s">
        <v>3</v>
      </c>
      <c r="N188" s="83">
        <v>3515807</v>
      </c>
      <c r="O188" s="86" t="s">
        <v>73</v>
      </c>
    </row>
    <row r="189" spans="3:15" ht="14.45" hidden="1" customHeight="1" x14ac:dyDescent="0.25">
      <c r="C189" s="81">
        <f>VLOOKUP(Contactos!D189,Hoja1!$A$3:$E$22,2,FALSE)</f>
        <v>7</v>
      </c>
      <c r="D189" s="82" t="s">
        <v>644</v>
      </c>
      <c r="E189" s="82"/>
      <c r="F189" s="82">
        <v>1</v>
      </c>
      <c r="G189" s="82">
        <v>1</v>
      </c>
      <c r="H189" s="82" t="s">
        <v>1055</v>
      </c>
      <c r="I189" s="82"/>
      <c r="J189" s="82"/>
      <c r="K189" s="82">
        <v>20298</v>
      </c>
      <c r="L189" s="82">
        <v>9331057963</v>
      </c>
      <c r="M189" s="82"/>
      <c r="N189" s="83"/>
      <c r="O189" s="57" t="s">
        <v>550</v>
      </c>
    </row>
    <row r="190" spans="3:15" ht="14.45" hidden="1" customHeight="1" x14ac:dyDescent="0.25">
      <c r="C190" s="81">
        <f>VLOOKUP(Contactos!D190,Hoja1!$A$3:$E$22,2,FALSE)</f>
        <v>7</v>
      </c>
      <c r="D190" s="82" t="s">
        <v>644</v>
      </c>
      <c r="E190" s="82"/>
      <c r="F190" s="82">
        <v>1</v>
      </c>
      <c r="G190" s="82">
        <v>1</v>
      </c>
      <c r="H190" s="82" t="s">
        <v>1056</v>
      </c>
      <c r="I190" s="82"/>
      <c r="J190" s="82"/>
      <c r="K190" s="82" t="s">
        <v>1792</v>
      </c>
      <c r="L190" s="82">
        <v>9933939645</v>
      </c>
      <c r="M190" s="82"/>
      <c r="N190" s="83">
        <v>1416776</v>
      </c>
      <c r="O190" s="57" t="s">
        <v>299</v>
      </c>
    </row>
    <row r="191" spans="3:15" ht="14.45" hidden="1" customHeight="1" x14ac:dyDescent="0.25">
      <c r="C191" s="81">
        <f>VLOOKUP(Contactos!D191,Hoja1!$A$3:$E$22,2,FALSE)</f>
        <v>7</v>
      </c>
      <c r="D191" s="82" t="s">
        <v>644</v>
      </c>
      <c r="E191" s="82"/>
      <c r="F191" s="82">
        <v>1</v>
      </c>
      <c r="G191" s="82">
        <v>1</v>
      </c>
      <c r="H191" s="82" t="s">
        <v>1057</v>
      </c>
      <c r="I191" s="82"/>
      <c r="J191" s="82"/>
      <c r="K191" s="82">
        <v>20214</v>
      </c>
      <c r="L191" s="82">
        <v>9931627998</v>
      </c>
      <c r="M191" s="82"/>
      <c r="N191" s="83"/>
      <c r="O191" s="57" t="s">
        <v>144</v>
      </c>
    </row>
    <row r="192" spans="3:15" ht="14.45" hidden="1" customHeight="1" x14ac:dyDescent="0.25">
      <c r="C192" s="81">
        <f>VLOOKUP(Contactos!D192,Hoja1!$A$3:$E$22,2,FALSE)</f>
        <v>7</v>
      </c>
      <c r="D192" s="82" t="s">
        <v>644</v>
      </c>
      <c r="E192" s="82"/>
      <c r="F192" s="82">
        <v>1</v>
      </c>
      <c r="G192" s="82">
        <v>1</v>
      </c>
      <c r="H192" s="82" t="s">
        <v>1058</v>
      </c>
      <c r="I192" s="82"/>
      <c r="J192" s="82"/>
      <c r="K192" s="82" t="s">
        <v>1864</v>
      </c>
      <c r="L192" s="82">
        <v>9932256466</v>
      </c>
      <c r="M192" s="82" t="s">
        <v>3</v>
      </c>
      <c r="N192" s="83"/>
      <c r="O192" s="57" t="s">
        <v>217</v>
      </c>
    </row>
    <row r="193" spans="3:15" ht="14.45" hidden="1" customHeight="1" x14ac:dyDescent="0.25">
      <c r="C193" s="81">
        <f>VLOOKUP(Contactos!D193,Hoja1!$A$3:$E$22,2,FALSE)</f>
        <v>7</v>
      </c>
      <c r="D193" s="82" t="s">
        <v>644</v>
      </c>
      <c r="E193" s="82"/>
      <c r="F193" s="82">
        <v>1</v>
      </c>
      <c r="G193" s="82">
        <v>1</v>
      </c>
      <c r="H193" s="82" t="s">
        <v>1059</v>
      </c>
      <c r="I193" s="82"/>
      <c r="J193" s="82"/>
      <c r="K193" s="82">
        <v>24208</v>
      </c>
      <c r="L193" s="82">
        <v>9383833558</v>
      </c>
      <c r="M193" s="82" t="s">
        <v>2017</v>
      </c>
      <c r="N193" s="83"/>
      <c r="O193" s="57" t="s">
        <v>649</v>
      </c>
    </row>
    <row r="194" spans="3:15" ht="14.45" hidden="1" customHeight="1" x14ac:dyDescent="0.25">
      <c r="C194" s="81">
        <f>VLOOKUP(Contactos!D194,Hoja1!$A$3:$E$22,2,FALSE)</f>
        <v>7</v>
      </c>
      <c r="D194" s="82" t="s">
        <v>644</v>
      </c>
      <c r="E194" s="82"/>
      <c r="F194" s="82">
        <v>1</v>
      </c>
      <c r="G194" s="82">
        <v>1</v>
      </c>
      <c r="H194" s="82" t="s">
        <v>1060</v>
      </c>
      <c r="I194" s="82"/>
      <c r="J194" s="82"/>
      <c r="K194" s="82" t="s">
        <v>3</v>
      </c>
      <c r="L194" s="82"/>
      <c r="M194" s="82" t="s">
        <v>2017</v>
      </c>
      <c r="N194" s="83"/>
      <c r="O194" s="57" t="s">
        <v>748</v>
      </c>
    </row>
    <row r="195" spans="3:15" ht="14.45" hidden="1" customHeight="1" x14ac:dyDescent="0.25">
      <c r="C195" s="81">
        <f>VLOOKUP(Contactos!D195,Hoja1!$A$3:$E$22,2,FALSE)</f>
        <v>7</v>
      </c>
      <c r="D195" s="82" t="s">
        <v>644</v>
      </c>
      <c r="E195" s="82"/>
      <c r="F195" s="82">
        <v>1</v>
      </c>
      <c r="G195" s="82">
        <v>1</v>
      </c>
      <c r="H195" s="82" t="s">
        <v>1061</v>
      </c>
      <c r="I195" s="82"/>
      <c r="J195" s="82"/>
      <c r="K195" s="82" t="s">
        <v>1865</v>
      </c>
      <c r="L195" s="82">
        <v>2293566574</v>
      </c>
      <c r="M195" s="82">
        <v>6727999</v>
      </c>
      <c r="N195" s="83">
        <v>9232330455</v>
      </c>
      <c r="O195" s="57" t="s">
        <v>116</v>
      </c>
    </row>
    <row r="196" spans="3:15" ht="14.45" hidden="1" customHeight="1" x14ac:dyDescent="0.25">
      <c r="C196" s="81">
        <f>VLOOKUP(Contactos!D196,Hoja1!$A$3:$E$22,2,FALSE)</f>
        <v>7</v>
      </c>
      <c r="D196" s="82" t="s">
        <v>644</v>
      </c>
      <c r="E196" s="82"/>
      <c r="F196" s="82">
        <v>1</v>
      </c>
      <c r="G196" s="82">
        <v>1</v>
      </c>
      <c r="H196" s="82" t="s">
        <v>1062</v>
      </c>
      <c r="I196" s="82"/>
      <c r="J196" s="82"/>
      <c r="K196" s="82" t="s">
        <v>1866</v>
      </c>
      <c r="L196" s="82">
        <v>9932423356</v>
      </c>
      <c r="M196" s="82" t="s">
        <v>3</v>
      </c>
      <c r="N196" s="83">
        <v>9933164368</v>
      </c>
      <c r="O196" s="57" t="s">
        <v>364</v>
      </c>
    </row>
    <row r="197" spans="3:15" ht="14.45" hidden="1" customHeight="1" x14ac:dyDescent="0.25">
      <c r="C197" s="81">
        <f>VLOOKUP(Contactos!D197,Hoja1!$A$3:$E$22,2,FALSE)</f>
        <v>7</v>
      </c>
      <c r="D197" s="82" t="s">
        <v>644</v>
      </c>
      <c r="E197" s="82"/>
      <c r="F197" s="82">
        <v>1</v>
      </c>
      <c r="G197" s="82">
        <v>1</v>
      </c>
      <c r="H197" s="82" t="s">
        <v>1063</v>
      </c>
      <c r="I197" s="82"/>
      <c r="J197" s="82"/>
      <c r="K197" s="82" t="s">
        <v>1867</v>
      </c>
      <c r="L197" s="82">
        <v>9931376103</v>
      </c>
      <c r="M197" s="82" t="s">
        <v>3</v>
      </c>
      <c r="N197" s="83"/>
      <c r="O197" s="57" t="s">
        <v>334</v>
      </c>
    </row>
    <row r="198" spans="3:15" ht="14.45" hidden="1" customHeight="1" x14ac:dyDescent="0.25">
      <c r="C198" s="81">
        <f>VLOOKUP(Contactos!D198,Hoja1!$A$3:$E$22,2,FALSE)</f>
        <v>7</v>
      </c>
      <c r="D198" s="82" t="s">
        <v>644</v>
      </c>
      <c r="E198" s="82"/>
      <c r="F198" s="82">
        <v>1</v>
      </c>
      <c r="G198" s="82">
        <v>1</v>
      </c>
      <c r="H198" s="82" t="s">
        <v>1064</v>
      </c>
      <c r="I198" s="82"/>
      <c r="J198" s="82"/>
      <c r="K198" s="82" t="s">
        <v>1868</v>
      </c>
      <c r="L198" s="82">
        <v>9931003600</v>
      </c>
      <c r="M198" s="82" t="s">
        <v>3</v>
      </c>
      <c r="N198" s="83"/>
      <c r="O198" s="57" t="s">
        <v>369</v>
      </c>
    </row>
    <row r="199" spans="3:15" s="81" customFormat="1" ht="14.45" hidden="1" customHeight="1" x14ac:dyDescent="0.25">
      <c r="C199" s="81">
        <f>VLOOKUP(Contactos!D199,Hoja1!$A$3:$E$22,2,FALSE)</f>
        <v>7</v>
      </c>
      <c r="D199" s="82" t="s">
        <v>644</v>
      </c>
      <c r="E199" s="82"/>
      <c r="F199" s="82">
        <v>1</v>
      </c>
      <c r="G199" s="82">
        <v>1</v>
      </c>
      <c r="H199" s="82" t="s">
        <v>1526</v>
      </c>
      <c r="I199" s="82"/>
      <c r="J199" s="82"/>
      <c r="K199" s="82">
        <v>20207</v>
      </c>
      <c r="L199" s="82">
        <v>9933114410</v>
      </c>
      <c r="M199" s="82" t="s">
        <v>3</v>
      </c>
      <c r="N199" s="83">
        <v>1613094</v>
      </c>
      <c r="O199" s="86" t="s">
        <v>138</v>
      </c>
    </row>
    <row r="200" spans="3:15" ht="14.45" hidden="1" customHeight="1" x14ac:dyDescent="0.25">
      <c r="C200" s="81">
        <f>VLOOKUP(Contactos!D200,Hoja1!$A$3:$E$22,2,FALSE)</f>
        <v>7</v>
      </c>
      <c r="D200" s="82" t="s">
        <v>644</v>
      </c>
      <c r="E200" s="82"/>
      <c r="F200" s="82">
        <v>1</v>
      </c>
      <c r="G200" s="82">
        <v>1</v>
      </c>
      <c r="H200" s="82" t="s">
        <v>1527</v>
      </c>
      <c r="I200" s="82"/>
      <c r="J200" s="82"/>
      <c r="K200" s="82">
        <v>20208</v>
      </c>
      <c r="L200" s="82">
        <v>9931607832</v>
      </c>
      <c r="M200" s="82"/>
      <c r="N200" s="83"/>
      <c r="O200" s="57" t="s">
        <v>147</v>
      </c>
    </row>
    <row r="201" spans="3:15" ht="14.45" hidden="1" customHeight="1" x14ac:dyDescent="0.25">
      <c r="C201" s="81">
        <f>VLOOKUP(Contactos!D201,Hoja1!$A$3:$E$22,2,FALSE)</f>
        <v>7</v>
      </c>
      <c r="D201" s="82" t="s">
        <v>644</v>
      </c>
      <c r="E201" s="82"/>
      <c r="F201" s="82">
        <v>1</v>
      </c>
      <c r="G201" s="82">
        <v>1</v>
      </c>
      <c r="H201" s="82" t="s">
        <v>1528</v>
      </c>
      <c r="I201" s="82"/>
      <c r="J201" s="82"/>
      <c r="K201" s="82">
        <v>25069</v>
      </c>
      <c r="L201" s="82">
        <v>8991222744</v>
      </c>
      <c r="M201" s="82" t="s">
        <v>2017</v>
      </c>
      <c r="N201" s="83"/>
      <c r="O201" s="57" t="s">
        <v>651</v>
      </c>
    </row>
    <row r="202" spans="3:15" s="81" customFormat="1" ht="14.45" hidden="1" customHeight="1" x14ac:dyDescent="0.25">
      <c r="C202" s="81" t="e">
        <f>VLOOKUP(Contactos!D202,Hoja1!$A$3:$E$22,2,FALSE)</f>
        <v>#N/A</v>
      </c>
      <c r="D202" s="82" t="s">
        <v>32</v>
      </c>
      <c r="E202" s="82"/>
      <c r="F202" s="82">
        <v>1</v>
      </c>
      <c r="G202" s="82">
        <v>1</v>
      </c>
      <c r="H202" s="82" t="s">
        <v>881</v>
      </c>
      <c r="I202" s="82"/>
      <c r="J202" s="82"/>
      <c r="K202" s="82">
        <v>20213</v>
      </c>
      <c r="L202" s="82">
        <v>9933111510</v>
      </c>
      <c r="M202" s="82" t="s">
        <v>3</v>
      </c>
      <c r="N202" s="83">
        <v>1420597</v>
      </c>
      <c r="O202" s="86" t="s">
        <v>141</v>
      </c>
    </row>
    <row r="203" spans="3:15" s="81" customFormat="1" ht="14.45" hidden="1" customHeight="1" x14ac:dyDescent="0.25">
      <c r="C203" s="81" t="e">
        <f>VLOOKUP(Contactos!D203,Hoja1!$A$3:$E$22,2,FALSE)</f>
        <v>#N/A</v>
      </c>
      <c r="D203" s="82" t="s">
        <v>32</v>
      </c>
      <c r="E203" s="82"/>
      <c r="F203" s="82">
        <v>1</v>
      </c>
      <c r="G203" s="82">
        <v>1</v>
      </c>
      <c r="H203" s="82" t="s">
        <v>1529</v>
      </c>
      <c r="I203" s="82"/>
      <c r="J203" s="82"/>
      <c r="K203" s="82">
        <v>20298</v>
      </c>
      <c r="L203" s="82">
        <v>9931600538</v>
      </c>
      <c r="M203" s="82" t="s">
        <v>3</v>
      </c>
      <c r="N203" s="83">
        <v>3162969</v>
      </c>
      <c r="O203" s="86" t="s">
        <v>104</v>
      </c>
    </row>
    <row r="204" spans="3:15" s="81" customFormat="1" ht="14.45" hidden="1" customHeight="1" x14ac:dyDescent="0.25">
      <c r="C204" s="81" t="e">
        <f>VLOOKUP(Contactos!D204,Hoja1!$A$3:$E$22,2,FALSE)</f>
        <v>#N/A</v>
      </c>
      <c r="D204" s="82" t="s">
        <v>32</v>
      </c>
      <c r="E204" s="82"/>
      <c r="F204" s="82">
        <v>1</v>
      </c>
      <c r="G204" s="82">
        <v>1</v>
      </c>
      <c r="H204" s="82" t="s">
        <v>1065</v>
      </c>
      <c r="I204" s="82"/>
      <c r="J204" s="82"/>
      <c r="K204" s="82">
        <v>20290</v>
      </c>
      <c r="L204" s="82">
        <v>9932385290</v>
      </c>
      <c r="M204" s="82" t="s">
        <v>3</v>
      </c>
      <c r="N204" s="83"/>
      <c r="O204" s="86" t="s">
        <v>146</v>
      </c>
    </row>
    <row r="205" spans="3:15" s="81" customFormat="1" ht="14.45" hidden="1" customHeight="1" x14ac:dyDescent="0.25">
      <c r="C205" s="81" t="e">
        <f>VLOOKUP(Contactos!D205,Hoja1!$A$3:$E$22,2,FALSE)</f>
        <v>#N/A</v>
      </c>
      <c r="D205" s="82" t="s">
        <v>32</v>
      </c>
      <c r="E205" s="82"/>
      <c r="F205" s="82">
        <v>1</v>
      </c>
      <c r="G205" s="82">
        <v>1</v>
      </c>
      <c r="H205" s="82" t="s">
        <v>1530</v>
      </c>
      <c r="I205" s="82"/>
      <c r="J205" s="82"/>
      <c r="K205" s="82">
        <v>20208</v>
      </c>
      <c r="L205" s="82">
        <v>9931607832</v>
      </c>
      <c r="M205" s="82" t="s">
        <v>3</v>
      </c>
      <c r="N205" s="83">
        <v>3163025</v>
      </c>
      <c r="O205" s="86" t="s">
        <v>147</v>
      </c>
    </row>
    <row r="206" spans="3:15" ht="14.45" hidden="1" customHeight="1" x14ac:dyDescent="0.25">
      <c r="C206" s="81">
        <f>VLOOKUP(Contactos!D206,Hoja1!$A$3:$E$22,2,FALSE)</f>
        <v>8</v>
      </c>
      <c r="D206" s="84" t="s">
        <v>28</v>
      </c>
      <c r="E206" s="84"/>
      <c r="F206" s="82">
        <v>1</v>
      </c>
      <c r="G206" s="84">
        <v>1</v>
      </c>
      <c r="H206" s="84" t="s">
        <v>867</v>
      </c>
      <c r="I206" s="84"/>
      <c r="J206" s="84"/>
      <c r="K206" s="84">
        <v>24123</v>
      </c>
      <c r="L206" s="84">
        <v>9932027766</v>
      </c>
      <c r="M206" s="84">
        <v>701630</v>
      </c>
      <c r="N206" s="85"/>
      <c r="O206" s="57" t="s">
        <v>148</v>
      </c>
    </row>
    <row r="207" spans="3:15" ht="14.45" hidden="1" customHeight="1" x14ac:dyDescent="0.25">
      <c r="C207" s="81">
        <f>VLOOKUP(Contactos!D207,Hoja1!$A$3:$E$22,2,FALSE)</f>
        <v>8</v>
      </c>
      <c r="D207" s="84" t="s">
        <v>28</v>
      </c>
      <c r="E207" s="84"/>
      <c r="F207" s="82">
        <v>1</v>
      </c>
      <c r="G207" s="84">
        <v>1</v>
      </c>
      <c r="H207" s="84" t="s">
        <v>868</v>
      </c>
      <c r="I207" s="84"/>
      <c r="J207" s="84"/>
      <c r="K207" s="84">
        <v>24051</v>
      </c>
      <c r="L207" s="84">
        <v>9931609002</v>
      </c>
      <c r="M207" s="84" t="s">
        <v>3</v>
      </c>
      <c r="N207" s="85"/>
      <c r="O207" s="57" t="s">
        <v>149</v>
      </c>
    </row>
    <row r="208" spans="3:15" ht="14.45" hidden="1" customHeight="1" x14ac:dyDescent="0.25">
      <c r="C208" s="81">
        <f>VLOOKUP(Contactos!D208,Hoja1!$A$3:$E$22,2,FALSE)</f>
        <v>8</v>
      </c>
      <c r="D208" s="84" t="s">
        <v>28</v>
      </c>
      <c r="E208" s="84"/>
      <c r="F208" s="82">
        <v>1</v>
      </c>
      <c r="G208" s="84">
        <v>1</v>
      </c>
      <c r="H208" s="84" t="s">
        <v>869</v>
      </c>
      <c r="I208" s="84"/>
      <c r="J208" s="84"/>
      <c r="K208" s="84">
        <v>20368</v>
      </c>
      <c r="L208" s="84">
        <v>9931179395</v>
      </c>
      <c r="M208" s="84" t="s">
        <v>3</v>
      </c>
      <c r="N208" s="85"/>
      <c r="O208" s="57" t="s">
        <v>150</v>
      </c>
    </row>
    <row r="209" spans="3:15" ht="14.45" hidden="1" customHeight="1" x14ac:dyDescent="0.25">
      <c r="C209" s="81">
        <f>VLOOKUP(Contactos!D209,Hoja1!$A$3:$E$22,2,FALSE)</f>
        <v>8</v>
      </c>
      <c r="D209" s="84" t="s">
        <v>28</v>
      </c>
      <c r="E209" s="84"/>
      <c r="F209" s="82">
        <v>1</v>
      </c>
      <c r="G209" s="84">
        <v>1</v>
      </c>
      <c r="H209" s="84" t="s">
        <v>870</v>
      </c>
      <c r="I209" s="84"/>
      <c r="J209" s="84"/>
      <c r="K209" s="84">
        <v>24024</v>
      </c>
      <c r="L209" s="84">
        <v>9931779245</v>
      </c>
      <c r="M209" s="84" t="s">
        <v>3</v>
      </c>
      <c r="N209" s="85"/>
      <c r="O209" s="57" t="s">
        <v>151</v>
      </c>
    </row>
    <row r="210" spans="3:15" s="81" customFormat="1" ht="14.45" hidden="1" customHeight="1" x14ac:dyDescent="0.25">
      <c r="C210" s="81">
        <f>VLOOKUP(Contactos!D210,Hoja1!$A$3:$E$22,2,FALSE)</f>
        <v>8</v>
      </c>
      <c r="D210" s="84" t="s">
        <v>28</v>
      </c>
      <c r="E210" s="84"/>
      <c r="F210" s="82">
        <v>1</v>
      </c>
      <c r="G210" s="84">
        <v>1</v>
      </c>
      <c r="H210" s="84" t="s">
        <v>871</v>
      </c>
      <c r="I210" s="84"/>
      <c r="J210" s="84"/>
      <c r="K210" s="84">
        <v>24137</v>
      </c>
      <c r="L210" s="84">
        <v>9931558728</v>
      </c>
      <c r="M210" s="84" t="s">
        <v>3</v>
      </c>
      <c r="N210" s="85"/>
      <c r="O210" s="86" t="s">
        <v>152</v>
      </c>
    </row>
    <row r="211" spans="3:15" ht="14.45" hidden="1" customHeight="1" x14ac:dyDescent="0.25">
      <c r="C211" s="81">
        <f>VLOOKUP(Contactos!D211,Hoja1!$A$3:$E$22,2,FALSE)</f>
        <v>8</v>
      </c>
      <c r="D211" s="84" t="s">
        <v>28</v>
      </c>
      <c r="E211" s="84"/>
      <c r="F211" s="82">
        <v>1</v>
      </c>
      <c r="G211" s="84">
        <v>1</v>
      </c>
      <c r="H211" s="84" t="s">
        <v>872</v>
      </c>
      <c r="I211" s="84"/>
      <c r="J211" s="84"/>
      <c r="K211" s="84">
        <v>24116</v>
      </c>
      <c r="L211" s="84">
        <v>9931301475</v>
      </c>
      <c r="M211" s="84" t="s">
        <v>3</v>
      </c>
      <c r="N211" s="85"/>
      <c r="O211" s="57" t="s">
        <v>153</v>
      </c>
    </row>
    <row r="212" spans="3:15" ht="14.45" hidden="1" customHeight="1" x14ac:dyDescent="0.25">
      <c r="C212" s="81">
        <f>VLOOKUP(Contactos!D212,Hoja1!$A$3:$E$22,2,FALSE)</f>
        <v>8</v>
      </c>
      <c r="D212" s="84" t="s">
        <v>28</v>
      </c>
      <c r="E212" s="84"/>
      <c r="F212" s="82">
        <v>1</v>
      </c>
      <c r="G212" s="84">
        <v>1</v>
      </c>
      <c r="H212" s="84" t="s">
        <v>873</v>
      </c>
      <c r="I212" s="84"/>
      <c r="J212" s="84"/>
      <c r="K212" s="84">
        <v>24115</v>
      </c>
      <c r="L212" s="84">
        <v>9931340612</v>
      </c>
      <c r="M212" s="84" t="s">
        <v>3</v>
      </c>
      <c r="N212" s="85"/>
      <c r="O212" s="57" t="s">
        <v>154</v>
      </c>
    </row>
    <row r="213" spans="3:15" ht="14.45" hidden="1" customHeight="1" x14ac:dyDescent="0.25">
      <c r="C213" s="81">
        <f>VLOOKUP(Contactos!D213,Hoja1!$A$3:$E$22,2,FALSE)</f>
        <v>8</v>
      </c>
      <c r="D213" s="84" t="s">
        <v>28</v>
      </c>
      <c r="E213" s="84"/>
      <c r="F213" s="82">
        <v>1</v>
      </c>
      <c r="G213" s="84">
        <v>1</v>
      </c>
      <c r="H213" s="84" t="s">
        <v>874</v>
      </c>
      <c r="I213" s="84"/>
      <c r="J213" s="84"/>
      <c r="K213" s="84">
        <v>24139</v>
      </c>
      <c r="L213" s="84">
        <v>9931460318</v>
      </c>
      <c r="M213" s="84"/>
      <c r="N213" s="85"/>
      <c r="O213" s="57" t="s">
        <v>155</v>
      </c>
    </row>
    <row r="214" spans="3:15" ht="14.45" hidden="1" customHeight="1" x14ac:dyDescent="0.25">
      <c r="C214" s="81">
        <f>VLOOKUP(Contactos!D214,Hoja1!$A$3:$E$22,2,FALSE)</f>
        <v>8</v>
      </c>
      <c r="D214" s="84" t="s">
        <v>28</v>
      </c>
      <c r="E214" s="84"/>
      <c r="F214" s="82">
        <v>1</v>
      </c>
      <c r="G214" s="84">
        <v>1</v>
      </c>
      <c r="H214" s="84" t="s">
        <v>894</v>
      </c>
      <c r="I214" s="84"/>
      <c r="J214" s="84"/>
      <c r="K214" s="84">
        <v>24180</v>
      </c>
      <c r="L214" s="84">
        <v>9931008596</v>
      </c>
      <c r="M214" s="84" t="s">
        <v>3</v>
      </c>
      <c r="N214" s="85"/>
      <c r="O214" s="57" t="s">
        <v>183</v>
      </c>
    </row>
    <row r="215" spans="3:15" s="81" customFormat="1" ht="14.45" hidden="1" customHeight="1" x14ac:dyDescent="0.25">
      <c r="C215" s="81">
        <f>VLOOKUP(Contactos!D215,Hoja1!$A$3:$E$22,2,FALSE)</f>
        <v>8</v>
      </c>
      <c r="D215" s="84" t="s">
        <v>28</v>
      </c>
      <c r="E215" s="84"/>
      <c r="F215" s="82">
        <v>1</v>
      </c>
      <c r="G215" s="84">
        <v>1</v>
      </c>
      <c r="H215" s="84" t="s">
        <v>1066</v>
      </c>
      <c r="I215" s="84"/>
      <c r="J215" s="84"/>
      <c r="K215" s="84">
        <v>24063</v>
      </c>
      <c r="L215" s="84">
        <v>9933939203</v>
      </c>
      <c r="M215" s="84"/>
      <c r="N215" s="85"/>
      <c r="O215" s="86" t="s">
        <v>156</v>
      </c>
    </row>
    <row r="216" spans="3:15" ht="14.45" hidden="1" customHeight="1" x14ac:dyDescent="0.25">
      <c r="C216" s="81">
        <f>VLOOKUP(Contactos!D216,Hoja1!$A$3:$E$22,2,FALSE)</f>
        <v>8</v>
      </c>
      <c r="D216" s="84" t="s">
        <v>28</v>
      </c>
      <c r="E216" s="84"/>
      <c r="F216" s="82">
        <v>1</v>
      </c>
      <c r="G216" s="84">
        <v>1</v>
      </c>
      <c r="H216" s="84" t="s">
        <v>1067</v>
      </c>
      <c r="I216" s="84"/>
      <c r="J216" s="84"/>
      <c r="K216" s="84">
        <v>24151</v>
      </c>
      <c r="L216" s="84">
        <v>9931885740</v>
      </c>
      <c r="M216" s="84"/>
      <c r="N216" s="85"/>
      <c r="O216" s="57" t="s">
        <v>157</v>
      </c>
    </row>
    <row r="217" spans="3:15" s="81" customFormat="1" ht="14.45" hidden="1" customHeight="1" x14ac:dyDescent="0.25">
      <c r="C217" s="81">
        <f>VLOOKUP(Contactos!D217,Hoja1!$A$3:$E$22,2,FALSE)</f>
        <v>8</v>
      </c>
      <c r="D217" s="84" t="s">
        <v>28</v>
      </c>
      <c r="E217" s="84"/>
      <c r="F217" s="82">
        <v>1</v>
      </c>
      <c r="G217" s="84">
        <v>1</v>
      </c>
      <c r="H217" s="84" t="s">
        <v>1068</v>
      </c>
      <c r="I217" s="84"/>
      <c r="J217" s="84"/>
      <c r="K217" s="84">
        <v>24188</v>
      </c>
      <c r="L217" s="84">
        <v>9931606872</v>
      </c>
      <c r="M217" s="84"/>
      <c r="N217" s="85"/>
      <c r="O217" s="86" t="s">
        <v>159</v>
      </c>
    </row>
    <row r="218" spans="3:15" ht="14.45" hidden="1" customHeight="1" x14ac:dyDescent="0.25">
      <c r="C218" s="81">
        <f>VLOOKUP(Contactos!D218,Hoja1!$A$3:$E$22,2,FALSE)</f>
        <v>8</v>
      </c>
      <c r="D218" s="84" t="s">
        <v>28</v>
      </c>
      <c r="E218" s="84"/>
      <c r="F218" s="82">
        <v>1</v>
      </c>
      <c r="G218" s="84">
        <v>1</v>
      </c>
      <c r="H218" s="84" t="s">
        <v>1069</v>
      </c>
      <c r="I218" s="84"/>
      <c r="J218" s="84"/>
      <c r="K218" s="84">
        <v>24125</v>
      </c>
      <c r="L218" s="84">
        <v>9935616334</v>
      </c>
      <c r="M218" s="84"/>
      <c r="N218" s="85"/>
      <c r="O218" s="57" t="s">
        <v>158</v>
      </c>
    </row>
    <row r="219" spans="3:15" ht="14.45" hidden="1" customHeight="1" x14ac:dyDescent="0.25">
      <c r="C219" s="81">
        <f>VLOOKUP(Contactos!D219,Hoja1!$A$3:$E$22,2,FALSE)</f>
        <v>8</v>
      </c>
      <c r="D219" s="84" t="s">
        <v>28</v>
      </c>
      <c r="E219" s="84"/>
      <c r="F219" s="82">
        <v>1</v>
      </c>
      <c r="G219" s="84">
        <v>1</v>
      </c>
      <c r="H219" s="84" t="s">
        <v>1070</v>
      </c>
      <c r="I219" s="84"/>
      <c r="J219" s="84"/>
      <c r="K219" s="84">
        <v>24190</v>
      </c>
      <c r="L219" s="84">
        <v>9932787077</v>
      </c>
      <c r="M219" s="84"/>
      <c r="N219" s="85"/>
      <c r="O219" s="57" t="s">
        <v>793</v>
      </c>
    </row>
    <row r="220" spans="3:15" ht="14.45" hidden="1" customHeight="1" x14ac:dyDescent="0.25">
      <c r="C220" s="81">
        <f>VLOOKUP(Contactos!D220,Hoja1!$A$3:$E$22,2,FALSE)</f>
        <v>8</v>
      </c>
      <c r="D220" s="84" t="s">
        <v>28</v>
      </c>
      <c r="E220" s="84"/>
      <c r="F220" s="82">
        <v>1</v>
      </c>
      <c r="G220" s="84">
        <v>1</v>
      </c>
      <c r="H220" s="84" t="s">
        <v>1071</v>
      </c>
      <c r="I220" s="84"/>
      <c r="J220" s="84"/>
      <c r="K220" s="84">
        <v>24072</v>
      </c>
      <c r="L220" s="84">
        <v>9932621313</v>
      </c>
      <c r="M220" s="84"/>
      <c r="N220" s="85"/>
      <c r="O220" s="57" t="s">
        <v>160</v>
      </c>
    </row>
    <row r="221" spans="3:15" ht="14.45" hidden="1" customHeight="1" x14ac:dyDescent="0.25">
      <c r="C221" s="81">
        <f>VLOOKUP(Contactos!D221,Hoja1!$A$3:$E$22,2,FALSE)</f>
        <v>8</v>
      </c>
      <c r="D221" s="84" t="s">
        <v>28</v>
      </c>
      <c r="E221" s="84"/>
      <c r="F221" s="82">
        <v>1</v>
      </c>
      <c r="G221" s="84">
        <v>1</v>
      </c>
      <c r="H221" s="84" t="s">
        <v>1072</v>
      </c>
      <c r="I221" s="84"/>
      <c r="J221" s="84"/>
      <c r="K221" s="84">
        <v>24311</v>
      </c>
      <c r="L221" s="84">
        <v>9933484796</v>
      </c>
      <c r="M221" s="84"/>
      <c r="N221" s="85"/>
      <c r="O221" s="57" t="s">
        <v>161</v>
      </c>
    </row>
    <row r="222" spans="3:15" ht="14.45" hidden="1" customHeight="1" x14ac:dyDescent="0.25">
      <c r="C222" s="81">
        <f>VLOOKUP(Contactos!D222,Hoja1!$A$3:$E$22,2,FALSE)</f>
        <v>8</v>
      </c>
      <c r="D222" s="84" t="s">
        <v>28</v>
      </c>
      <c r="E222" s="84"/>
      <c r="F222" s="82">
        <v>1</v>
      </c>
      <c r="G222" s="84">
        <v>1</v>
      </c>
      <c r="H222" s="84" t="s">
        <v>1073</v>
      </c>
      <c r="I222" s="84"/>
      <c r="J222" s="84"/>
      <c r="K222" s="84">
        <v>24062</v>
      </c>
      <c r="L222" s="84">
        <v>9931084101</v>
      </c>
      <c r="M222" s="84"/>
      <c r="N222" s="85"/>
      <c r="O222" s="57" t="s">
        <v>162</v>
      </c>
    </row>
    <row r="223" spans="3:15" s="81" customFormat="1" ht="14.45" hidden="1" customHeight="1" x14ac:dyDescent="0.25">
      <c r="C223" s="81">
        <f>VLOOKUP(Contactos!D223,Hoja1!$A$3:$E$22,2,FALSE)</f>
        <v>8</v>
      </c>
      <c r="D223" s="84" t="s">
        <v>28</v>
      </c>
      <c r="E223" s="84"/>
      <c r="F223" s="82">
        <v>1</v>
      </c>
      <c r="G223" s="84">
        <v>1</v>
      </c>
      <c r="H223" s="84" t="s">
        <v>1074</v>
      </c>
      <c r="I223" s="84"/>
      <c r="J223" s="84"/>
      <c r="K223" s="84" t="s">
        <v>3</v>
      </c>
      <c r="L223" s="84">
        <v>9361025557</v>
      </c>
      <c r="M223" s="84">
        <v>6701933</v>
      </c>
      <c r="N223" s="85"/>
      <c r="O223" s="86" t="s">
        <v>163</v>
      </c>
    </row>
    <row r="224" spans="3:15" ht="14.45" hidden="1" customHeight="1" x14ac:dyDescent="0.25">
      <c r="C224" s="81">
        <f>VLOOKUP(Contactos!D224,Hoja1!$A$3:$E$22,2,FALSE)</f>
        <v>8</v>
      </c>
      <c r="D224" s="84" t="s">
        <v>28</v>
      </c>
      <c r="E224" s="84"/>
      <c r="F224" s="82">
        <v>1</v>
      </c>
      <c r="G224" s="84">
        <v>1</v>
      </c>
      <c r="H224" s="84" t="s">
        <v>1075</v>
      </c>
      <c r="I224" s="84"/>
      <c r="J224" s="84"/>
      <c r="K224" s="84">
        <v>24590</v>
      </c>
      <c r="L224" s="84">
        <v>455532872449</v>
      </c>
      <c r="M224" s="84"/>
      <c r="N224" s="85"/>
      <c r="O224" s="57" t="s">
        <v>700</v>
      </c>
    </row>
    <row r="225" spans="3:15" ht="14.45" hidden="1" customHeight="1" x14ac:dyDescent="0.25">
      <c r="C225" s="81">
        <f>VLOOKUP(Contactos!D225,Hoja1!$A$3:$E$22,2,FALSE)</f>
        <v>8</v>
      </c>
      <c r="D225" s="84" t="s">
        <v>28</v>
      </c>
      <c r="E225" s="84"/>
      <c r="F225" s="82">
        <v>1</v>
      </c>
      <c r="G225" s="84">
        <v>1</v>
      </c>
      <c r="H225" s="84" t="s">
        <v>1076</v>
      </c>
      <c r="I225" s="84"/>
      <c r="J225" s="84"/>
      <c r="K225" s="84">
        <v>24618</v>
      </c>
      <c r="L225" s="84">
        <v>9931174381</v>
      </c>
      <c r="M225" s="84" t="s">
        <v>2017</v>
      </c>
      <c r="N225" s="85"/>
      <c r="O225" s="57" t="s">
        <v>557</v>
      </c>
    </row>
    <row r="226" spans="3:15" ht="14.45" hidden="1" customHeight="1" x14ac:dyDescent="0.25">
      <c r="C226" s="81">
        <f>VLOOKUP(Contactos!D226,Hoja1!$A$3:$E$22,2,FALSE)</f>
        <v>8</v>
      </c>
      <c r="D226" s="84" t="s">
        <v>28</v>
      </c>
      <c r="E226" s="84"/>
      <c r="F226" s="82">
        <v>1</v>
      </c>
      <c r="G226" s="84">
        <v>1</v>
      </c>
      <c r="H226" s="84" t="s">
        <v>1077</v>
      </c>
      <c r="I226" s="84"/>
      <c r="J226" s="84"/>
      <c r="K226" s="84">
        <v>24141</v>
      </c>
      <c r="L226" s="84">
        <v>9933096229</v>
      </c>
      <c r="M226" s="84"/>
      <c r="N226" s="85"/>
      <c r="O226" s="57" t="s">
        <v>164</v>
      </c>
    </row>
    <row r="227" spans="3:15" ht="14.45" hidden="1" customHeight="1" x14ac:dyDescent="0.25">
      <c r="C227" s="81">
        <f>VLOOKUP(Contactos!D227,Hoja1!$A$3:$E$22,2,FALSE)</f>
        <v>8</v>
      </c>
      <c r="D227" s="84" t="s">
        <v>28</v>
      </c>
      <c r="E227" s="84"/>
      <c r="F227" s="82">
        <v>1</v>
      </c>
      <c r="G227" s="84">
        <v>1</v>
      </c>
      <c r="H227" s="84" t="s">
        <v>1078</v>
      </c>
      <c r="I227" s="84"/>
      <c r="J227" s="84"/>
      <c r="K227" s="84">
        <v>24152</v>
      </c>
      <c r="L227" s="84">
        <v>9932170455</v>
      </c>
      <c r="M227" s="84"/>
      <c r="N227" s="85"/>
      <c r="O227" s="57" t="s">
        <v>165</v>
      </c>
    </row>
    <row r="228" spans="3:15" ht="14.45" hidden="1" customHeight="1" x14ac:dyDescent="0.25">
      <c r="C228" s="81">
        <f>VLOOKUP(Contactos!D228,Hoja1!$A$3:$E$22,2,FALSE)</f>
        <v>8</v>
      </c>
      <c r="D228" s="84" t="s">
        <v>28</v>
      </c>
      <c r="E228" s="84"/>
      <c r="F228" s="82">
        <v>1</v>
      </c>
      <c r="G228" s="84">
        <v>1</v>
      </c>
      <c r="H228" s="84" t="s">
        <v>1079</v>
      </c>
      <c r="I228" s="84"/>
      <c r="J228" s="84"/>
      <c r="K228" s="84">
        <v>24157</v>
      </c>
      <c r="L228" s="84">
        <v>9933185290</v>
      </c>
      <c r="M228" s="84"/>
      <c r="N228" s="85"/>
      <c r="O228" s="57" t="s">
        <v>166</v>
      </c>
    </row>
    <row r="229" spans="3:15" ht="14.45" hidden="1" customHeight="1" x14ac:dyDescent="0.25">
      <c r="C229" s="81">
        <f>VLOOKUP(Contactos!D229,Hoja1!$A$3:$E$22,2,FALSE)</f>
        <v>8</v>
      </c>
      <c r="D229" s="84" t="s">
        <v>28</v>
      </c>
      <c r="E229" s="84"/>
      <c r="F229" s="82">
        <v>1</v>
      </c>
      <c r="G229" s="84">
        <v>1</v>
      </c>
      <c r="H229" s="84" t="s">
        <v>1080</v>
      </c>
      <c r="I229" s="84"/>
      <c r="J229" s="84"/>
      <c r="K229" s="84">
        <v>24020</v>
      </c>
      <c r="L229" s="84">
        <v>9935900801</v>
      </c>
      <c r="M229" s="84"/>
      <c r="N229" s="85">
        <v>3571731</v>
      </c>
      <c r="O229" s="57" t="s">
        <v>167</v>
      </c>
    </row>
    <row r="230" spans="3:15" ht="14.45" hidden="1" customHeight="1" x14ac:dyDescent="0.25">
      <c r="C230" s="81">
        <f>VLOOKUP(Contactos!D230,Hoja1!$A$3:$E$22,2,FALSE)</f>
        <v>8</v>
      </c>
      <c r="D230" s="84" t="s">
        <v>28</v>
      </c>
      <c r="E230" s="84"/>
      <c r="F230" s="82">
        <v>1</v>
      </c>
      <c r="G230" s="84">
        <v>1</v>
      </c>
      <c r="H230" s="84" t="s">
        <v>1081</v>
      </c>
      <c r="I230" s="84"/>
      <c r="J230" s="84"/>
      <c r="K230" s="84">
        <v>24137</v>
      </c>
      <c r="L230" s="84">
        <v>9931372465</v>
      </c>
      <c r="M230" s="84"/>
      <c r="N230" s="85">
        <v>3179447</v>
      </c>
      <c r="O230" s="57" t="s">
        <v>168</v>
      </c>
    </row>
    <row r="231" spans="3:15" ht="14.45" hidden="1" customHeight="1" x14ac:dyDescent="0.25">
      <c r="C231" s="81">
        <f>VLOOKUP(Contactos!D231,Hoja1!$A$3:$E$22,2,FALSE)</f>
        <v>8</v>
      </c>
      <c r="D231" s="84" t="s">
        <v>28</v>
      </c>
      <c r="E231" s="84"/>
      <c r="F231" s="82">
        <v>1</v>
      </c>
      <c r="G231" s="84">
        <v>1</v>
      </c>
      <c r="H231" s="84" t="s">
        <v>1082</v>
      </c>
      <c r="I231" s="84"/>
      <c r="J231" s="84"/>
      <c r="K231" s="84">
        <v>24068</v>
      </c>
      <c r="L231" s="84">
        <v>9931640056</v>
      </c>
      <c r="M231" s="84"/>
      <c r="N231" s="85"/>
      <c r="O231" s="57" t="s">
        <v>169</v>
      </c>
    </row>
    <row r="232" spans="3:15" ht="14.45" hidden="1" customHeight="1" x14ac:dyDescent="0.25">
      <c r="C232" s="81">
        <f>VLOOKUP(Contactos!D232,Hoja1!$A$3:$E$22,2,FALSE)</f>
        <v>8</v>
      </c>
      <c r="D232" s="84" t="s">
        <v>28</v>
      </c>
      <c r="E232" s="84"/>
      <c r="F232" s="82">
        <v>1</v>
      </c>
      <c r="G232" s="84">
        <v>1</v>
      </c>
      <c r="H232" s="84" t="s">
        <v>1083</v>
      </c>
      <c r="I232" s="84"/>
      <c r="J232" s="84"/>
      <c r="K232" s="84">
        <v>24092</v>
      </c>
      <c r="L232" s="84">
        <v>9931171548</v>
      </c>
      <c r="M232" s="84"/>
      <c r="N232" s="85"/>
      <c r="O232" s="57" t="s">
        <v>170</v>
      </c>
    </row>
    <row r="233" spans="3:15" ht="14.45" hidden="1" customHeight="1" x14ac:dyDescent="0.25">
      <c r="C233" s="81">
        <f>VLOOKUP(Contactos!D233,Hoja1!$A$3:$E$22,2,FALSE)</f>
        <v>8</v>
      </c>
      <c r="D233" s="84" t="s">
        <v>28</v>
      </c>
      <c r="E233" s="84"/>
      <c r="F233" s="82">
        <v>1</v>
      </c>
      <c r="G233" s="84">
        <v>1</v>
      </c>
      <c r="H233" s="84" t="s">
        <v>1084</v>
      </c>
      <c r="I233" s="84"/>
      <c r="J233" s="84"/>
      <c r="K233" s="84">
        <v>24028</v>
      </c>
      <c r="L233" s="84">
        <v>9931158492</v>
      </c>
      <c r="M233" s="84"/>
      <c r="N233" s="85"/>
      <c r="O233" s="57" t="s">
        <v>171</v>
      </c>
    </row>
    <row r="234" spans="3:15" ht="14.45" hidden="1" customHeight="1" x14ac:dyDescent="0.25">
      <c r="C234" s="81">
        <f>VLOOKUP(Contactos!D234,Hoja1!$A$3:$E$22,2,FALSE)</f>
        <v>8</v>
      </c>
      <c r="D234" s="84" t="s">
        <v>28</v>
      </c>
      <c r="E234" s="84"/>
      <c r="F234" s="82">
        <v>1</v>
      </c>
      <c r="G234" s="84">
        <v>1</v>
      </c>
      <c r="H234" s="84" t="s">
        <v>1085</v>
      </c>
      <c r="I234" s="84"/>
      <c r="J234" s="84"/>
      <c r="K234" s="84">
        <v>24024</v>
      </c>
      <c r="L234" s="84">
        <v>9931033753</v>
      </c>
      <c r="M234" s="84"/>
      <c r="N234" s="85"/>
      <c r="O234" s="57" t="s">
        <v>173</v>
      </c>
    </row>
    <row r="235" spans="3:15" ht="14.45" hidden="1" customHeight="1" x14ac:dyDescent="0.25">
      <c r="C235" s="81">
        <f>VLOOKUP(Contactos!D235,Hoja1!$A$3:$E$22,2,FALSE)</f>
        <v>8</v>
      </c>
      <c r="D235" s="84" t="s">
        <v>28</v>
      </c>
      <c r="E235" s="84"/>
      <c r="F235" s="82">
        <v>1</v>
      </c>
      <c r="G235" s="84">
        <v>1</v>
      </c>
      <c r="H235" s="84" t="s">
        <v>1086</v>
      </c>
      <c r="I235" s="84"/>
      <c r="J235" s="84"/>
      <c r="K235" s="84">
        <v>24331</v>
      </c>
      <c r="L235" s="84">
        <v>9931146724</v>
      </c>
      <c r="M235" s="84">
        <v>706860</v>
      </c>
      <c r="N235" s="85"/>
      <c r="O235" s="57" t="s">
        <v>172</v>
      </c>
    </row>
    <row r="236" spans="3:15" ht="14.45" hidden="1" customHeight="1" x14ac:dyDescent="0.25">
      <c r="C236" s="81">
        <f>VLOOKUP(Contactos!D236,Hoja1!$A$3:$E$22,2,FALSE)</f>
        <v>8</v>
      </c>
      <c r="D236" s="84" t="s">
        <v>28</v>
      </c>
      <c r="E236" s="84"/>
      <c r="F236" s="82">
        <v>1</v>
      </c>
      <c r="G236" s="84">
        <v>1</v>
      </c>
      <c r="H236" s="84" t="s">
        <v>1087</v>
      </c>
      <c r="I236" s="84"/>
      <c r="J236" s="84"/>
      <c r="K236" s="84">
        <v>24135</v>
      </c>
      <c r="L236" s="84">
        <v>9931361133</v>
      </c>
      <c r="M236" s="84"/>
      <c r="N236" s="85" t="s">
        <v>2045</v>
      </c>
      <c r="O236" s="57" t="s">
        <v>174</v>
      </c>
    </row>
    <row r="237" spans="3:15" ht="14.45" hidden="1" customHeight="1" x14ac:dyDescent="0.25">
      <c r="C237" s="81">
        <f>VLOOKUP(Contactos!D237,Hoja1!$A$3:$E$22,2,FALSE)</f>
        <v>8</v>
      </c>
      <c r="D237" s="84" t="s">
        <v>28</v>
      </c>
      <c r="E237" s="84"/>
      <c r="F237" s="82">
        <v>1</v>
      </c>
      <c r="G237" s="84">
        <v>1</v>
      </c>
      <c r="H237" s="84" t="s">
        <v>1088</v>
      </c>
      <c r="I237" s="84"/>
      <c r="J237" s="84"/>
      <c r="K237" s="84">
        <v>24082</v>
      </c>
      <c r="L237" s="84">
        <v>9931592999</v>
      </c>
      <c r="M237" s="84"/>
      <c r="N237" s="85">
        <v>3518041</v>
      </c>
      <c r="O237" s="57" t="s">
        <v>175</v>
      </c>
    </row>
    <row r="238" spans="3:15" s="81" customFormat="1" ht="14.45" hidden="1" customHeight="1" x14ac:dyDescent="0.25">
      <c r="C238" s="81">
        <f>VLOOKUP(Contactos!D238,Hoja1!$A$3:$E$22,2,FALSE)</f>
        <v>8</v>
      </c>
      <c r="D238" s="84" t="s">
        <v>28</v>
      </c>
      <c r="E238" s="84"/>
      <c r="F238" s="82">
        <v>1</v>
      </c>
      <c r="G238" s="84">
        <v>1</v>
      </c>
      <c r="H238" s="84" t="s">
        <v>1089</v>
      </c>
      <c r="I238" s="84"/>
      <c r="J238" s="84"/>
      <c r="K238" s="84">
        <v>24091</v>
      </c>
      <c r="L238" s="84">
        <v>9931924270</v>
      </c>
      <c r="M238" s="84"/>
      <c r="N238" s="85">
        <v>3154780</v>
      </c>
      <c r="O238" s="86" t="s">
        <v>176</v>
      </c>
    </row>
    <row r="239" spans="3:15" ht="14.45" hidden="1" customHeight="1" x14ac:dyDescent="0.25">
      <c r="C239" s="81">
        <f>VLOOKUP(Contactos!D239,Hoja1!$A$3:$E$22,2,FALSE)</f>
        <v>8</v>
      </c>
      <c r="D239" s="84" t="s">
        <v>28</v>
      </c>
      <c r="E239" s="84"/>
      <c r="F239" s="82">
        <v>1</v>
      </c>
      <c r="G239" s="84">
        <v>1</v>
      </c>
      <c r="H239" s="84" t="s">
        <v>1090</v>
      </c>
      <c r="I239" s="84"/>
      <c r="J239" s="84"/>
      <c r="K239" s="84">
        <v>24152</v>
      </c>
      <c r="L239" s="84">
        <v>9931791232</v>
      </c>
      <c r="M239" s="84"/>
      <c r="N239" s="85"/>
      <c r="O239" s="57" t="s">
        <v>177</v>
      </c>
    </row>
    <row r="240" spans="3:15" ht="14.45" hidden="1" customHeight="1" x14ac:dyDescent="0.25">
      <c r="C240" s="81">
        <f>VLOOKUP(Contactos!D240,Hoja1!$A$3:$E$22,2,FALSE)</f>
        <v>8</v>
      </c>
      <c r="D240" s="84" t="s">
        <v>28</v>
      </c>
      <c r="E240" s="84"/>
      <c r="F240" s="82">
        <v>1</v>
      </c>
      <c r="G240" s="84">
        <v>1</v>
      </c>
      <c r="H240" s="84" t="s">
        <v>1091</v>
      </c>
      <c r="I240" s="84"/>
      <c r="J240" s="84"/>
      <c r="K240" s="84">
        <v>24161</v>
      </c>
      <c r="L240" s="84">
        <v>9933086287</v>
      </c>
      <c r="M240" s="84" t="s">
        <v>3</v>
      </c>
      <c r="N240" s="85"/>
      <c r="O240" s="57" t="s">
        <v>178</v>
      </c>
    </row>
    <row r="241" spans="3:15" ht="14.45" hidden="1" customHeight="1" x14ac:dyDescent="0.25">
      <c r="C241" s="81">
        <f>VLOOKUP(Contactos!D241,Hoja1!$A$3:$E$22,2,FALSE)</f>
        <v>8</v>
      </c>
      <c r="D241" s="84" t="s">
        <v>28</v>
      </c>
      <c r="E241" s="84"/>
      <c r="F241" s="82">
        <v>1</v>
      </c>
      <c r="G241" s="84">
        <v>1</v>
      </c>
      <c r="H241" s="84" t="s">
        <v>1092</v>
      </c>
      <c r="I241" s="84"/>
      <c r="J241" s="84"/>
      <c r="K241" s="84">
        <v>24199</v>
      </c>
      <c r="L241" s="84">
        <v>9932155179</v>
      </c>
      <c r="M241" s="84" t="s">
        <v>3</v>
      </c>
      <c r="N241" s="85" t="s">
        <v>2046</v>
      </c>
      <c r="O241" s="57" t="s">
        <v>179</v>
      </c>
    </row>
    <row r="242" spans="3:15" ht="14.45" hidden="1" customHeight="1" x14ac:dyDescent="0.25">
      <c r="C242" s="81">
        <f>VLOOKUP(Contactos!D242,Hoja1!$A$3:$E$22,2,FALSE)</f>
        <v>8</v>
      </c>
      <c r="D242" s="84" t="s">
        <v>28</v>
      </c>
      <c r="E242" s="84"/>
      <c r="F242" s="82">
        <v>1</v>
      </c>
      <c r="G242" s="84">
        <v>1</v>
      </c>
      <c r="H242" s="84" t="s">
        <v>1093</v>
      </c>
      <c r="I242" s="84"/>
      <c r="J242" s="84"/>
      <c r="K242" s="84">
        <v>24199</v>
      </c>
      <c r="L242" s="84">
        <v>9932155179</v>
      </c>
      <c r="M242" s="84" t="s">
        <v>3</v>
      </c>
      <c r="N242" s="85" t="s">
        <v>2046</v>
      </c>
      <c r="O242" s="57" t="s">
        <v>746</v>
      </c>
    </row>
    <row r="243" spans="3:15" ht="14.45" hidden="1" customHeight="1" x14ac:dyDescent="0.25">
      <c r="C243" s="81">
        <f>VLOOKUP(Contactos!D243,Hoja1!$A$3:$E$22,2,FALSE)</f>
        <v>8</v>
      </c>
      <c r="D243" s="84" t="s">
        <v>28</v>
      </c>
      <c r="E243" s="84"/>
      <c r="F243" s="82">
        <v>1</v>
      </c>
      <c r="G243" s="84">
        <v>1</v>
      </c>
      <c r="H243" s="84" t="s">
        <v>1094</v>
      </c>
      <c r="I243" s="84"/>
      <c r="J243" s="84"/>
      <c r="K243" s="84">
        <v>24050</v>
      </c>
      <c r="L243" s="84">
        <v>9931094873</v>
      </c>
      <c r="M243" s="84" t="s">
        <v>3</v>
      </c>
      <c r="N243" s="85"/>
      <c r="O243" s="57" t="s">
        <v>623</v>
      </c>
    </row>
    <row r="244" spans="3:15" ht="14.45" hidden="1" customHeight="1" x14ac:dyDescent="0.25">
      <c r="C244" s="81">
        <f>VLOOKUP(Contactos!D244,Hoja1!$A$3:$E$22,2,FALSE)</f>
        <v>8</v>
      </c>
      <c r="D244" s="84" t="s">
        <v>28</v>
      </c>
      <c r="E244" s="84"/>
      <c r="F244" s="82">
        <v>1</v>
      </c>
      <c r="G244" s="84">
        <v>1</v>
      </c>
      <c r="H244" s="84" t="s">
        <v>1095</v>
      </c>
      <c r="I244" s="84"/>
      <c r="J244" s="84"/>
      <c r="K244" s="84"/>
      <c r="L244" s="84">
        <v>9931601968</v>
      </c>
      <c r="M244" s="84">
        <v>6706860</v>
      </c>
      <c r="N244" s="85"/>
      <c r="O244" s="57" t="s">
        <v>180</v>
      </c>
    </row>
    <row r="245" spans="3:15" s="81" customFormat="1" ht="14.45" hidden="1" customHeight="1" x14ac:dyDescent="0.25">
      <c r="C245" s="81">
        <f>VLOOKUP(Contactos!D245,Hoja1!$A$3:$E$22,2,FALSE)</f>
        <v>8</v>
      </c>
      <c r="D245" s="84" t="s">
        <v>28</v>
      </c>
      <c r="E245" s="84"/>
      <c r="F245" s="82">
        <v>1</v>
      </c>
      <c r="G245" s="84">
        <v>1</v>
      </c>
      <c r="H245" s="84" t="s">
        <v>1096</v>
      </c>
      <c r="I245" s="84"/>
      <c r="J245" s="84"/>
      <c r="K245" s="84">
        <v>24044</v>
      </c>
      <c r="L245" s="84">
        <v>9932623491</v>
      </c>
      <c r="M245" s="84" t="s">
        <v>3</v>
      </c>
      <c r="N245" s="85"/>
      <c r="O245" s="86" t="s">
        <v>625</v>
      </c>
    </row>
    <row r="246" spans="3:15" ht="14.45" hidden="1" customHeight="1" x14ac:dyDescent="0.25">
      <c r="C246" s="81">
        <f>VLOOKUP(Contactos!D246,Hoja1!$A$3:$E$22,2,FALSE)</f>
        <v>8</v>
      </c>
      <c r="D246" s="84" t="s">
        <v>28</v>
      </c>
      <c r="E246" s="84"/>
      <c r="F246" s="82">
        <v>1</v>
      </c>
      <c r="G246" s="84">
        <v>1</v>
      </c>
      <c r="H246" s="84" t="s">
        <v>1097</v>
      </c>
      <c r="I246" s="84"/>
      <c r="J246" s="84"/>
      <c r="K246" s="84">
        <v>24333</v>
      </c>
      <c r="L246" s="84">
        <v>9935904533</v>
      </c>
      <c r="M246" s="84" t="s">
        <v>3</v>
      </c>
      <c r="N246" s="85"/>
      <c r="O246" s="57" t="s">
        <v>724</v>
      </c>
    </row>
    <row r="247" spans="3:15" ht="14.45" hidden="1" customHeight="1" x14ac:dyDescent="0.25">
      <c r="C247" s="81">
        <f>VLOOKUP(Contactos!D247,Hoja1!$A$3:$E$22,2,FALSE)</f>
        <v>8</v>
      </c>
      <c r="D247" s="84" t="s">
        <v>28</v>
      </c>
      <c r="E247" s="84"/>
      <c r="F247" s="82">
        <v>1</v>
      </c>
      <c r="G247" s="84">
        <v>1</v>
      </c>
      <c r="H247" s="84" t="s">
        <v>1098</v>
      </c>
      <c r="I247" s="84"/>
      <c r="J247" s="84"/>
      <c r="K247" s="84">
        <v>24133</v>
      </c>
      <c r="L247" s="84">
        <v>9933300060</v>
      </c>
      <c r="M247" s="84" t="s">
        <v>3</v>
      </c>
      <c r="N247" s="85"/>
      <c r="O247" s="57" t="s">
        <v>181</v>
      </c>
    </row>
    <row r="248" spans="3:15" ht="14.45" hidden="1" customHeight="1" x14ac:dyDescent="0.25">
      <c r="C248" s="81">
        <f>VLOOKUP(Contactos!D248,Hoja1!$A$3:$E$22,2,FALSE)</f>
        <v>8</v>
      </c>
      <c r="D248" s="84" t="s">
        <v>28</v>
      </c>
      <c r="E248" s="84"/>
      <c r="F248" s="82">
        <v>1</v>
      </c>
      <c r="G248" s="84">
        <v>1</v>
      </c>
      <c r="H248" s="84" t="s">
        <v>1099</v>
      </c>
      <c r="I248" s="84"/>
      <c r="J248" s="84"/>
      <c r="K248" s="84">
        <v>24014</v>
      </c>
      <c r="L248" s="84">
        <v>9931000565</v>
      </c>
      <c r="M248" s="84" t="s">
        <v>3</v>
      </c>
      <c r="N248" s="85">
        <v>3517659</v>
      </c>
      <c r="O248" s="57" t="s">
        <v>182</v>
      </c>
    </row>
    <row r="249" spans="3:15" ht="14.45" hidden="1" customHeight="1" x14ac:dyDescent="0.25">
      <c r="C249" s="81">
        <f>VLOOKUP(Contactos!D249,Hoja1!$A$3:$E$22,2,FALSE)</f>
        <v>8</v>
      </c>
      <c r="D249" s="84" t="s">
        <v>28</v>
      </c>
      <c r="E249" s="84"/>
      <c r="F249" s="82">
        <v>1</v>
      </c>
      <c r="G249" s="84">
        <v>1</v>
      </c>
      <c r="H249" s="84" t="s">
        <v>1100</v>
      </c>
      <c r="I249" s="84"/>
      <c r="J249" s="84"/>
      <c r="K249" s="84">
        <v>24163</v>
      </c>
      <c r="L249" s="84">
        <v>9933939302</v>
      </c>
      <c r="M249" s="84" t="s">
        <v>3</v>
      </c>
      <c r="N249" s="85"/>
      <c r="O249" s="57" t="s">
        <v>184</v>
      </c>
    </row>
    <row r="250" spans="3:15" ht="14.45" hidden="1" customHeight="1" x14ac:dyDescent="0.25">
      <c r="C250" s="81">
        <f>VLOOKUP(Contactos!D250,Hoja1!$A$3:$E$22,2,FALSE)</f>
        <v>8</v>
      </c>
      <c r="D250" s="84" t="s">
        <v>28</v>
      </c>
      <c r="E250" s="84"/>
      <c r="F250" s="82">
        <v>1</v>
      </c>
      <c r="G250" s="84">
        <v>1</v>
      </c>
      <c r="H250" s="84" t="s">
        <v>1101</v>
      </c>
      <c r="I250" s="84"/>
      <c r="J250" s="84"/>
      <c r="K250" s="84">
        <v>24189</v>
      </c>
      <c r="L250" s="84">
        <v>9932601790</v>
      </c>
      <c r="M250" s="84"/>
      <c r="N250" s="85"/>
      <c r="O250" s="57" t="s">
        <v>733</v>
      </c>
    </row>
    <row r="251" spans="3:15" ht="14.45" hidden="1" customHeight="1" x14ac:dyDescent="0.25">
      <c r="C251" s="81">
        <f>VLOOKUP(Contactos!D251,Hoja1!$A$3:$E$22,2,FALSE)</f>
        <v>8</v>
      </c>
      <c r="D251" s="84" t="s">
        <v>28</v>
      </c>
      <c r="E251" s="84"/>
      <c r="F251" s="82">
        <v>1</v>
      </c>
      <c r="G251" s="84">
        <v>1</v>
      </c>
      <c r="H251" s="84" t="s">
        <v>1102</v>
      </c>
      <c r="I251" s="84"/>
      <c r="J251" s="84"/>
      <c r="K251" s="84">
        <v>24061</v>
      </c>
      <c r="L251" s="84">
        <v>9931637323</v>
      </c>
      <c r="M251" s="84" t="s">
        <v>3</v>
      </c>
      <c r="N251" s="85"/>
      <c r="O251" s="57" t="s">
        <v>559</v>
      </c>
    </row>
    <row r="252" spans="3:15" ht="14.45" hidden="1" customHeight="1" x14ac:dyDescent="0.25">
      <c r="C252" s="81">
        <f>VLOOKUP(Contactos!D252,Hoja1!$A$3:$E$22,2,FALSE)</f>
        <v>8</v>
      </c>
      <c r="D252" s="84" t="s">
        <v>28</v>
      </c>
      <c r="E252" s="84"/>
      <c r="F252" s="82">
        <v>1</v>
      </c>
      <c r="G252" s="84">
        <v>1</v>
      </c>
      <c r="H252" s="84" t="s">
        <v>1103</v>
      </c>
      <c r="I252" s="84"/>
      <c r="J252" s="84"/>
      <c r="K252" s="84">
        <v>24156</v>
      </c>
      <c r="L252" s="84">
        <v>9932787067</v>
      </c>
      <c r="M252" s="84"/>
      <c r="N252" s="85">
        <v>3517333</v>
      </c>
      <c r="O252" s="57" t="s">
        <v>185</v>
      </c>
    </row>
    <row r="253" spans="3:15" s="81" customFormat="1" ht="14.45" hidden="1" customHeight="1" x14ac:dyDescent="0.25">
      <c r="C253" s="81">
        <f>VLOOKUP(Contactos!D253,Hoja1!$A$3:$E$22,2,FALSE)</f>
        <v>8</v>
      </c>
      <c r="D253" s="84" t="s">
        <v>28</v>
      </c>
      <c r="E253" s="84"/>
      <c r="F253" s="82">
        <v>1</v>
      </c>
      <c r="G253" s="84">
        <v>1</v>
      </c>
      <c r="H253" s="84" t="s">
        <v>1104</v>
      </c>
      <c r="I253" s="84"/>
      <c r="J253" s="84"/>
      <c r="K253" s="84">
        <v>24168</v>
      </c>
      <c r="L253" s="84">
        <v>9932352220</v>
      </c>
      <c r="M253" s="84" t="s">
        <v>3</v>
      </c>
      <c r="N253" s="85"/>
      <c r="O253" s="86" t="s">
        <v>186</v>
      </c>
    </row>
    <row r="254" spans="3:15" ht="14.45" hidden="1" customHeight="1" x14ac:dyDescent="0.25">
      <c r="C254" s="81">
        <f>VLOOKUP(Contactos!D254,Hoja1!$A$3:$E$22,2,FALSE)</f>
        <v>8</v>
      </c>
      <c r="D254" s="84" t="s">
        <v>28</v>
      </c>
      <c r="E254" s="84"/>
      <c r="F254" s="82">
        <v>1</v>
      </c>
      <c r="G254" s="84">
        <v>1</v>
      </c>
      <c r="H254" s="84" t="s">
        <v>1105</v>
      </c>
      <c r="I254" s="84"/>
      <c r="J254" s="84"/>
      <c r="K254" s="84" t="s">
        <v>1869</v>
      </c>
      <c r="L254" s="84">
        <v>9933111649</v>
      </c>
      <c r="M254" s="84">
        <v>701870</v>
      </c>
      <c r="N254" s="85"/>
      <c r="O254" s="57" t="s">
        <v>187</v>
      </c>
    </row>
    <row r="255" spans="3:15" s="81" customFormat="1" ht="14.45" hidden="1" customHeight="1" x14ac:dyDescent="0.25">
      <c r="C255" s="81">
        <f>VLOOKUP(Contactos!D255,Hoja1!$A$3:$E$22,2,FALSE)</f>
        <v>8</v>
      </c>
      <c r="D255" s="84" t="s">
        <v>28</v>
      </c>
      <c r="E255" s="84"/>
      <c r="F255" s="82">
        <v>1</v>
      </c>
      <c r="G255" s="84">
        <v>1</v>
      </c>
      <c r="H255" s="84" t="s">
        <v>1106</v>
      </c>
      <c r="I255" s="84"/>
      <c r="J255" s="84"/>
      <c r="K255" s="84">
        <v>24092</v>
      </c>
      <c r="L255" s="84">
        <v>9932082612</v>
      </c>
      <c r="M255" s="84" t="s">
        <v>3</v>
      </c>
      <c r="N255" s="85"/>
      <c r="O255" s="86" t="s">
        <v>781</v>
      </c>
    </row>
    <row r="256" spans="3:15" ht="14.45" hidden="1" customHeight="1" x14ac:dyDescent="0.25">
      <c r="C256" s="81">
        <f>VLOOKUP(Contactos!D256,Hoja1!$A$3:$E$22,2,FALSE)</f>
        <v>8</v>
      </c>
      <c r="D256" s="84" t="s">
        <v>28</v>
      </c>
      <c r="E256" s="84"/>
      <c r="F256" s="82">
        <v>1</v>
      </c>
      <c r="G256" s="84">
        <v>1</v>
      </c>
      <c r="H256" s="84" t="s">
        <v>1107</v>
      </c>
      <c r="I256" s="84"/>
      <c r="J256" s="84"/>
      <c r="K256" s="84">
        <v>24163</v>
      </c>
      <c r="L256" s="84">
        <v>9931601245</v>
      </c>
      <c r="M256" s="84" t="s">
        <v>3</v>
      </c>
      <c r="N256" s="85"/>
      <c r="O256" s="57" t="s">
        <v>188</v>
      </c>
    </row>
    <row r="257" spans="3:15" ht="14.45" hidden="1" customHeight="1" x14ac:dyDescent="0.25">
      <c r="C257" s="81">
        <f>VLOOKUP(Contactos!D257,Hoja1!$A$3:$E$22,2,FALSE)</f>
        <v>8</v>
      </c>
      <c r="D257" s="84" t="s">
        <v>28</v>
      </c>
      <c r="E257" s="84"/>
      <c r="F257" s="82">
        <v>1</v>
      </c>
      <c r="G257" s="84">
        <v>1</v>
      </c>
      <c r="H257" s="84" t="s">
        <v>1108</v>
      </c>
      <c r="I257" s="84"/>
      <c r="J257" s="84"/>
      <c r="K257" s="84">
        <v>24058</v>
      </c>
      <c r="L257" s="84">
        <v>9931162243</v>
      </c>
      <c r="M257" s="84" t="s">
        <v>3</v>
      </c>
      <c r="N257" s="85"/>
      <c r="O257" s="57" t="s">
        <v>189</v>
      </c>
    </row>
    <row r="258" spans="3:15" ht="14.45" hidden="1" customHeight="1" x14ac:dyDescent="0.25">
      <c r="C258" s="81">
        <f>VLOOKUP(Contactos!D258,Hoja1!$A$3:$E$22,2,FALSE)</f>
        <v>8</v>
      </c>
      <c r="D258" s="84" t="s">
        <v>28</v>
      </c>
      <c r="E258" s="84"/>
      <c r="F258" s="82">
        <v>1</v>
      </c>
      <c r="G258" s="84">
        <v>1</v>
      </c>
      <c r="H258" s="84" t="s">
        <v>1109</v>
      </c>
      <c r="I258" s="84"/>
      <c r="J258" s="84"/>
      <c r="K258" s="84">
        <v>24121</v>
      </c>
      <c r="L258" s="84">
        <v>8991651488</v>
      </c>
      <c r="M258" s="84" t="s">
        <v>3</v>
      </c>
      <c r="N258" s="85"/>
      <c r="O258" s="86" t="s">
        <v>190</v>
      </c>
    </row>
    <row r="259" spans="3:15" ht="14.45" hidden="1" customHeight="1" x14ac:dyDescent="0.25">
      <c r="C259" s="81">
        <f>VLOOKUP(Contactos!D259,Hoja1!$A$3:$E$22,2,FALSE)</f>
        <v>8</v>
      </c>
      <c r="D259" s="84" t="s">
        <v>28</v>
      </c>
      <c r="E259" s="84"/>
      <c r="F259" s="82">
        <v>1</v>
      </c>
      <c r="G259" s="84">
        <v>1</v>
      </c>
      <c r="H259" s="84" t="s">
        <v>1110</v>
      </c>
      <c r="I259" s="84"/>
      <c r="J259" s="84"/>
      <c r="K259" s="84">
        <v>24311</v>
      </c>
      <c r="L259" s="84">
        <v>9931168495</v>
      </c>
      <c r="M259" s="84" t="s">
        <v>3</v>
      </c>
      <c r="N259" s="85">
        <v>3164358</v>
      </c>
      <c r="O259" s="57" t="s">
        <v>191</v>
      </c>
    </row>
    <row r="260" spans="3:15" ht="14.45" hidden="1" customHeight="1" x14ac:dyDescent="0.25">
      <c r="C260" s="81">
        <f>VLOOKUP(Contactos!D260,Hoja1!$A$3:$E$22,2,FALSE)</f>
        <v>8</v>
      </c>
      <c r="D260" s="84" t="s">
        <v>28</v>
      </c>
      <c r="E260" s="84"/>
      <c r="F260" s="82">
        <v>1</v>
      </c>
      <c r="G260" s="84">
        <v>1</v>
      </c>
      <c r="H260" s="84" t="s">
        <v>1111</v>
      </c>
      <c r="I260" s="84"/>
      <c r="J260" s="84"/>
      <c r="K260" s="84">
        <v>24136</v>
      </c>
      <c r="L260" s="84">
        <v>9932255955</v>
      </c>
      <c r="M260" s="84" t="s">
        <v>3</v>
      </c>
      <c r="N260" s="85" t="s">
        <v>3</v>
      </c>
      <c r="O260" s="86" t="s">
        <v>192</v>
      </c>
    </row>
    <row r="261" spans="3:15" ht="14.45" hidden="1" customHeight="1" x14ac:dyDescent="0.25">
      <c r="C261" s="81">
        <f>VLOOKUP(Contactos!D261,Hoja1!$A$3:$E$22,2,FALSE)</f>
        <v>8</v>
      </c>
      <c r="D261" s="84" t="s">
        <v>28</v>
      </c>
      <c r="E261" s="84"/>
      <c r="F261" s="82">
        <v>1</v>
      </c>
      <c r="G261" s="84">
        <v>1</v>
      </c>
      <c r="H261" s="84" t="s">
        <v>1112</v>
      </c>
      <c r="I261" s="84"/>
      <c r="J261" s="84"/>
      <c r="K261" s="84">
        <v>24122</v>
      </c>
      <c r="L261" s="84">
        <v>9933183931</v>
      </c>
      <c r="M261" s="84"/>
      <c r="N261" s="85"/>
      <c r="O261" s="86" t="s">
        <v>193</v>
      </c>
    </row>
    <row r="262" spans="3:15" ht="14.45" hidden="1" customHeight="1" x14ac:dyDescent="0.25">
      <c r="C262" s="81">
        <f>VLOOKUP(Contactos!D262,Hoja1!$A$3:$E$22,2,FALSE)</f>
        <v>8</v>
      </c>
      <c r="D262" s="84" t="s">
        <v>28</v>
      </c>
      <c r="E262" s="84"/>
      <c r="F262" s="82">
        <v>1</v>
      </c>
      <c r="G262" s="84">
        <v>1</v>
      </c>
      <c r="H262" s="84" t="s">
        <v>1113</v>
      </c>
      <c r="I262" s="84"/>
      <c r="J262" s="84"/>
      <c r="K262" s="84">
        <v>24159</v>
      </c>
      <c r="L262" s="84">
        <v>2292507413</v>
      </c>
      <c r="M262" s="84"/>
      <c r="N262" s="85"/>
      <c r="O262" s="86" t="s">
        <v>768</v>
      </c>
    </row>
    <row r="263" spans="3:15" ht="14.45" hidden="1" customHeight="1" x14ac:dyDescent="0.25">
      <c r="C263" s="81">
        <f>VLOOKUP(Contactos!D263,Hoja1!$A$3:$E$22,2,FALSE)</f>
        <v>8</v>
      </c>
      <c r="D263" s="84" t="s">
        <v>28</v>
      </c>
      <c r="E263" s="84"/>
      <c r="F263" s="82">
        <v>1</v>
      </c>
      <c r="G263" s="84">
        <v>1</v>
      </c>
      <c r="H263" s="84" t="s">
        <v>1114</v>
      </c>
      <c r="I263" s="84"/>
      <c r="J263" s="84"/>
      <c r="K263" s="84">
        <v>24314</v>
      </c>
      <c r="L263" s="84">
        <v>9211692124</v>
      </c>
      <c r="M263" s="84"/>
      <c r="N263" s="85"/>
      <c r="O263" s="86" t="s">
        <v>194</v>
      </c>
    </row>
    <row r="264" spans="3:15" ht="14.45" hidden="1" customHeight="1" x14ac:dyDescent="0.25">
      <c r="C264" s="81">
        <f>VLOOKUP(Contactos!D264,Hoja1!$A$3:$E$22,2,FALSE)</f>
        <v>8</v>
      </c>
      <c r="D264" s="84" t="s">
        <v>28</v>
      </c>
      <c r="E264" s="84"/>
      <c r="F264" s="82">
        <v>1</v>
      </c>
      <c r="G264" s="84">
        <v>1</v>
      </c>
      <c r="H264" s="84" t="s">
        <v>1115</v>
      </c>
      <c r="I264" s="84"/>
      <c r="J264" s="84"/>
      <c r="K264" s="84">
        <v>24118</v>
      </c>
      <c r="L264" s="84">
        <v>9931090868</v>
      </c>
      <c r="M264" s="84"/>
      <c r="N264" s="85"/>
      <c r="O264" s="86" t="s">
        <v>195</v>
      </c>
    </row>
    <row r="265" spans="3:15" ht="14.45" hidden="1" customHeight="1" x14ac:dyDescent="0.25">
      <c r="C265" s="81">
        <f>VLOOKUP(Contactos!D265,Hoja1!$A$3:$E$22,2,FALSE)</f>
        <v>8</v>
      </c>
      <c r="D265" s="84" t="s">
        <v>28</v>
      </c>
      <c r="E265" s="84"/>
      <c r="F265" s="82">
        <v>1</v>
      </c>
      <c r="G265" s="84">
        <v>1</v>
      </c>
      <c r="H265" s="84" t="s">
        <v>1116</v>
      </c>
      <c r="I265" s="84"/>
      <c r="J265" s="84"/>
      <c r="K265" s="84">
        <v>24616</v>
      </c>
      <c r="L265" s="84"/>
      <c r="M265" s="84"/>
      <c r="N265" s="85">
        <v>1420575</v>
      </c>
      <c r="O265" s="86" t="s">
        <v>196</v>
      </c>
    </row>
    <row r="266" spans="3:15" s="81" customFormat="1" ht="14.45" hidden="1" customHeight="1" x14ac:dyDescent="0.25">
      <c r="C266" s="81">
        <f>VLOOKUP(Contactos!D266,Hoja1!$A$3:$E$22,2,FALSE)</f>
        <v>8</v>
      </c>
      <c r="D266" s="84" t="s">
        <v>28</v>
      </c>
      <c r="E266" s="84"/>
      <c r="F266" s="82">
        <v>1</v>
      </c>
      <c r="G266" s="84">
        <v>1</v>
      </c>
      <c r="H266" s="84" t="s">
        <v>1117</v>
      </c>
      <c r="I266" s="84"/>
      <c r="J266" s="84"/>
      <c r="K266" s="84">
        <v>24160</v>
      </c>
      <c r="L266" s="84">
        <v>9333275815</v>
      </c>
      <c r="M266" s="84"/>
      <c r="N266" s="85"/>
      <c r="O266" s="86" t="s">
        <v>197</v>
      </c>
    </row>
    <row r="267" spans="3:15" ht="14.45" hidden="1" customHeight="1" x14ac:dyDescent="0.25">
      <c r="C267" s="81">
        <f>VLOOKUP(Contactos!D267,Hoja1!$A$3:$E$22,2,FALSE)</f>
        <v>8</v>
      </c>
      <c r="D267" s="84" t="s">
        <v>28</v>
      </c>
      <c r="E267" s="84"/>
      <c r="F267" s="82">
        <v>1</v>
      </c>
      <c r="G267" s="84">
        <v>1</v>
      </c>
      <c r="H267" s="84" t="s">
        <v>1118</v>
      </c>
      <c r="I267" s="84"/>
      <c r="J267" s="84"/>
      <c r="K267" s="84">
        <v>24044</v>
      </c>
      <c r="L267" s="84">
        <v>9933110530</v>
      </c>
      <c r="M267" s="84"/>
      <c r="N267" s="85"/>
      <c r="O267" s="86" t="s">
        <v>198</v>
      </c>
    </row>
    <row r="268" spans="3:15" ht="14.45" hidden="1" customHeight="1" x14ac:dyDescent="0.25">
      <c r="C268" s="81">
        <f>VLOOKUP(Contactos!D268,Hoja1!$A$3:$E$22,2,FALSE)</f>
        <v>8</v>
      </c>
      <c r="D268" s="84" t="s">
        <v>28</v>
      </c>
      <c r="E268" s="84"/>
      <c r="F268" s="82">
        <v>1</v>
      </c>
      <c r="G268" s="84">
        <v>1</v>
      </c>
      <c r="H268" s="84" t="s">
        <v>1119</v>
      </c>
      <c r="I268" s="84"/>
      <c r="J268" s="84"/>
      <c r="K268" s="84">
        <v>24028</v>
      </c>
      <c r="L268" s="84">
        <v>9931285911</v>
      </c>
      <c r="M268" s="84"/>
      <c r="N268" s="85"/>
      <c r="O268" s="57" t="s">
        <v>199</v>
      </c>
    </row>
    <row r="269" spans="3:15" s="81" customFormat="1" ht="14.45" hidden="1" customHeight="1" x14ac:dyDescent="0.25">
      <c r="C269" s="81">
        <f>VLOOKUP(Contactos!D269,Hoja1!$A$3:$E$22,2,FALSE)</f>
        <v>8</v>
      </c>
      <c r="D269" s="84" t="s">
        <v>28</v>
      </c>
      <c r="E269" s="84"/>
      <c r="F269" s="82">
        <v>1</v>
      </c>
      <c r="G269" s="84">
        <v>1</v>
      </c>
      <c r="H269" s="84" t="s">
        <v>1120</v>
      </c>
      <c r="I269" s="84"/>
      <c r="J269" s="84"/>
      <c r="K269" s="84">
        <v>24194</v>
      </c>
      <c r="L269" s="84">
        <v>9931200632</v>
      </c>
      <c r="M269" s="84"/>
      <c r="N269" s="85"/>
      <c r="O269" s="86" t="s">
        <v>601</v>
      </c>
    </row>
    <row r="270" spans="3:15" ht="14.45" hidden="1" customHeight="1" x14ac:dyDescent="0.25">
      <c r="C270" s="81">
        <f>VLOOKUP(Contactos!D270,Hoja1!$A$3:$E$22,2,FALSE)</f>
        <v>8</v>
      </c>
      <c r="D270" s="84" t="s">
        <v>28</v>
      </c>
      <c r="E270" s="84"/>
      <c r="F270" s="82">
        <v>1</v>
      </c>
      <c r="G270" s="84">
        <v>1</v>
      </c>
      <c r="H270" s="84" t="s">
        <v>1121</v>
      </c>
      <c r="I270" s="84"/>
      <c r="J270" s="84"/>
      <c r="K270" s="84">
        <v>24179</v>
      </c>
      <c r="L270" s="84" t="s">
        <v>1976</v>
      </c>
      <c r="M270" s="84"/>
      <c r="N270" s="85">
        <v>3163376</v>
      </c>
      <c r="O270" s="57" t="s">
        <v>200</v>
      </c>
    </row>
    <row r="271" spans="3:15" s="81" customFormat="1" ht="14.45" hidden="1" customHeight="1" x14ac:dyDescent="0.25">
      <c r="C271" s="81">
        <f>VLOOKUP(Contactos!D271,Hoja1!$A$3:$E$22,2,FALSE)</f>
        <v>8</v>
      </c>
      <c r="D271" s="84" t="s">
        <v>28</v>
      </c>
      <c r="E271" s="84"/>
      <c r="F271" s="82">
        <v>1</v>
      </c>
      <c r="G271" s="84">
        <v>1</v>
      </c>
      <c r="H271" s="84" t="s">
        <v>1122</v>
      </c>
      <c r="I271" s="84"/>
      <c r="J271" s="84"/>
      <c r="K271" s="84">
        <v>24133</v>
      </c>
      <c r="L271" s="84">
        <v>9931025700</v>
      </c>
      <c r="M271" s="84"/>
      <c r="N271" s="85">
        <v>9933522165</v>
      </c>
      <c r="O271" s="86" t="s">
        <v>323</v>
      </c>
    </row>
    <row r="272" spans="3:15" ht="14.45" hidden="1" customHeight="1" x14ac:dyDescent="0.25">
      <c r="C272" s="81">
        <f>VLOOKUP(Contactos!D272,Hoja1!$A$3:$E$22,2,FALSE)</f>
        <v>8</v>
      </c>
      <c r="D272" s="84" t="s">
        <v>28</v>
      </c>
      <c r="E272" s="84"/>
      <c r="F272" s="82">
        <v>1</v>
      </c>
      <c r="G272" s="84">
        <v>1</v>
      </c>
      <c r="H272" s="84" t="s">
        <v>1123</v>
      </c>
      <c r="I272" s="84"/>
      <c r="J272" s="84"/>
      <c r="K272" s="84">
        <v>24149</v>
      </c>
      <c r="L272" s="84">
        <v>9931603352</v>
      </c>
      <c r="M272" s="84"/>
      <c r="N272" s="85"/>
      <c r="O272" s="57" t="s">
        <v>201</v>
      </c>
    </row>
    <row r="273" spans="3:15" ht="14.45" hidden="1" customHeight="1" x14ac:dyDescent="0.25">
      <c r="C273" s="81">
        <f>VLOOKUP(Contactos!D273,Hoja1!$A$3:$E$22,2,FALSE)</f>
        <v>8</v>
      </c>
      <c r="D273" s="84" t="s">
        <v>28</v>
      </c>
      <c r="E273" s="84"/>
      <c r="F273" s="82">
        <v>1</v>
      </c>
      <c r="G273" s="84">
        <v>1</v>
      </c>
      <c r="H273" s="84" t="s">
        <v>1124</v>
      </c>
      <c r="I273" s="84"/>
      <c r="J273" s="84"/>
      <c r="K273" s="84">
        <v>24084</v>
      </c>
      <c r="L273" s="84">
        <v>9933997670</v>
      </c>
      <c r="M273" s="84"/>
      <c r="N273" s="85">
        <v>3517214</v>
      </c>
      <c r="O273" s="57" t="s">
        <v>202</v>
      </c>
    </row>
    <row r="274" spans="3:15" ht="14.45" hidden="1" customHeight="1" x14ac:dyDescent="0.25">
      <c r="C274" s="81">
        <f>VLOOKUP(Contactos!D274,Hoja1!$A$3:$E$22,2,FALSE)</f>
        <v>8</v>
      </c>
      <c r="D274" s="84" t="s">
        <v>28</v>
      </c>
      <c r="E274" s="84"/>
      <c r="F274" s="82">
        <v>1</v>
      </c>
      <c r="G274" s="84">
        <v>1</v>
      </c>
      <c r="H274" s="84" t="s">
        <v>1125</v>
      </c>
      <c r="I274" s="84"/>
      <c r="J274" s="84"/>
      <c r="K274" s="84">
        <v>24188</v>
      </c>
      <c r="L274" s="84">
        <v>9933996955</v>
      </c>
      <c r="M274" s="84"/>
      <c r="N274" s="85"/>
      <c r="O274" s="57" t="s">
        <v>584</v>
      </c>
    </row>
    <row r="275" spans="3:15" ht="14.45" hidden="1" customHeight="1" x14ac:dyDescent="0.25">
      <c r="C275" s="81">
        <f>VLOOKUP(Contactos!D275,Hoja1!$A$3:$E$22,2,FALSE)</f>
        <v>8</v>
      </c>
      <c r="D275" s="84" t="s">
        <v>28</v>
      </c>
      <c r="E275" s="84"/>
      <c r="F275" s="82">
        <v>1</v>
      </c>
      <c r="G275" s="84">
        <v>1</v>
      </c>
      <c r="H275" s="84" t="s">
        <v>1126</v>
      </c>
      <c r="I275" s="84"/>
      <c r="J275" s="84"/>
      <c r="K275" s="84">
        <v>24122</v>
      </c>
      <c r="L275" s="84">
        <v>2299037014</v>
      </c>
      <c r="M275" s="84"/>
      <c r="N275" s="85"/>
      <c r="O275" s="57" t="s">
        <v>669</v>
      </c>
    </row>
    <row r="276" spans="3:15" ht="14.45" hidden="1" customHeight="1" x14ac:dyDescent="0.25">
      <c r="C276" s="81">
        <f>VLOOKUP(Contactos!D276,Hoja1!$A$3:$E$22,2,FALSE)</f>
        <v>8</v>
      </c>
      <c r="D276" s="84" t="s">
        <v>28</v>
      </c>
      <c r="E276" s="84"/>
      <c r="F276" s="82">
        <v>1</v>
      </c>
      <c r="G276" s="84">
        <v>1</v>
      </c>
      <c r="H276" s="84" t="s">
        <v>1127</v>
      </c>
      <c r="I276" s="84"/>
      <c r="J276" s="84"/>
      <c r="K276" s="84"/>
      <c r="L276" s="84">
        <v>9931693288</v>
      </c>
      <c r="M276" s="84">
        <v>6701737</v>
      </c>
      <c r="N276" s="85"/>
      <c r="O276" s="57" t="s">
        <v>203</v>
      </c>
    </row>
    <row r="277" spans="3:15" ht="14.45" hidden="1" customHeight="1" x14ac:dyDescent="0.25">
      <c r="C277" s="81">
        <f>VLOOKUP(Contactos!D277,Hoja1!$A$3:$E$22,2,FALSE)</f>
        <v>8</v>
      </c>
      <c r="D277" s="84" t="s">
        <v>28</v>
      </c>
      <c r="E277" s="84"/>
      <c r="F277" s="82">
        <v>1</v>
      </c>
      <c r="G277" s="84">
        <v>1</v>
      </c>
      <c r="H277" s="84" t="s">
        <v>1128</v>
      </c>
      <c r="I277" s="84"/>
      <c r="J277" s="84"/>
      <c r="K277" s="84">
        <v>24103</v>
      </c>
      <c r="L277" s="84" t="s">
        <v>1977</v>
      </c>
      <c r="M277" s="84"/>
      <c r="N277" s="85"/>
      <c r="O277" s="57" t="s">
        <v>753</v>
      </c>
    </row>
    <row r="278" spans="3:15" ht="14.45" hidden="1" customHeight="1" x14ac:dyDescent="0.25">
      <c r="C278" s="81">
        <f>VLOOKUP(Contactos!D278,Hoja1!$A$3:$E$22,2,FALSE)</f>
        <v>8</v>
      </c>
      <c r="D278" s="84" t="s">
        <v>28</v>
      </c>
      <c r="E278" s="84"/>
      <c r="F278" s="82">
        <v>1</v>
      </c>
      <c r="G278" s="84">
        <v>1</v>
      </c>
      <c r="H278" s="84" t="s">
        <v>1129</v>
      </c>
      <c r="I278" s="84"/>
      <c r="J278" s="84"/>
      <c r="K278" s="84">
        <v>24102</v>
      </c>
      <c r="L278" s="84"/>
      <c r="M278" s="84" t="s">
        <v>3</v>
      </c>
      <c r="N278" s="85"/>
      <c r="O278" s="57" t="s">
        <v>204</v>
      </c>
    </row>
    <row r="279" spans="3:15" ht="14.45" hidden="1" customHeight="1" x14ac:dyDescent="0.25">
      <c r="C279" s="81">
        <f>VLOOKUP(Contactos!D279,Hoja1!$A$3:$E$22,2,FALSE)</f>
        <v>8</v>
      </c>
      <c r="D279" s="84" t="s">
        <v>28</v>
      </c>
      <c r="E279" s="84"/>
      <c r="F279" s="82">
        <v>1</v>
      </c>
      <c r="G279" s="84">
        <v>1</v>
      </c>
      <c r="H279" s="84" t="s">
        <v>1130</v>
      </c>
      <c r="I279" s="84"/>
      <c r="J279" s="84"/>
      <c r="K279" s="84"/>
      <c r="L279" s="84">
        <v>9932027766</v>
      </c>
      <c r="M279" s="84">
        <v>6701630</v>
      </c>
      <c r="N279" s="85"/>
      <c r="O279" s="57" t="s">
        <v>205</v>
      </c>
    </row>
    <row r="280" spans="3:15" ht="14.45" hidden="1" customHeight="1" x14ac:dyDescent="0.25">
      <c r="C280" s="81">
        <f>VLOOKUP(Contactos!D280,Hoja1!$A$3:$E$22,2,FALSE)</f>
        <v>8</v>
      </c>
      <c r="D280" s="84" t="s">
        <v>28</v>
      </c>
      <c r="E280" s="84"/>
      <c r="F280" s="82">
        <v>1</v>
      </c>
      <c r="G280" s="84">
        <v>1</v>
      </c>
      <c r="H280" s="84" t="s">
        <v>1131</v>
      </c>
      <c r="I280" s="84"/>
      <c r="J280" s="84"/>
      <c r="K280" s="84">
        <v>24067</v>
      </c>
      <c r="L280" s="84">
        <v>993110870</v>
      </c>
      <c r="M280" s="84"/>
      <c r="N280" s="85"/>
      <c r="O280" s="57" t="s">
        <v>206</v>
      </c>
    </row>
    <row r="281" spans="3:15" ht="14.45" hidden="1" customHeight="1" x14ac:dyDescent="0.25">
      <c r="C281" s="81">
        <f>VLOOKUP(Contactos!D281,Hoja1!$A$3:$E$22,2,FALSE)</f>
        <v>8</v>
      </c>
      <c r="D281" s="84" t="s">
        <v>28</v>
      </c>
      <c r="E281" s="84"/>
      <c r="F281" s="82">
        <v>1</v>
      </c>
      <c r="G281" s="84">
        <v>1</v>
      </c>
      <c r="H281" s="84" t="s">
        <v>1132</v>
      </c>
      <c r="I281" s="84"/>
      <c r="J281" s="84"/>
      <c r="K281" s="84">
        <v>24030</v>
      </c>
      <c r="L281" s="84">
        <v>9931592999</v>
      </c>
      <c r="M281" s="84"/>
      <c r="N281" s="85"/>
      <c r="O281" s="57" t="s">
        <v>175</v>
      </c>
    </row>
    <row r="282" spans="3:15" ht="14.45" hidden="1" customHeight="1" x14ac:dyDescent="0.25">
      <c r="C282" s="81">
        <f>VLOOKUP(Contactos!D282,Hoja1!$A$3:$E$22,2,FALSE)</f>
        <v>8</v>
      </c>
      <c r="D282" s="84" t="s">
        <v>28</v>
      </c>
      <c r="E282" s="84"/>
      <c r="F282" s="82">
        <v>1</v>
      </c>
      <c r="G282" s="84">
        <v>1</v>
      </c>
      <c r="H282" s="84" t="s">
        <v>1133</v>
      </c>
      <c r="I282" s="84"/>
      <c r="J282" s="84"/>
      <c r="K282" s="84">
        <v>25386</v>
      </c>
      <c r="L282" s="84">
        <v>9931346754</v>
      </c>
      <c r="M282" s="84"/>
      <c r="N282" s="85"/>
      <c r="O282" s="57" t="s">
        <v>207</v>
      </c>
    </row>
    <row r="283" spans="3:15" ht="14.45" hidden="1" customHeight="1" x14ac:dyDescent="0.25">
      <c r="C283" s="81">
        <f>VLOOKUP(Contactos!D283,Hoja1!$A$3:$E$22,2,FALSE)</f>
        <v>8</v>
      </c>
      <c r="D283" s="84" t="s">
        <v>28</v>
      </c>
      <c r="E283" s="84"/>
      <c r="F283" s="82">
        <v>1</v>
      </c>
      <c r="G283" s="84">
        <v>1</v>
      </c>
      <c r="H283" s="84" t="s">
        <v>1134</v>
      </c>
      <c r="I283" s="84"/>
      <c r="J283" s="84"/>
      <c r="K283" s="84">
        <v>24128</v>
      </c>
      <c r="L283" s="84">
        <v>9931775449</v>
      </c>
      <c r="M283" s="84"/>
      <c r="N283" s="85"/>
      <c r="O283" s="57" t="s">
        <v>208</v>
      </c>
    </row>
    <row r="284" spans="3:15" ht="14.45" hidden="1" customHeight="1" x14ac:dyDescent="0.25">
      <c r="C284" s="81">
        <f>VLOOKUP(Contactos!D284,Hoja1!$A$3:$E$22,2,FALSE)</f>
        <v>8</v>
      </c>
      <c r="D284" s="84" t="s">
        <v>28</v>
      </c>
      <c r="E284" s="84"/>
      <c r="F284" s="82">
        <v>1</v>
      </c>
      <c r="G284" s="84">
        <v>1</v>
      </c>
      <c r="H284" s="84" t="s">
        <v>1135</v>
      </c>
      <c r="I284" s="84"/>
      <c r="J284" s="84"/>
      <c r="K284" s="84">
        <v>24067</v>
      </c>
      <c r="L284" s="84">
        <v>9932845221</v>
      </c>
      <c r="M284" s="84"/>
      <c r="N284" s="85"/>
      <c r="O284" s="57" t="s">
        <v>563</v>
      </c>
    </row>
    <row r="285" spans="3:15" ht="14.45" hidden="1" customHeight="1" x14ac:dyDescent="0.25">
      <c r="C285" s="81">
        <f>VLOOKUP(Contactos!D285,Hoja1!$A$3:$E$22,2,FALSE)</f>
        <v>8</v>
      </c>
      <c r="D285" s="84" t="s">
        <v>28</v>
      </c>
      <c r="E285" s="84"/>
      <c r="F285" s="82">
        <v>1</v>
      </c>
      <c r="G285" s="84">
        <v>1</v>
      </c>
      <c r="H285" s="84" t="s">
        <v>1136</v>
      </c>
      <c r="I285" s="84"/>
      <c r="J285" s="84"/>
      <c r="K285" s="84">
        <v>24134</v>
      </c>
      <c r="L285" s="84">
        <v>9933995600</v>
      </c>
      <c r="M285" s="84"/>
      <c r="N285" s="85"/>
      <c r="O285" s="57" t="s">
        <v>209</v>
      </c>
    </row>
    <row r="286" spans="3:15" ht="14.45" hidden="1" customHeight="1" x14ac:dyDescent="0.25">
      <c r="C286" s="81">
        <f>VLOOKUP(Contactos!D286,Hoja1!$A$3:$E$22,2,FALSE)</f>
        <v>8</v>
      </c>
      <c r="D286" s="84" t="s">
        <v>28</v>
      </c>
      <c r="E286" s="84"/>
      <c r="F286" s="82">
        <v>1</v>
      </c>
      <c r="G286" s="84">
        <v>1</v>
      </c>
      <c r="H286" s="84" t="s">
        <v>1137</v>
      </c>
      <c r="I286" s="84"/>
      <c r="J286" s="84"/>
      <c r="K286" s="84">
        <v>24321</v>
      </c>
      <c r="L286" s="84">
        <v>9933470328</v>
      </c>
      <c r="M286" s="84"/>
      <c r="N286" s="85"/>
      <c r="O286" s="57" t="s">
        <v>210</v>
      </c>
    </row>
    <row r="287" spans="3:15" ht="14.45" hidden="1" customHeight="1" x14ac:dyDescent="0.25">
      <c r="C287" s="81">
        <f>VLOOKUP(Contactos!D287,Hoja1!$A$3:$E$22,2,FALSE)</f>
        <v>8</v>
      </c>
      <c r="D287" s="84" t="s">
        <v>28</v>
      </c>
      <c r="E287" s="84"/>
      <c r="F287" s="82">
        <v>1</v>
      </c>
      <c r="G287" s="84">
        <v>1</v>
      </c>
      <c r="H287" s="84" t="s">
        <v>1138</v>
      </c>
      <c r="I287" s="84"/>
      <c r="J287" s="84"/>
      <c r="K287" s="84">
        <v>24321</v>
      </c>
      <c r="L287" s="84">
        <v>9932356334</v>
      </c>
      <c r="M287" s="84"/>
      <c r="N287" s="85"/>
      <c r="O287" s="57" t="s">
        <v>211</v>
      </c>
    </row>
    <row r="288" spans="3:15" ht="14.45" hidden="1" customHeight="1" x14ac:dyDescent="0.25">
      <c r="C288" s="81">
        <f>VLOOKUP(Contactos!D288,Hoja1!$A$3:$E$22,2,FALSE)</f>
        <v>8</v>
      </c>
      <c r="D288" s="84" t="s">
        <v>28</v>
      </c>
      <c r="E288" s="84"/>
      <c r="F288" s="82">
        <v>1</v>
      </c>
      <c r="G288" s="84">
        <v>1</v>
      </c>
      <c r="H288" s="84" t="s">
        <v>1139</v>
      </c>
      <c r="I288" s="84"/>
      <c r="J288" s="84"/>
      <c r="K288" s="84">
        <v>24180</v>
      </c>
      <c r="L288" s="84">
        <v>9931195667</v>
      </c>
      <c r="M288" s="84"/>
      <c r="N288" s="85">
        <v>3164297</v>
      </c>
      <c r="O288" s="57" t="s">
        <v>212</v>
      </c>
    </row>
    <row r="289" spans="3:15" ht="14.45" hidden="1" customHeight="1" x14ac:dyDescent="0.25">
      <c r="C289" s="81">
        <f>VLOOKUP(Contactos!D289,Hoja1!$A$3:$E$22,2,FALSE)</f>
        <v>8</v>
      </c>
      <c r="D289" s="84" t="s">
        <v>28</v>
      </c>
      <c r="E289" s="84"/>
      <c r="F289" s="82">
        <v>1</v>
      </c>
      <c r="G289" s="84">
        <v>1</v>
      </c>
      <c r="H289" s="84" t="s">
        <v>1140</v>
      </c>
      <c r="I289" s="84"/>
      <c r="J289" s="84"/>
      <c r="K289" s="84">
        <v>24134</v>
      </c>
      <c r="L289" s="84">
        <v>9931154265</v>
      </c>
      <c r="M289" s="84"/>
      <c r="N289" s="85"/>
      <c r="O289" s="57" t="s">
        <v>213</v>
      </c>
    </row>
    <row r="290" spans="3:15" ht="14.45" hidden="1" customHeight="1" x14ac:dyDescent="0.25">
      <c r="C290" s="81">
        <f>VLOOKUP(Contactos!D290,Hoja1!$A$3:$E$22,2,FALSE)</f>
        <v>8</v>
      </c>
      <c r="D290" s="84" t="s">
        <v>28</v>
      </c>
      <c r="E290" s="84"/>
      <c r="F290" s="82">
        <v>1</v>
      </c>
      <c r="G290" s="84">
        <v>1</v>
      </c>
      <c r="H290" s="84" t="s">
        <v>1141</v>
      </c>
      <c r="I290" s="84"/>
      <c r="J290" s="84"/>
      <c r="K290" s="84">
        <v>24117</v>
      </c>
      <c r="L290" s="84">
        <v>9932168422</v>
      </c>
      <c r="M290" s="84"/>
      <c r="N290" s="85"/>
      <c r="O290" s="57" t="s">
        <v>214</v>
      </c>
    </row>
    <row r="291" spans="3:15" ht="14.45" hidden="1" customHeight="1" x14ac:dyDescent="0.25">
      <c r="C291" s="81">
        <f>VLOOKUP(Contactos!D291,Hoja1!$A$3:$E$22,2,FALSE)</f>
        <v>8</v>
      </c>
      <c r="D291" s="84" t="s">
        <v>28</v>
      </c>
      <c r="E291" s="84"/>
      <c r="F291" s="82">
        <v>1</v>
      </c>
      <c r="G291" s="84">
        <v>1</v>
      </c>
      <c r="H291" s="84" t="s">
        <v>1142</v>
      </c>
      <c r="I291" s="84"/>
      <c r="J291" s="84"/>
      <c r="K291" s="84">
        <v>24155</v>
      </c>
      <c r="L291" s="84">
        <v>9931600507</v>
      </c>
      <c r="M291" s="84"/>
      <c r="N291" s="85">
        <v>9931391046</v>
      </c>
      <c r="O291" s="57" t="s">
        <v>727</v>
      </c>
    </row>
    <row r="292" spans="3:15" s="81" customFormat="1" ht="14.45" hidden="1" customHeight="1" x14ac:dyDescent="0.25">
      <c r="C292" s="81">
        <f>VLOOKUP(Contactos!D292,Hoja1!$A$3:$E$22,2,FALSE)</f>
        <v>8</v>
      </c>
      <c r="D292" s="84" t="s">
        <v>28</v>
      </c>
      <c r="E292" s="84"/>
      <c r="F292" s="82">
        <v>1</v>
      </c>
      <c r="G292" s="84">
        <v>1</v>
      </c>
      <c r="H292" s="84" t="s">
        <v>710</v>
      </c>
      <c r="I292" s="84"/>
      <c r="J292" s="84"/>
      <c r="K292" s="84">
        <v>24183</v>
      </c>
      <c r="L292" s="84">
        <v>9932278402</v>
      </c>
      <c r="M292" s="84" t="s">
        <v>3</v>
      </c>
      <c r="N292" s="85"/>
      <c r="O292" s="86" t="s">
        <v>711</v>
      </c>
    </row>
    <row r="293" spans="3:15" ht="14.45" hidden="1" customHeight="1" x14ac:dyDescent="0.25">
      <c r="C293" s="81">
        <f>VLOOKUP(Contactos!D293,Hoja1!$A$3:$E$22,2,FALSE)</f>
        <v>9</v>
      </c>
      <c r="D293" s="84" t="s">
        <v>775</v>
      </c>
      <c r="E293" s="84"/>
      <c r="F293" s="82">
        <v>1</v>
      </c>
      <c r="G293" s="84">
        <v>1</v>
      </c>
      <c r="H293" s="84" t="s">
        <v>861</v>
      </c>
      <c r="I293" s="84"/>
      <c r="J293" s="84"/>
      <c r="K293" s="84">
        <v>25203</v>
      </c>
      <c r="L293" s="84">
        <v>9935900645</v>
      </c>
      <c r="M293" s="84"/>
      <c r="N293" s="85">
        <v>3541640</v>
      </c>
      <c r="O293" s="57" t="s">
        <v>460</v>
      </c>
    </row>
    <row r="294" spans="3:15" ht="14.45" hidden="1" customHeight="1" x14ac:dyDescent="0.25">
      <c r="C294" s="81">
        <f>VLOOKUP(Contactos!D294,Hoja1!$A$3:$E$22,2,FALSE)</f>
        <v>9</v>
      </c>
      <c r="D294" s="84" t="s">
        <v>775</v>
      </c>
      <c r="E294" s="84"/>
      <c r="F294" s="82">
        <v>1</v>
      </c>
      <c r="G294" s="84">
        <v>1</v>
      </c>
      <c r="H294" s="84" t="s">
        <v>875</v>
      </c>
      <c r="I294" s="84"/>
      <c r="J294" s="84"/>
      <c r="K294" s="84">
        <v>25038</v>
      </c>
      <c r="L294" s="84">
        <v>9381195819</v>
      </c>
      <c r="M294" s="84">
        <v>6701495</v>
      </c>
      <c r="N294" s="85">
        <v>36239</v>
      </c>
      <c r="O294" s="57" t="s">
        <v>693</v>
      </c>
    </row>
    <row r="295" spans="3:15" ht="14.45" hidden="1" customHeight="1" x14ac:dyDescent="0.25">
      <c r="C295" s="81">
        <f>VLOOKUP(Contactos!D295,Hoja1!$A$3:$E$22,2,FALSE)</f>
        <v>9</v>
      </c>
      <c r="D295" s="84" t="s">
        <v>775</v>
      </c>
      <c r="E295" s="84"/>
      <c r="F295" s="82">
        <v>1</v>
      </c>
      <c r="G295" s="84">
        <v>1</v>
      </c>
      <c r="H295" s="84" t="s">
        <v>1143</v>
      </c>
      <c r="I295" s="84"/>
      <c r="J295" s="84"/>
      <c r="K295" s="84">
        <v>25164</v>
      </c>
      <c r="L295" s="84">
        <v>9931577592</v>
      </c>
      <c r="M295" s="84"/>
      <c r="N295" s="85">
        <v>1408372</v>
      </c>
      <c r="O295" s="57" t="s">
        <v>461</v>
      </c>
    </row>
    <row r="296" spans="3:15" s="81" customFormat="1" ht="14.45" hidden="1" customHeight="1" x14ac:dyDescent="0.25">
      <c r="C296" s="81">
        <f>VLOOKUP(Contactos!D296,Hoja1!$A$3:$E$22,2,FALSE)</f>
        <v>9</v>
      </c>
      <c r="D296" s="84" t="s">
        <v>775</v>
      </c>
      <c r="E296" s="84"/>
      <c r="F296" s="82">
        <v>1</v>
      </c>
      <c r="G296" s="84">
        <v>1</v>
      </c>
      <c r="H296" s="84" t="s">
        <v>1144</v>
      </c>
      <c r="I296" s="84"/>
      <c r="J296" s="84"/>
      <c r="K296" s="84">
        <v>25488</v>
      </c>
      <c r="L296" s="84">
        <v>9931707042</v>
      </c>
      <c r="M296" s="84"/>
      <c r="N296" s="85">
        <v>701514</v>
      </c>
      <c r="O296" s="86" t="s">
        <v>462</v>
      </c>
    </row>
    <row r="297" spans="3:15" ht="14.45" hidden="1" customHeight="1" x14ac:dyDescent="0.25">
      <c r="C297" s="81">
        <f>VLOOKUP(Contactos!D297,Hoja1!$A$3:$E$22,2,FALSE)</f>
        <v>9</v>
      </c>
      <c r="D297" s="84" t="s">
        <v>775</v>
      </c>
      <c r="E297" s="84"/>
      <c r="F297" s="82">
        <v>1</v>
      </c>
      <c r="G297" s="84">
        <v>1</v>
      </c>
      <c r="H297" s="84" t="s">
        <v>1145</v>
      </c>
      <c r="I297" s="84"/>
      <c r="J297" s="84"/>
      <c r="K297" s="84" t="s">
        <v>1870</v>
      </c>
      <c r="L297" s="84">
        <v>9382550814</v>
      </c>
      <c r="M297" s="84"/>
      <c r="N297" s="85">
        <v>36048</v>
      </c>
      <c r="O297" s="57" t="s">
        <v>463</v>
      </c>
    </row>
    <row r="298" spans="3:15" ht="14.45" hidden="1" customHeight="1" x14ac:dyDescent="0.25">
      <c r="C298" s="81">
        <f>VLOOKUP(Contactos!D298,Hoja1!$A$3:$E$22,2,FALSE)</f>
        <v>9</v>
      </c>
      <c r="D298" s="84" t="s">
        <v>775</v>
      </c>
      <c r="E298" s="84"/>
      <c r="F298" s="82">
        <v>1</v>
      </c>
      <c r="G298" s="84">
        <v>1</v>
      </c>
      <c r="H298" s="84" t="s">
        <v>1146</v>
      </c>
      <c r="I298" s="84"/>
      <c r="J298" s="84"/>
      <c r="K298" s="84" t="s">
        <v>1871</v>
      </c>
      <c r="L298" s="84">
        <v>9932070853</v>
      </c>
      <c r="M298" s="84">
        <v>6703848</v>
      </c>
      <c r="N298" s="85"/>
      <c r="O298" s="57" t="s">
        <v>540</v>
      </c>
    </row>
    <row r="299" spans="3:15" ht="14.45" hidden="1" customHeight="1" x14ac:dyDescent="0.25">
      <c r="C299" s="81">
        <f>VLOOKUP(Contactos!D299,Hoja1!$A$3:$E$22,2,FALSE)</f>
        <v>9</v>
      </c>
      <c r="D299" s="84" t="s">
        <v>775</v>
      </c>
      <c r="E299" s="84"/>
      <c r="F299" s="82">
        <v>1</v>
      </c>
      <c r="G299" s="84">
        <v>1</v>
      </c>
      <c r="H299" s="84" t="s">
        <v>1147</v>
      </c>
      <c r="I299" s="84"/>
      <c r="J299" s="84"/>
      <c r="K299" s="84" t="s">
        <v>1872</v>
      </c>
      <c r="L299" s="84"/>
      <c r="M299" s="84">
        <v>723706</v>
      </c>
      <c r="N299" s="85" t="s">
        <v>2057</v>
      </c>
      <c r="O299" s="57" t="s">
        <v>464</v>
      </c>
    </row>
    <row r="300" spans="3:15" ht="14.45" hidden="1" customHeight="1" x14ac:dyDescent="0.25">
      <c r="C300" s="81">
        <f>VLOOKUP(Contactos!D300,Hoja1!$A$3:$E$22,2,FALSE)</f>
        <v>9</v>
      </c>
      <c r="D300" s="84" t="s">
        <v>775</v>
      </c>
      <c r="E300" s="84"/>
      <c r="F300" s="82">
        <v>1</v>
      </c>
      <c r="G300" s="84">
        <v>1</v>
      </c>
      <c r="H300" s="84" t="s">
        <v>1148</v>
      </c>
      <c r="I300" s="84"/>
      <c r="J300" s="84"/>
      <c r="K300" s="84" t="s">
        <v>1873</v>
      </c>
      <c r="L300" s="84">
        <v>9932888838</v>
      </c>
      <c r="M300" s="84" t="s">
        <v>2018</v>
      </c>
      <c r="N300" s="85"/>
      <c r="O300" s="57" t="s">
        <v>782</v>
      </c>
    </row>
    <row r="301" spans="3:15" ht="14.45" hidden="1" customHeight="1" x14ac:dyDescent="0.25">
      <c r="C301" s="81">
        <f>VLOOKUP(Contactos!D301,Hoja1!$A$3:$E$22,2,FALSE)</f>
        <v>9</v>
      </c>
      <c r="D301" s="84" t="s">
        <v>775</v>
      </c>
      <c r="E301" s="84"/>
      <c r="F301" s="82">
        <v>1</v>
      </c>
      <c r="G301" s="84">
        <v>1</v>
      </c>
      <c r="H301" s="84" t="s">
        <v>1149</v>
      </c>
      <c r="I301" s="84"/>
      <c r="J301" s="84"/>
      <c r="K301" s="84" t="s">
        <v>1874</v>
      </c>
      <c r="L301" s="84">
        <v>9933070777</v>
      </c>
      <c r="M301" s="84">
        <v>6701495</v>
      </c>
      <c r="N301" s="85" t="s">
        <v>2047</v>
      </c>
      <c r="O301" s="57" t="s">
        <v>465</v>
      </c>
    </row>
    <row r="302" spans="3:15" ht="14.45" hidden="1" customHeight="1" x14ac:dyDescent="0.25">
      <c r="C302" s="81">
        <f>VLOOKUP(Contactos!D302,Hoja1!$A$3:$E$22,2,FALSE)</f>
        <v>9</v>
      </c>
      <c r="D302" s="84" t="s">
        <v>775</v>
      </c>
      <c r="E302" s="84"/>
      <c r="F302" s="82">
        <v>1</v>
      </c>
      <c r="G302" s="84">
        <v>1</v>
      </c>
      <c r="H302" s="84" t="s">
        <v>1150</v>
      </c>
      <c r="I302" s="84"/>
      <c r="J302" s="84"/>
      <c r="K302" s="84">
        <v>25018</v>
      </c>
      <c r="L302" s="84">
        <v>9931674898</v>
      </c>
      <c r="M302" s="84" t="s">
        <v>3</v>
      </c>
      <c r="N302" s="85">
        <v>9933164368</v>
      </c>
      <c r="O302" s="57" t="s">
        <v>466</v>
      </c>
    </row>
    <row r="303" spans="3:15" ht="14.45" hidden="1" customHeight="1" x14ac:dyDescent="0.25">
      <c r="C303" s="81">
        <f>VLOOKUP(Contactos!D303,Hoja1!$A$3:$E$22,2,FALSE)</f>
        <v>9</v>
      </c>
      <c r="D303" s="84" t="s">
        <v>775</v>
      </c>
      <c r="E303" s="84"/>
      <c r="F303" s="82">
        <v>1</v>
      </c>
      <c r="G303" s="84">
        <v>1</v>
      </c>
      <c r="H303" s="84" t="s">
        <v>1151</v>
      </c>
      <c r="I303" s="84"/>
      <c r="J303" s="84"/>
      <c r="K303" s="84">
        <v>25018</v>
      </c>
      <c r="L303" s="84">
        <v>9936593172</v>
      </c>
      <c r="M303" s="84">
        <v>6701692</v>
      </c>
      <c r="N303" s="85"/>
      <c r="O303" s="57" t="s">
        <v>467</v>
      </c>
    </row>
    <row r="304" spans="3:15" s="81" customFormat="1" ht="14.45" hidden="1" customHeight="1" x14ac:dyDescent="0.25">
      <c r="C304" s="81">
        <f>VLOOKUP(Contactos!D304,Hoja1!$A$3:$E$22,2,FALSE)</f>
        <v>9</v>
      </c>
      <c r="D304" s="84" t="s">
        <v>775</v>
      </c>
      <c r="E304" s="84"/>
      <c r="F304" s="82">
        <v>1</v>
      </c>
      <c r="G304" s="84">
        <v>1</v>
      </c>
      <c r="H304" s="84" t="s">
        <v>1152</v>
      </c>
      <c r="I304" s="84"/>
      <c r="J304" s="84"/>
      <c r="K304" s="84">
        <v>35679</v>
      </c>
      <c r="L304" s="84">
        <v>9371267095</v>
      </c>
      <c r="M304" s="84">
        <v>6703883</v>
      </c>
      <c r="N304" s="85">
        <v>36703</v>
      </c>
      <c r="O304" s="86" t="s">
        <v>468</v>
      </c>
    </row>
    <row r="305" spans="3:28" ht="14.45" hidden="1" customHeight="1" x14ac:dyDescent="0.25">
      <c r="C305" s="81">
        <f>VLOOKUP(Contactos!D305,Hoja1!$A$3:$E$22,2,FALSE)</f>
        <v>9</v>
      </c>
      <c r="D305" s="84" t="s">
        <v>775</v>
      </c>
      <c r="E305" s="84"/>
      <c r="F305" s="82">
        <v>1</v>
      </c>
      <c r="G305" s="84">
        <v>1</v>
      </c>
      <c r="H305" s="84" t="s">
        <v>1153</v>
      </c>
      <c r="I305" s="84"/>
      <c r="J305" s="84"/>
      <c r="K305" s="84">
        <v>34246</v>
      </c>
      <c r="L305" s="84">
        <v>9933997788</v>
      </c>
      <c r="M305" s="84">
        <v>6703841</v>
      </c>
      <c r="N305" s="85"/>
      <c r="O305" s="57" t="s">
        <v>469</v>
      </c>
    </row>
    <row r="306" spans="3:28" ht="14.45" hidden="1" customHeight="1" x14ac:dyDescent="0.25">
      <c r="C306" s="81">
        <f>VLOOKUP(Contactos!D306,Hoja1!$A$3:$E$22,2,FALSE)</f>
        <v>9</v>
      </c>
      <c r="D306" s="84" t="s">
        <v>775</v>
      </c>
      <c r="E306" s="84"/>
      <c r="F306" s="82">
        <v>1</v>
      </c>
      <c r="G306" s="84">
        <v>1</v>
      </c>
      <c r="H306" s="84" t="s">
        <v>1154</v>
      </c>
      <c r="I306" s="84"/>
      <c r="J306" s="84"/>
      <c r="K306" s="84">
        <v>75600</v>
      </c>
      <c r="L306" s="84">
        <v>9931970470</v>
      </c>
      <c r="M306" s="84">
        <v>6703883</v>
      </c>
      <c r="N306" s="85">
        <v>6705802</v>
      </c>
      <c r="O306" s="57" t="s">
        <v>556</v>
      </c>
    </row>
    <row r="307" spans="3:28" ht="14.45" hidden="1" customHeight="1" x14ac:dyDescent="0.25">
      <c r="C307" s="81">
        <f>VLOOKUP(Contactos!D307,Hoja1!$A$3:$E$22,2,FALSE)</f>
        <v>9</v>
      </c>
      <c r="D307" s="84" t="s">
        <v>775</v>
      </c>
      <c r="E307" s="84"/>
      <c r="F307" s="82">
        <v>1</v>
      </c>
      <c r="G307" s="84">
        <v>1</v>
      </c>
      <c r="H307" s="84" t="s">
        <v>1155</v>
      </c>
      <c r="I307" s="84"/>
      <c r="J307" s="84"/>
      <c r="K307" s="84">
        <v>26035</v>
      </c>
      <c r="L307" s="84">
        <v>9931763858</v>
      </c>
      <c r="M307" s="84"/>
      <c r="N307" s="85"/>
      <c r="O307" s="57" t="s">
        <v>470</v>
      </c>
    </row>
    <row r="308" spans="3:28" s="41" customFormat="1" ht="14.45" hidden="1" customHeight="1" x14ac:dyDescent="0.25">
      <c r="C308" s="81">
        <f>VLOOKUP(Contactos!D308,Hoja1!$A$3:$E$22,2,FALSE)</f>
        <v>9</v>
      </c>
      <c r="D308" s="84" t="s">
        <v>775</v>
      </c>
      <c r="E308" s="84"/>
      <c r="F308" s="82">
        <v>1</v>
      </c>
      <c r="G308" s="84">
        <v>1</v>
      </c>
      <c r="H308" s="84" t="s">
        <v>1156</v>
      </c>
      <c r="I308" s="84"/>
      <c r="J308" s="84"/>
      <c r="K308" s="84">
        <v>25068</v>
      </c>
      <c r="L308" s="84">
        <v>9935902415</v>
      </c>
      <c r="M308" s="84" t="s">
        <v>3</v>
      </c>
      <c r="N308" s="85"/>
      <c r="O308" s="57" t="s">
        <v>471</v>
      </c>
      <c r="P308" s="8"/>
      <c r="Q308" s="8"/>
      <c r="R308"/>
      <c r="S308"/>
      <c r="T308"/>
      <c r="AB308"/>
    </row>
    <row r="309" spans="3:28" ht="14.45" hidden="1" customHeight="1" x14ac:dyDescent="0.25">
      <c r="C309" s="81">
        <f>VLOOKUP(Contactos!D309,Hoja1!$A$3:$E$22,2,FALSE)</f>
        <v>9</v>
      </c>
      <c r="D309" s="84" t="s">
        <v>775</v>
      </c>
      <c r="E309" s="84"/>
      <c r="F309" s="82">
        <v>1</v>
      </c>
      <c r="G309" s="84">
        <v>1</v>
      </c>
      <c r="H309" s="84" t="s">
        <v>1157</v>
      </c>
      <c r="I309" s="84"/>
      <c r="J309" s="84"/>
      <c r="K309" s="84" t="s">
        <v>1875</v>
      </c>
      <c r="L309" s="84">
        <v>9211500182</v>
      </c>
      <c r="M309" s="84">
        <v>6723745</v>
      </c>
      <c r="N309" s="85"/>
      <c r="O309" s="57" t="s">
        <v>472</v>
      </c>
    </row>
    <row r="310" spans="3:28" ht="14.45" hidden="1" customHeight="1" x14ac:dyDescent="0.25">
      <c r="C310" s="81">
        <f>VLOOKUP(Contactos!D310,Hoja1!$A$3:$E$22,2,FALSE)</f>
        <v>9</v>
      </c>
      <c r="D310" s="84" t="s">
        <v>775</v>
      </c>
      <c r="E310" s="84"/>
      <c r="F310" s="82">
        <v>1</v>
      </c>
      <c r="G310" s="84">
        <v>1</v>
      </c>
      <c r="H310" s="84" t="s">
        <v>1158</v>
      </c>
      <c r="I310" s="84"/>
      <c r="J310" s="84"/>
      <c r="K310" s="84" t="s">
        <v>1876</v>
      </c>
      <c r="L310" s="84">
        <v>9932172157</v>
      </c>
      <c r="M310" s="84">
        <v>6701692</v>
      </c>
      <c r="N310" s="85">
        <v>9931610404</v>
      </c>
      <c r="O310" s="57" t="s">
        <v>473</v>
      </c>
    </row>
    <row r="311" spans="3:28" ht="14.45" hidden="1" customHeight="1" x14ac:dyDescent="0.25">
      <c r="C311" s="81">
        <f>VLOOKUP(Contactos!D311,Hoja1!$A$3:$E$22,2,FALSE)</f>
        <v>9</v>
      </c>
      <c r="D311" s="84" t="s">
        <v>775</v>
      </c>
      <c r="E311" s="84"/>
      <c r="F311" s="82">
        <v>1</v>
      </c>
      <c r="G311" s="84">
        <v>1</v>
      </c>
      <c r="H311" s="84" t="s">
        <v>1159</v>
      </c>
      <c r="I311" s="84"/>
      <c r="J311" s="84"/>
      <c r="K311" s="84">
        <v>25200</v>
      </c>
      <c r="L311" s="84">
        <v>9933996259</v>
      </c>
      <c r="M311" s="84" t="s">
        <v>3</v>
      </c>
      <c r="N311" s="85">
        <v>3149308</v>
      </c>
      <c r="O311" s="57" t="s">
        <v>474</v>
      </c>
    </row>
    <row r="312" spans="3:28" ht="14.45" hidden="1" customHeight="1" x14ac:dyDescent="0.25">
      <c r="C312" s="81">
        <f>VLOOKUP(Contactos!D312,Hoja1!$A$3:$E$22,2,FALSE)</f>
        <v>9</v>
      </c>
      <c r="D312" s="84" t="s">
        <v>775</v>
      </c>
      <c r="E312" s="84"/>
      <c r="F312" s="82">
        <v>1</v>
      </c>
      <c r="G312" s="84">
        <v>1</v>
      </c>
      <c r="H312" s="84" t="s">
        <v>1160</v>
      </c>
      <c r="I312" s="84"/>
      <c r="J312" s="84"/>
      <c r="K312" s="84">
        <v>25018</v>
      </c>
      <c r="L312" s="84">
        <v>9932246366</v>
      </c>
      <c r="M312" s="84" t="s">
        <v>3</v>
      </c>
      <c r="N312" s="85">
        <v>3544211</v>
      </c>
      <c r="O312" s="57" t="s">
        <v>475</v>
      </c>
    </row>
    <row r="313" spans="3:28" ht="14.45" hidden="1" customHeight="1" x14ac:dyDescent="0.25">
      <c r="C313" s="81">
        <f>VLOOKUP(Contactos!D313,Hoja1!$A$3:$E$22,2,FALSE)</f>
        <v>9</v>
      </c>
      <c r="D313" s="84" t="s">
        <v>775</v>
      </c>
      <c r="E313" s="84"/>
      <c r="F313" s="82">
        <v>1</v>
      </c>
      <c r="G313" s="84">
        <v>1</v>
      </c>
      <c r="H313" s="84" t="s">
        <v>1161</v>
      </c>
      <c r="I313" s="84"/>
      <c r="J313" s="84"/>
      <c r="K313" s="84" t="s">
        <v>1877</v>
      </c>
      <c r="L313" s="84">
        <v>9221264654</v>
      </c>
      <c r="M313" s="84">
        <v>6723704</v>
      </c>
      <c r="N313" s="85">
        <v>9222225937</v>
      </c>
      <c r="O313" s="57" t="s">
        <v>476</v>
      </c>
    </row>
    <row r="314" spans="3:28" ht="14.45" hidden="1" customHeight="1" x14ac:dyDescent="0.25">
      <c r="C314" s="81">
        <f>VLOOKUP(Contactos!D314,Hoja1!$A$3:$E$22,2,FALSE)</f>
        <v>9</v>
      </c>
      <c r="D314" s="84" t="s">
        <v>775</v>
      </c>
      <c r="E314" s="84"/>
      <c r="F314" s="82">
        <v>1</v>
      </c>
      <c r="G314" s="84">
        <v>1</v>
      </c>
      <c r="H314" s="84" t="s">
        <v>1162</v>
      </c>
      <c r="I314" s="84"/>
      <c r="J314" s="84"/>
      <c r="K314" s="84">
        <v>25171</v>
      </c>
      <c r="L314" s="84">
        <v>9931015934</v>
      </c>
      <c r="M314" s="84"/>
      <c r="N314" s="85">
        <v>9333343570</v>
      </c>
      <c r="O314" s="57" t="s">
        <v>477</v>
      </c>
    </row>
    <row r="315" spans="3:28" ht="14.45" hidden="1" customHeight="1" x14ac:dyDescent="0.25">
      <c r="C315" s="81">
        <f>VLOOKUP(Contactos!D315,Hoja1!$A$3:$E$22,2,FALSE)</f>
        <v>9</v>
      </c>
      <c r="D315" s="84" t="s">
        <v>775</v>
      </c>
      <c r="E315" s="84"/>
      <c r="F315" s="82">
        <v>1</v>
      </c>
      <c r="G315" s="84">
        <v>1</v>
      </c>
      <c r="H315" s="84" t="s">
        <v>1163</v>
      </c>
      <c r="I315" s="84"/>
      <c r="J315" s="84"/>
      <c r="K315" s="84">
        <v>26284</v>
      </c>
      <c r="L315" s="84">
        <v>93331349724</v>
      </c>
      <c r="M315" s="84">
        <v>6732560</v>
      </c>
      <c r="N315" s="85">
        <v>54943</v>
      </c>
      <c r="O315" s="57" t="s">
        <v>744</v>
      </c>
    </row>
    <row r="316" spans="3:28" ht="14.45" hidden="1" customHeight="1" x14ac:dyDescent="0.25">
      <c r="C316" s="81">
        <f>VLOOKUP(Contactos!D316,Hoja1!$A$3:$E$22,2,FALSE)</f>
        <v>9</v>
      </c>
      <c r="D316" s="84" t="s">
        <v>775</v>
      </c>
      <c r="E316" s="84"/>
      <c r="F316" s="82">
        <v>1</v>
      </c>
      <c r="G316" s="84">
        <v>1</v>
      </c>
      <c r="H316" s="84" t="s">
        <v>1164</v>
      </c>
      <c r="I316" s="84"/>
      <c r="J316" s="84"/>
      <c r="K316" s="84">
        <v>25050</v>
      </c>
      <c r="L316" s="84">
        <v>9933590707</v>
      </c>
      <c r="M316" s="84" t="s">
        <v>3</v>
      </c>
      <c r="N316" s="85" t="s">
        <v>34</v>
      </c>
      <c r="O316" s="57" t="s">
        <v>478</v>
      </c>
    </row>
    <row r="317" spans="3:28" s="81" customFormat="1" ht="14.45" hidden="1" customHeight="1" x14ac:dyDescent="0.25">
      <c r="C317" s="81">
        <f>VLOOKUP(Contactos!D317,Hoja1!$A$3:$E$22,2,FALSE)</f>
        <v>9</v>
      </c>
      <c r="D317" s="84" t="s">
        <v>775</v>
      </c>
      <c r="E317" s="84"/>
      <c r="F317" s="82">
        <v>1</v>
      </c>
      <c r="G317" s="84">
        <v>1</v>
      </c>
      <c r="H317" s="84" t="s">
        <v>1165</v>
      </c>
      <c r="I317" s="84"/>
      <c r="J317" s="84"/>
      <c r="K317" s="84">
        <v>25018</v>
      </c>
      <c r="L317" s="84">
        <v>9932439098</v>
      </c>
      <c r="M317" s="84">
        <v>6705580</v>
      </c>
      <c r="N317" s="85">
        <v>3164584</v>
      </c>
      <c r="O317" s="86" t="s">
        <v>365</v>
      </c>
    </row>
    <row r="318" spans="3:28" ht="14.45" hidden="1" customHeight="1" x14ac:dyDescent="0.25">
      <c r="C318" s="81">
        <f>VLOOKUP(Contactos!D318,Hoja1!$A$3:$E$22,2,FALSE)</f>
        <v>9</v>
      </c>
      <c r="D318" s="84" t="s">
        <v>775</v>
      </c>
      <c r="E318" s="84"/>
      <c r="F318" s="82">
        <v>1</v>
      </c>
      <c r="G318" s="84">
        <v>1</v>
      </c>
      <c r="H318" s="84" t="s">
        <v>1166</v>
      </c>
      <c r="I318" s="84"/>
      <c r="J318" s="84"/>
      <c r="K318" s="84">
        <v>25013</v>
      </c>
      <c r="L318" s="84">
        <v>9931068177</v>
      </c>
      <c r="M318" s="84">
        <v>6723745</v>
      </c>
      <c r="N318" s="85">
        <v>9931860808</v>
      </c>
      <c r="O318" s="57" t="s">
        <v>479</v>
      </c>
    </row>
    <row r="319" spans="3:28" ht="14.45" hidden="1" customHeight="1" x14ac:dyDescent="0.25">
      <c r="C319" s="81">
        <f>VLOOKUP(Contactos!D319,Hoja1!$A$3:$E$22,2,FALSE)</f>
        <v>9</v>
      </c>
      <c r="D319" s="84" t="s">
        <v>775</v>
      </c>
      <c r="E319" s="84"/>
      <c r="F319" s="82">
        <v>1</v>
      </c>
      <c r="G319" s="84">
        <v>1</v>
      </c>
      <c r="H319" s="84" t="s">
        <v>1167</v>
      </c>
      <c r="I319" s="84"/>
      <c r="J319" s="84"/>
      <c r="K319" s="84" t="s">
        <v>1878</v>
      </c>
      <c r="L319" s="84">
        <v>9933093031</v>
      </c>
      <c r="M319" s="84">
        <v>6705553</v>
      </c>
      <c r="N319" s="85"/>
      <c r="O319" s="57" t="s">
        <v>253</v>
      </c>
    </row>
    <row r="320" spans="3:28" ht="14.45" hidden="1" customHeight="1" x14ac:dyDescent="0.25">
      <c r="C320" s="81">
        <f>VLOOKUP(Contactos!D320,Hoja1!$A$3:$E$22,2,FALSE)</f>
        <v>9</v>
      </c>
      <c r="D320" s="84" t="s">
        <v>775</v>
      </c>
      <c r="E320" s="84"/>
      <c r="F320" s="82">
        <v>1</v>
      </c>
      <c r="G320" s="84">
        <v>1</v>
      </c>
      <c r="H320" s="84" t="s">
        <v>1168</v>
      </c>
      <c r="I320" s="84"/>
      <c r="J320" s="84"/>
      <c r="K320" s="84">
        <v>25058</v>
      </c>
      <c r="L320" s="84">
        <v>9932287767</v>
      </c>
      <c r="M320" s="84" t="s">
        <v>3</v>
      </c>
      <c r="N320" s="85">
        <v>3155262</v>
      </c>
      <c r="O320" s="57" t="s">
        <v>745</v>
      </c>
    </row>
    <row r="321" spans="1:26" ht="14.45" hidden="1" customHeight="1" x14ac:dyDescent="0.25">
      <c r="C321" s="81">
        <f>VLOOKUP(Contactos!D321,Hoja1!$A$3:$E$22,2,FALSE)</f>
        <v>9</v>
      </c>
      <c r="D321" s="84" t="s">
        <v>775</v>
      </c>
      <c r="E321" s="84"/>
      <c r="F321" s="82">
        <v>1</v>
      </c>
      <c r="G321" s="84">
        <v>1</v>
      </c>
      <c r="H321" s="84" t="s">
        <v>1169</v>
      </c>
      <c r="I321" s="84"/>
      <c r="J321" s="84"/>
      <c r="K321" s="84">
        <v>25067</v>
      </c>
      <c r="L321" s="84">
        <v>9933115497</v>
      </c>
      <c r="M321" s="84"/>
      <c r="N321" s="85">
        <v>3520555</v>
      </c>
      <c r="O321" s="57" t="s">
        <v>480</v>
      </c>
    </row>
    <row r="322" spans="1:26" ht="14.45" hidden="1" customHeight="1" x14ac:dyDescent="0.25">
      <c r="C322" s="81">
        <f>VLOOKUP(Contactos!D322,Hoja1!$A$3:$E$22,2,FALSE)</f>
        <v>9</v>
      </c>
      <c r="D322" s="84" t="s">
        <v>775</v>
      </c>
      <c r="E322" s="84"/>
      <c r="F322" s="82">
        <v>1</v>
      </c>
      <c r="G322" s="84">
        <v>1</v>
      </c>
      <c r="H322" s="84" t="s">
        <v>1170</v>
      </c>
      <c r="I322" s="84"/>
      <c r="J322" s="84"/>
      <c r="K322" s="84">
        <v>25165</v>
      </c>
      <c r="L322" s="84">
        <v>9931563208</v>
      </c>
      <c r="M322" s="84" t="s">
        <v>3</v>
      </c>
      <c r="N322" s="85">
        <v>1397108</v>
      </c>
      <c r="O322" s="57" t="s">
        <v>481</v>
      </c>
    </row>
    <row r="323" spans="1:26" ht="15.75" hidden="1" customHeight="1" x14ac:dyDescent="0.25">
      <c r="C323" s="81">
        <f>VLOOKUP(Contactos!D323,Hoja1!$A$3:$E$22,2,FALSE)</f>
        <v>9</v>
      </c>
      <c r="D323" s="84" t="s">
        <v>775</v>
      </c>
      <c r="E323" s="84"/>
      <c r="F323" s="82">
        <v>1</v>
      </c>
      <c r="G323" s="84">
        <v>1</v>
      </c>
      <c r="H323" s="84" t="s">
        <v>1531</v>
      </c>
      <c r="I323" s="84"/>
      <c r="J323" s="84"/>
      <c r="K323" s="84">
        <v>25221</v>
      </c>
      <c r="L323" s="84">
        <v>9935900131</v>
      </c>
      <c r="M323" s="84">
        <v>6705580</v>
      </c>
      <c r="N323" s="85">
        <v>9933160141</v>
      </c>
      <c r="O323" s="57" t="s">
        <v>482</v>
      </c>
      <c r="Y323" s="126" t="s">
        <v>2060</v>
      </c>
      <c r="Z323" t="s">
        <v>2058</v>
      </c>
    </row>
    <row r="324" spans="1:26" ht="23.25" hidden="1" customHeight="1" x14ac:dyDescent="0.25">
      <c r="C324" s="81">
        <f>VLOOKUP(Contactos!D324,Hoja1!$A$3:$E$22,2,FALSE)</f>
        <v>9</v>
      </c>
      <c r="D324" s="84" t="s">
        <v>775</v>
      </c>
      <c r="E324" s="84"/>
      <c r="F324" s="82">
        <v>1</v>
      </c>
      <c r="G324" s="84">
        <v>1</v>
      </c>
      <c r="H324" s="84" t="s">
        <v>1532</v>
      </c>
      <c r="I324" s="84"/>
      <c r="J324" s="84"/>
      <c r="K324" s="84">
        <v>25200</v>
      </c>
      <c r="L324" s="84">
        <v>9932600284</v>
      </c>
      <c r="M324" s="84"/>
      <c r="N324" s="85">
        <v>3525799</v>
      </c>
      <c r="O324" s="57" t="s">
        <v>483</v>
      </c>
      <c r="Y324" t="s">
        <v>2061</v>
      </c>
    </row>
    <row r="325" spans="1:26" ht="87" customHeight="1" x14ac:dyDescent="0.25">
      <c r="A325" s="125" t="s">
        <v>2062</v>
      </c>
      <c r="B325" s="125" t="str">
        <f>CONCATENATE($A$325,$Y$323,$X$323,$Y$323,$Y$324,$Y$323,H325,$Y$323,$Y$324,$Y$323,I325,$Y$323,$Y$324,$Y$323,J325,$Y$323,$Y$324,$Y$323,O325,$Y$323,$Y$324,$Y$323,$X$323,$Y$323,$Y$324,$Y$323,$X$323,$Y$323,$Y$324,$Y$323,$X$323,$Y$323,$Y$324,$Y$323,K325,$Y$323,$Y$324,$Y$323,L325,$Y$323,$Y$324,$Y$323,N325,$Y$323,$Y$324,C325,$Y$324,G325,$Y$324,F325,$Z$323)</f>
        <v>INSERT INTO directorios ( Ficha, nombre, apeidoPaterno, apeidoMaterno, emailTrabajo, emailPersonal, cumpleaños, nivel, numExt, numCelular, numCasa, estructuragerencia_id, puesto_id, compania_id ) 
VALUES (
"","Adan","Sandoval","Huertero","adan.benjamin.sandoval@pemex.com","","","","25808","9933999340","993-3559654",1,1,1);</v>
      </c>
      <c r="C325" s="81">
        <f>VLOOKUP(Contactos!D325,Hoja1!$A$3:$E$22,2,FALSE)</f>
        <v>1</v>
      </c>
      <c r="D325" s="82" t="s">
        <v>716</v>
      </c>
      <c r="E325" s="82">
        <v>3</v>
      </c>
      <c r="F325" s="82">
        <v>1</v>
      </c>
      <c r="G325" s="82">
        <v>1</v>
      </c>
      <c r="H325" s="82" t="s">
        <v>1709</v>
      </c>
      <c r="I325" s="82" t="s">
        <v>1710</v>
      </c>
      <c r="J325" s="82" t="s">
        <v>1711</v>
      </c>
      <c r="K325" s="82">
        <v>25808</v>
      </c>
      <c r="L325" s="82">
        <v>9933999340</v>
      </c>
      <c r="M325" s="82">
        <v>705558</v>
      </c>
      <c r="N325" s="83" t="s">
        <v>2048</v>
      </c>
      <c r="O325" s="57" t="s">
        <v>40</v>
      </c>
    </row>
    <row r="326" spans="1:26" ht="14.45" customHeight="1" x14ac:dyDescent="0.25">
      <c r="A326" s="125" t="s">
        <v>2062</v>
      </c>
      <c r="B326" s="125" t="str">
        <f t="shared" ref="B326:B379" si="0">CONCATENATE($A$325,$Y$323,$X$323,$Y$323,$Y$324,$Y$323,H326,$Y$323,$Y$324,$Y$323,I326,$Y$323,$Y$324,$Y$323,J326,$Y$323,$Y$324,$Y$323,O326,$Y$323,$Y$324,$Y$323,$X$323,$Y$323,$Y$324,$Y$323,$X$323,$Y$323,$Y$324,$Y$323,$X$323,$Y$323,$Y$324,$Y$323,K326,$Y$323,$Y$324,$Y$323,L326,$Y$323,$Y$324,$Y$323,N326,$Y$323,$Y$324,C326,$Y$324,G326,$Y$324,F326,$Z$323)</f>
        <v>INSERT INTO directorios ( Ficha, nombre, apeidoPaterno, apeidoMaterno, emailTrabajo, emailPersonal, cumpleaños, nivel, numExt, numCelular, numCasa, estructuragerencia_id, puesto_id, compania_id ) 
VALUES (
"","Alfredo","Rayon","Casiano","alfredo.rayon@pemex.com","","","","24724","9932423520","",1,1,1);</v>
      </c>
      <c r="C326" s="81">
        <f>VLOOKUP(Contactos!D326,Hoja1!$A$3:$E$22,2,FALSE)</f>
        <v>1</v>
      </c>
      <c r="D326" s="82" t="s">
        <v>716</v>
      </c>
      <c r="E326" s="82">
        <v>3</v>
      </c>
      <c r="F326" s="82">
        <v>1</v>
      </c>
      <c r="G326" s="82">
        <v>1</v>
      </c>
      <c r="H326" s="82" t="s">
        <v>1662</v>
      </c>
      <c r="I326" s="82" t="s">
        <v>1712</v>
      </c>
      <c r="J326" s="82" t="s">
        <v>1713</v>
      </c>
      <c r="K326" s="82">
        <v>24724</v>
      </c>
      <c r="L326" s="82">
        <v>9932423520</v>
      </c>
      <c r="M326" s="82" t="s">
        <v>3</v>
      </c>
      <c r="N326" s="83"/>
      <c r="O326" s="57" t="s">
        <v>764</v>
      </c>
    </row>
    <row r="327" spans="1:26" ht="14.45" customHeight="1" x14ac:dyDescent="0.25">
      <c r="A327" s="125" t="s">
        <v>2062</v>
      </c>
      <c r="B327" s="125" t="str">
        <f t="shared" si="0"/>
        <v>INSERT INTO directorios ( Ficha, nombre, apeidoPaterno, apeidoMaterno, emailTrabajo, emailPersonal, cumpleaños, nivel, numExt, numCelular, numCasa, estructuragerencia_id, puesto_id, compania_id ) 
VALUES (
"","Alva","Cabrera","Alamilla","alva.leticia.cabrera@pemex.com","","","","24736","9931046947","",1,1,1);</v>
      </c>
      <c r="C327" s="81">
        <f>VLOOKUP(Contactos!D327,Hoja1!$A$3:$E$22,2,FALSE)</f>
        <v>1</v>
      </c>
      <c r="D327" s="82" t="s">
        <v>716</v>
      </c>
      <c r="E327" s="82">
        <v>6</v>
      </c>
      <c r="F327" s="82">
        <v>1</v>
      </c>
      <c r="G327" s="82">
        <v>1</v>
      </c>
      <c r="H327" s="82" t="s">
        <v>1714</v>
      </c>
      <c r="I327" s="82" t="s">
        <v>1699</v>
      </c>
      <c r="J327" s="82" t="s">
        <v>1715</v>
      </c>
      <c r="K327" s="82">
        <v>24736</v>
      </c>
      <c r="L327" s="82">
        <v>9931046947</v>
      </c>
      <c r="M327" s="82" t="s">
        <v>3</v>
      </c>
      <c r="N327" s="83"/>
      <c r="O327" s="57" t="s">
        <v>717</v>
      </c>
    </row>
    <row r="328" spans="1:26" ht="14.45" customHeight="1" x14ac:dyDescent="0.25">
      <c r="A328" s="125" t="s">
        <v>2062</v>
      </c>
      <c r="B328" s="125" t="str">
        <f t="shared" si="0"/>
        <v>INSERT INTO directorios ( Ficha, nombre, apeidoPaterno, apeidoMaterno, emailTrabajo, emailPersonal, cumpleaños, nivel, numExt, numCelular, numCasa, estructuragerencia_id, puesto_id, compania_id ) 
VALUES (
"","Antonio","Urbieta","Lopéz","antonio.urbieta@pemex.com","","","","24728","9931436231","",1,1,1);</v>
      </c>
      <c r="C328" s="81">
        <f>VLOOKUP(Contactos!D328,Hoja1!$A$3:$E$22,2,FALSE)</f>
        <v>1</v>
      </c>
      <c r="D328" s="82" t="s">
        <v>716</v>
      </c>
      <c r="E328" s="82">
        <v>2</v>
      </c>
      <c r="F328" s="82">
        <v>1</v>
      </c>
      <c r="G328" s="82">
        <v>1</v>
      </c>
      <c r="H328" s="82" t="s">
        <v>1659</v>
      </c>
      <c r="I328" s="82" t="s">
        <v>1680</v>
      </c>
      <c r="J328" s="82" t="s">
        <v>1681</v>
      </c>
      <c r="K328" s="82">
        <v>24728</v>
      </c>
      <c r="L328" s="82">
        <v>9931436231</v>
      </c>
      <c r="M328" s="82" t="s">
        <v>3</v>
      </c>
      <c r="N328" s="83"/>
      <c r="O328" s="57" t="s">
        <v>778</v>
      </c>
    </row>
    <row r="329" spans="1:26" ht="14.45" customHeight="1" x14ac:dyDescent="0.25">
      <c r="A329" s="125" t="s">
        <v>2062</v>
      </c>
      <c r="B329" s="125" t="str">
        <f t="shared" si="0"/>
        <v>INSERT INTO directorios ( Ficha, nombre, apeidoPaterno, apeidoMaterno, emailTrabajo, emailPersonal, cumpleaños, nivel, numExt, numCelular, numCasa, estructuragerencia_id, puesto_id, compania_id ) 
VALUES (
"","Cesar","Beristain","Buendia","cesar.david.beristain@pemex.com","","","","24315","","",1,1,1);</v>
      </c>
      <c r="C329" s="81">
        <f>VLOOKUP(Contactos!D329,Hoja1!$A$3:$E$22,2,FALSE)</f>
        <v>1</v>
      </c>
      <c r="D329" s="82" t="s">
        <v>716</v>
      </c>
      <c r="E329" s="82">
        <v>5</v>
      </c>
      <c r="F329" s="82">
        <v>1</v>
      </c>
      <c r="G329" s="82">
        <v>1</v>
      </c>
      <c r="H329" s="82" t="s">
        <v>1716</v>
      </c>
      <c r="I329" s="82" t="s">
        <v>1717</v>
      </c>
      <c r="J329" s="82" t="s">
        <v>1718</v>
      </c>
      <c r="K329" s="82">
        <v>24315</v>
      </c>
      <c r="L329" s="82"/>
      <c r="M329" s="82" t="s">
        <v>3</v>
      </c>
      <c r="N329" s="83"/>
      <c r="O329" s="57" t="s">
        <v>809</v>
      </c>
    </row>
    <row r="330" spans="1:26" ht="14.45" customHeight="1" x14ac:dyDescent="0.25">
      <c r="A330" s="125" t="s">
        <v>2062</v>
      </c>
      <c r="B330" s="125" t="str">
        <f t="shared" si="0"/>
        <v>INSERT INTO directorios ( Ficha, nombre, apeidoPaterno, apeidoMaterno, emailTrabajo, emailPersonal, cumpleaños, nivel, numExt, numCelular, numCasa, estructuragerencia_id, puesto_id, compania_id ) 
VALUES (
"","Cesar","Nicolas","Quiroz","cesar.nicolas@pemex.com","","","","25817","9931645627","3513366",1,1,1);</v>
      </c>
      <c r="C330" s="81">
        <f>VLOOKUP(Contactos!D330,Hoja1!$A$3:$E$22,2,FALSE)</f>
        <v>1</v>
      </c>
      <c r="D330" s="82" t="s">
        <v>716</v>
      </c>
      <c r="E330" s="82">
        <v>6</v>
      </c>
      <c r="F330" s="82">
        <v>1</v>
      </c>
      <c r="G330" s="82">
        <v>1</v>
      </c>
      <c r="H330" s="82" t="s">
        <v>1716</v>
      </c>
      <c r="I330" s="82" t="s">
        <v>1677</v>
      </c>
      <c r="J330" s="82" t="s">
        <v>1719</v>
      </c>
      <c r="K330" s="82">
        <v>25817</v>
      </c>
      <c r="L330" s="82">
        <v>9931645627</v>
      </c>
      <c r="M330" s="82" t="s">
        <v>3</v>
      </c>
      <c r="N330" s="83">
        <v>3513366</v>
      </c>
      <c r="O330" s="57" t="s">
        <v>71</v>
      </c>
    </row>
    <row r="331" spans="1:26" ht="14.45" customHeight="1" x14ac:dyDescent="0.25">
      <c r="A331" s="125" t="s">
        <v>2062</v>
      </c>
      <c r="B331" s="125" t="str">
        <f t="shared" si="0"/>
        <v>INSERT INTO directorios ( Ficha, nombre, apeidoPaterno, apeidoMaterno, emailTrabajo, emailPersonal, cumpleaños, nivel, numExt, numCelular, numCasa, estructuragerencia_id, puesto_id, compania_id ) 
VALUES (
"","Constancio","Cruz","Villanueva","constancio.cruz@pemex.com","","","","25257","9931763262","",1,1,1);</v>
      </c>
      <c r="C331" s="81">
        <f>VLOOKUP(Contactos!D331,Hoja1!$A$3:$E$22,2,FALSE)</f>
        <v>1</v>
      </c>
      <c r="D331" s="82" t="s">
        <v>716</v>
      </c>
      <c r="E331" s="82">
        <v>5</v>
      </c>
      <c r="F331" s="82">
        <v>1</v>
      </c>
      <c r="G331" s="82">
        <v>1</v>
      </c>
      <c r="H331" s="82" t="s">
        <v>1720</v>
      </c>
      <c r="I331" s="82" t="s">
        <v>1704</v>
      </c>
      <c r="J331" s="82" t="s">
        <v>1682</v>
      </c>
      <c r="K331" s="82">
        <v>25257</v>
      </c>
      <c r="L331" s="82">
        <v>9931763262</v>
      </c>
      <c r="M331" s="82" t="s">
        <v>3</v>
      </c>
      <c r="N331" s="83"/>
      <c r="O331" s="57" t="s">
        <v>41</v>
      </c>
    </row>
    <row r="332" spans="1:26" s="81" customFormat="1" ht="14.45" customHeight="1" x14ac:dyDescent="0.25">
      <c r="A332" s="125" t="s">
        <v>2062</v>
      </c>
      <c r="B332" s="125" t="str">
        <f t="shared" si="0"/>
        <v>INSERT INTO directorios ( Ficha, nombre, apeidoPaterno, apeidoMaterno, emailTrabajo, emailPersonal, cumpleaños, nivel, numExt, numCelular, numCasa, estructuragerencia_id, puesto_id, compania_id ) 
VALUES (
"","Danellia","Roldan","Lule","danellia.roldan@pemex.com","","","","24019/25468","9931 175317","",1,1,1);</v>
      </c>
      <c r="C332" s="81">
        <f>VLOOKUP(Contactos!D332,Hoja1!$A$3:$E$22,2,FALSE)</f>
        <v>1</v>
      </c>
      <c r="D332" s="82" t="s">
        <v>716</v>
      </c>
      <c r="E332" s="82">
        <v>5</v>
      </c>
      <c r="F332" s="82">
        <v>1</v>
      </c>
      <c r="G332" s="82">
        <v>1</v>
      </c>
      <c r="H332" s="82" t="s">
        <v>1721</v>
      </c>
      <c r="I332" s="82" t="s">
        <v>1722</v>
      </c>
      <c r="J332" s="82" t="s">
        <v>1683</v>
      </c>
      <c r="K332" s="82" t="s">
        <v>1879</v>
      </c>
      <c r="L332" s="82" t="s">
        <v>1978</v>
      </c>
      <c r="M332" s="82" t="s">
        <v>3</v>
      </c>
      <c r="N332" s="83"/>
      <c r="O332" s="86" t="s">
        <v>42</v>
      </c>
    </row>
    <row r="333" spans="1:26" ht="14.45" customHeight="1" x14ac:dyDescent="0.25">
      <c r="A333" s="125" t="s">
        <v>2062</v>
      </c>
      <c r="B333" s="125" t="str">
        <f t="shared" si="0"/>
        <v>INSERT INTO directorios ( Ficha, nombre, apeidoPaterno, apeidoMaterno, emailTrabajo, emailPersonal, cumpleaños, nivel, numExt, numCelular, numCasa, estructuragerencia_id, puesto_id, compania_id ) 
VALUES (
"","Denis","Juárez","Sánchez","denis.enrique.juarez@pemex.com","","","","24753","9933211694","",1,1,1);</v>
      </c>
      <c r="C333" s="81">
        <f>VLOOKUP(Contactos!D333,Hoja1!$A$3:$E$22,2,FALSE)</f>
        <v>1</v>
      </c>
      <c r="D333" s="82" t="s">
        <v>716</v>
      </c>
      <c r="E333" s="82">
        <v>1</v>
      </c>
      <c r="F333" s="82">
        <v>1</v>
      </c>
      <c r="G333" s="82">
        <v>1</v>
      </c>
      <c r="H333" s="82" t="s">
        <v>1723</v>
      </c>
      <c r="I333" s="82" t="s">
        <v>1724</v>
      </c>
      <c r="J333" s="82" t="s">
        <v>1661</v>
      </c>
      <c r="K333" s="82">
        <v>24753</v>
      </c>
      <c r="L333" s="82">
        <v>9933211694</v>
      </c>
      <c r="M333" s="82" t="s">
        <v>3</v>
      </c>
      <c r="N333" s="83"/>
      <c r="O333" s="57" t="s">
        <v>215</v>
      </c>
    </row>
    <row r="334" spans="1:26" ht="14.45" customHeight="1" x14ac:dyDescent="0.25">
      <c r="A334" s="125" t="s">
        <v>2062</v>
      </c>
      <c r="B334" s="125" t="str">
        <f t="shared" si="0"/>
        <v>INSERT INTO directorios ( Ficha, nombre, apeidoPaterno, apeidoMaterno, emailTrabajo, emailPersonal, cumpleaños, nivel, numExt, numCelular, numCasa, estructuragerencia_id, puesto_id, compania_id ) 
VALUES (
"","Edgar","Ortega","Rubio","edgar.lucien.ortega@pemex.com","","","","24315","9931136083","",1,1,1);</v>
      </c>
      <c r="C334" s="81">
        <f>VLOOKUP(Contactos!D334,Hoja1!$A$3:$E$22,2,FALSE)</f>
        <v>1</v>
      </c>
      <c r="D334" s="82" t="s">
        <v>716</v>
      </c>
      <c r="E334" s="82">
        <v>5</v>
      </c>
      <c r="F334" s="82">
        <v>1</v>
      </c>
      <c r="G334" s="82">
        <v>1</v>
      </c>
      <c r="H334" s="82" t="s">
        <v>1725</v>
      </c>
      <c r="I334" s="82" t="s">
        <v>1726</v>
      </c>
      <c r="J334" s="82" t="s">
        <v>1727</v>
      </c>
      <c r="K334" s="82">
        <v>24315</v>
      </c>
      <c r="L334" s="82">
        <v>9931136083</v>
      </c>
      <c r="M334" s="82" t="s">
        <v>3</v>
      </c>
      <c r="N334" s="83"/>
      <c r="O334" s="57" t="s">
        <v>729</v>
      </c>
    </row>
    <row r="335" spans="1:26" ht="14.45" customHeight="1" x14ac:dyDescent="0.25">
      <c r="A335" s="125" t="s">
        <v>2062</v>
      </c>
      <c r="B335" s="125" t="str">
        <f t="shared" si="0"/>
        <v>INSERT INTO directorios ( Ficha, nombre, apeidoPaterno, apeidoMaterno, emailTrabajo, emailPersonal, cumpleaños, nivel, numExt, numCelular, numCasa, estructuragerencia_id, puesto_id, compania_id ) 
VALUES (
"","Elizabeth","Rodriguez","Jimenez","maria.elizabeth.rodriguezj@pemex.com","","","","24143","9932257919","993-3161287",1,1,1);</v>
      </c>
      <c r="C335" s="81">
        <f>VLOOKUP(Contactos!D335,Hoja1!$A$3:$E$22,2,FALSE)</f>
        <v>1</v>
      </c>
      <c r="D335" s="82" t="s">
        <v>716</v>
      </c>
      <c r="E335" s="82">
        <v>5</v>
      </c>
      <c r="F335" s="82">
        <v>1</v>
      </c>
      <c r="G335" s="82">
        <v>1</v>
      </c>
      <c r="H335" s="82" t="s">
        <v>1728</v>
      </c>
      <c r="I335" s="82" t="s">
        <v>1668</v>
      </c>
      <c r="J335" s="82" t="s">
        <v>1702</v>
      </c>
      <c r="K335" s="82">
        <v>24143</v>
      </c>
      <c r="L335" s="82">
        <v>9932257919</v>
      </c>
      <c r="M335" s="82" t="s">
        <v>3</v>
      </c>
      <c r="N335" s="83" t="s">
        <v>2049</v>
      </c>
      <c r="O335" s="57" t="s">
        <v>43</v>
      </c>
    </row>
    <row r="336" spans="1:26" ht="14.45" customHeight="1" x14ac:dyDescent="0.25">
      <c r="A336" s="125" t="s">
        <v>2062</v>
      </c>
      <c r="B336" s="125" t="str">
        <f t="shared" si="0"/>
        <v>INSERT INTO directorios ( Ficha, nombre, apeidoPaterno, apeidoMaterno, emailTrabajo, emailPersonal, cumpleaños, nivel, numExt, numCelular, numCasa, estructuragerencia_id, puesto_id, compania_id ) 
VALUES (
"","Estuardo","Mar","Larrocea","estuardo.jesus.mar@pemex.com","","","","24016","9931204289","",1,1,1);</v>
      </c>
      <c r="C336" s="81">
        <f>VLOOKUP(Contactos!D336,Hoja1!$A$3:$E$22,2,FALSE)</f>
        <v>1</v>
      </c>
      <c r="D336" s="82" t="s">
        <v>716</v>
      </c>
      <c r="E336" s="82">
        <v>2</v>
      </c>
      <c r="F336" s="82">
        <v>1</v>
      </c>
      <c r="G336" s="82">
        <v>1</v>
      </c>
      <c r="H336" s="82" t="s">
        <v>1729</v>
      </c>
      <c r="I336" s="82" t="s">
        <v>1730</v>
      </c>
      <c r="J336" s="82" t="s">
        <v>1731</v>
      </c>
      <c r="K336" s="82">
        <v>24016</v>
      </c>
      <c r="L336" s="82">
        <v>9931204289</v>
      </c>
      <c r="M336" s="82" t="s">
        <v>3</v>
      </c>
      <c r="N336" s="83"/>
      <c r="O336" s="57" t="s">
        <v>44</v>
      </c>
    </row>
    <row r="337" spans="1:15" ht="14.45" customHeight="1" x14ac:dyDescent="0.25">
      <c r="A337" s="125" t="s">
        <v>2062</v>
      </c>
      <c r="B337" s="125" t="str">
        <f t="shared" si="0"/>
        <v>INSERT INTO directorios ( Ficha, nombre, apeidoPaterno, apeidoMaterno, emailTrabajo, emailPersonal, cumpleaños, nivel, numExt, numCelular, numCasa, estructuragerencia_id, puesto_id, compania_id ) 
VALUES (
"","Fernando","Reyes","Delgado","fernando.reyes@pemex.com","","","","25805","9932 780018","3515807",1,1,1);</v>
      </c>
      <c r="C337" s="81">
        <f>VLOOKUP(Contactos!D337,Hoja1!$A$3:$E$22,2,FALSE)</f>
        <v>1</v>
      </c>
      <c r="D337" s="82" t="s">
        <v>716</v>
      </c>
      <c r="E337" s="82">
        <v>2</v>
      </c>
      <c r="F337" s="82">
        <v>1</v>
      </c>
      <c r="G337" s="82">
        <v>1</v>
      </c>
      <c r="H337" s="82" t="s">
        <v>1663</v>
      </c>
      <c r="I337" s="82" t="s">
        <v>1732</v>
      </c>
      <c r="J337" s="82" t="s">
        <v>1670</v>
      </c>
      <c r="K337" s="82">
        <v>25805</v>
      </c>
      <c r="L337" s="82" t="s">
        <v>1966</v>
      </c>
      <c r="M337" s="82" t="s">
        <v>3</v>
      </c>
      <c r="N337" s="83">
        <v>3515807</v>
      </c>
      <c r="O337" s="57" t="s">
        <v>73</v>
      </c>
    </row>
    <row r="338" spans="1:15" ht="14.45" customHeight="1" x14ac:dyDescent="0.25">
      <c r="A338" s="125" t="s">
        <v>2062</v>
      </c>
      <c r="B338" s="125" t="str">
        <f t="shared" si="0"/>
        <v>INSERT INTO directorios ( Ficha, nombre, apeidoPaterno, apeidoMaterno, emailTrabajo, emailPersonal, cumpleaños, nivel, numExt, numCelular, numCasa, estructuragerencia_id, puesto_id, compania_id ) 
VALUES (
"","Gerardo","Mejía","López","gerardo.guadalupe.mejia@pemex.com","","","","25815/25816","9331079932","9333342898",1,1,1);</v>
      </c>
      <c r="C338" s="81">
        <f>VLOOKUP(Contactos!D338,Hoja1!$A$3:$E$22,2,FALSE)</f>
        <v>1</v>
      </c>
      <c r="D338" s="82" t="s">
        <v>716</v>
      </c>
      <c r="E338" s="82">
        <v>6</v>
      </c>
      <c r="F338" s="82">
        <v>1</v>
      </c>
      <c r="G338" s="82">
        <v>1</v>
      </c>
      <c r="H338" s="82" t="s">
        <v>1654</v>
      </c>
      <c r="I338" s="82" t="s">
        <v>1664</v>
      </c>
      <c r="J338" s="82" t="s">
        <v>1649</v>
      </c>
      <c r="K338" s="82" t="s">
        <v>1880</v>
      </c>
      <c r="L338" s="82">
        <v>9331079932</v>
      </c>
      <c r="M338" s="82" t="s">
        <v>3</v>
      </c>
      <c r="N338" s="83">
        <v>9333342898</v>
      </c>
      <c r="O338" s="57" t="s">
        <v>77</v>
      </c>
    </row>
    <row r="339" spans="1:15" ht="14.45" customHeight="1" x14ac:dyDescent="0.25">
      <c r="A339" s="125" t="s">
        <v>2062</v>
      </c>
      <c r="B339" s="125" t="str">
        <f t="shared" si="0"/>
        <v>INSERT INTO directorios ( Ficha, nombre, apeidoPaterno, apeidoMaterno, emailTrabajo, emailPersonal, cumpleaños, nivel, numExt, numCelular, numCasa, estructuragerencia_id, puesto_id, compania_id ) 
VALUES (
"","Guillermo","Lastra","Ortíz","guillermo.alberto.lastra@pemex.com","","","","24718","9932788213","",1,1,1);</v>
      </c>
      <c r="C339" s="81">
        <f>VLOOKUP(Contactos!D339,Hoja1!$A$3:$E$22,2,FALSE)</f>
        <v>1</v>
      </c>
      <c r="D339" s="82" t="s">
        <v>716</v>
      </c>
      <c r="E339" s="82">
        <v>3</v>
      </c>
      <c r="F339" s="82">
        <v>1</v>
      </c>
      <c r="G339" s="82">
        <v>1</v>
      </c>
      <c r="H339" s="82" t="s">
        <v>1733</v>
      </c>
      <c r="I339" s="82" t="s">
        <v>1734</v>
      </c>
      <c r="J339" s="82" t="s">
        <v>1672</v>
      </c>
      <c r="K339" s="82">
        <v>24718</v>
      </c>
      <c r="L339" s="82">
        <v>9932788213</v>
      </c>
      <c r="M339" s="82" t="s">
        <v>3</v>
      </c>
      <c r="N339" s="83"/>
      <c r="O339" s="57" t="s">
        <v>774</v>
      </c>
    </row>
    <row r="340" spans="1:15" ht="14.45" customHeight="1" x14ac:dyDescent="0.25">
      <c r="A340" s="125" t="s">
        <v>2062</v>
      </c>
      <c r="B340" s="125" t="str">
        <f t="shared" si="0"/>
        <v>INSERT INTO directorios ( Ficha, nombre, apeidoPaterno, apeidoMaterno, emailTrabajo, emailPersonal, cumpleaños, nivel, numExt, numCelular, numCasa, estructuragerencia_id, puesto_id, compania_id ) 
VALUES (
"","Gonzálo","Hernández","Orozco","gonzalo.hernandez@pemex.com","","","","24147","9931487517","9933165699",1,1,1);</v>
      </c>
      <c r="C340" s="81">
        <f>VLOOKUP(Contactos!D340,Hoja1!$A$3:$E$22,2,FALSE)</f>
        <v>1</v>
      </c>
      <c r="D340" s="82" t="s">
        <v>716</v>
      </c>
      <c r="E340" s="82">
        <v>3</v>
      </c>
      <c r="F340" s="82">
        <v>1</v>
      </c>
      <c r="G340" s="82">
        <v>1</v>
      </c>
      <c r="H340" s="82" t="s">
        <v>1684</v>
      </c>
      <c r="I340" s="82" t="s">
        <v>1674</v>
      </c>
      <c r="J340" s="82" t="s">
        <v>1735</v>
      </c>
      <c r="K340" s="82">
        <v>24147</v>
      </c>
      <c r="L340" s="82">
        <v>9931487517</v>
      </c>
      <c r="M340" s="82" t="s">
        <v>3</v>
      </c>
      <c r="N340" s="83">
        <v>9933165699</v>
      </c>
      <c r="O340" s="86" t="s">
        <v>45</v>
      </c>
    </row>
    <row r="341" spans="1:15" ht="14.45" customHeight="1" x14ac:dyDescent="0.25">
      <c r="A341" s="125" t="s">
        <v>2062</v>
      </c>
      <c r="B341" s="125" t="str">
        <f t="shared" si="0"/>
        <v>INSERT INTO directorios ( Ficha, nombre, apeidoPaterno, apeidoMaterno, emailTrabajo, emailPersonal, cumpleaños, nivel, numExt, numCelular, numCasa, estructuragerencia_id, puesto_id, compania_id ) 
VALUES (
"","Gregorio","Santiago","Pérez","gregorio.santiago@pemex.com","","","","24759","9931907443","",1,1,1);</v>
      </c>
      <c r="C341" s="81">
        <f>VLOOKUP(Contactos!D341,Hoja1!$A$3:$E$22,2,FALSE)</f>
        <v>1</v>
      </c>
      <c r="D341" s="82" t="s">
        <v>716</v>
      </c>
      <c r="E341" s="82">
        <v>5</v>
      </c>
      <c r="F341" s="82">
        <v>1</v>
      </c>
      <c r="G341" s="82">
        <v>1</v>
      </c>
      <c r="H341" s="82" t="s">
        <v>1736</v>
      </c>
      <c r="I341" s="82" t="s">
        <v>1737</v>
      </c>
      <c r="J341" s="82" t="s">
        <v>1700</v>
      </c>
      <c r="K341" s="82">
        <v>24759</v>
      </c>
      <c r="L341" s="82">
        <v>9931907443</v>
      </c>
      <c r="M341" s="82" t="s">
        <v>3</v>
      </c>
      <c r="N341" s="83"/>
      <c r="O341" s="86" t="s">
        <v>713</v>
      </c>
    </row>
    <row r="342" spans="1:15" ht="14.45" customHeight="1" x14ac:dyDescent="0.25">
      <c r="A342" s="125" t="s">
        <v>2062</v>
      </c>
      <c r="B342" s="125" t="str">
        <f t="shared" si="0"/>
        <v>INSERT INTO directorios ( Ficha, nombre, apeidoPaterno, apeidoMaterno, emailTrabajo, emailPersonal, cumpleaños, nivel, numExt, numCelular, numCasa, estructuragerencia_id, puesto_id, compania_id ) 
VALUES (
"","Grethel","Perez","Tellez","grethel.alyn.perez@pemex.com","","","","25384","5541-446572","",1,1,1);</v>
      </c>
      <c r="C342" s="81">
        <f>VLOOKUP(Contactos!D342,Hoja1!$A$3:$E$22,2,FALSE)</f>
        <v>1</v>
      </c>
      <c r="D342" s="82" t="s">
        <v>716</v>
      </c>
      <c r="E342" s="82">
        <v>1</v>
      </c>
      <c r="F342" s="82">
        <v>1</v>
      </c>
      <c r="G342" s="82">
        <v>1</v>
      </c>
      <c r="H342" s="82" t="s">
        <v>1685</v>
      </c>
      <c r="I342" s="82" t="s">
        <v>1738</v>
      </c>
      <c r="J342" s="82" t="s">
        <v>1739</v>
      </c>
      <c r="K342" s="82">
        <v>25384</v>
      </c>
      <c r="L342" s="82" t="s">
        <v>1979</v>
      </c>
      <c r="M342" s="82"/>
      <c r="N342" s="83"/>
      <c r="O342" s="86" t="s">
        <v>46</v>
      </c>
    </row>
    <row r="343" spans="1:15" ht="14.45" customHeight="1" x14ac:dyDescent="0.25">
      <c r="A343" s="125" t="s">
        <v>2062</v>
      </c>
      <c r="B343" s="125" t="str">
        <f t="shared" si="0"/>
        <v>INSERT INTO directorios ( Ficha, nombre, apeidoPaterno, apeidoMaterno, emailTrabajo, emailPersonal, cumpleaños, nivel, numExt, numCelular, numCasa, estructuragerencia_id, puesto_id, compania_id ) 
VALUES (
"","Gustavo","Silva","Moreno","gustavo.alexander.silva@pemex.com","","","","24743","9932153277","",1,1,1);</v>
      </c>
      <c r="C343" s="81">
        <f>VLOOKUP(Contactos!D343,Hoja1!$A$3:$E$22,2,FALSE)</f>
        <v>1</v>
      </c>
      <c r="D343" s="82" t="s">
        <v>716</v>
      </c>
      <c r="E343" s="82">
        <v>3</v>
      </c>
      <c r="F343" s="82">
        <v>1</v>
      </c>
      <c r="G343" s="82">
        <v>1</v>
      </c>
      <c r="H343" s="82" t="s">
        <v>1650</v>
      </c>
      <c r="I343" s="82" t="s">
        <v>1703</v>
      </c>
      <c r="J343" s="82" t="s">
        <v>1740</v>
      </c>
      <c r="K343" s="82">
        <v>24743</v>
      </c>
      <c r="L343" s="82">
        <v>9932153277</v>
      </c>
      <c r="M343" s="82"/>
      <c r="N343" s="83"/>
      <c r="O343" s="86" t="s">
        <v>216</v>
      </c>
    </row>
    <row r="344" spans="1:15" ht="14.45" customHeight="1" x14ac:dyDescent="0.25">
      <c r="A344" s="125" t="s">
        <v>2062</v>
      </c>
      <c r="B344" s="125" t="str">
        <f t="shared" si="0"/>
        <v>INSERT INTO directorios ( Ficha, nombre, apeidoPaterno, apeidoMaterno, emailTrabajo, emailPersonal, cumpleaños, nivel, numExt, numCelular, numCasa, estructuragerencia_id, puesto_id, compania_id ) 
VALUES (
"","Gustavo","Silva","Ruz","gustavo.adolfo.silva@pemex.com","","","","24759","9932357377","",1,1,1);</v>
      </c>
      <c r="C344" s="81">
        <f>VLOOKUP(Contactos!D344,Hoja1!$A$3:$E$22,2,FALSE)</f>
        <v>1</v>
      </c>
      <c r="D344" s="82" t="s">
        <v>716</v>
      </c>
      <c r="E344" s="82">
        <v>2</v>
      </c>
      <c r="F344" s="82">
        <v>1</v>
      </c>
      <c r="G344" s="82">
        <v>1</v>
      </c>
      <c r="H344" s="82" t="s">
        <v>1650</v>
      </c>
      <c r="I344" s="82" t="s">
        <v>1703</v>
      </c>
      <c r="J344" s="82" t="s">
        <v>1741</v>
      </c>
      <c r="K344" s="82">
        <v>24759</v>
      </c>
      <c r="L344" s="82">
        <v>9932357377</v>
      </c>
      <c r="M344" s="82"/>
      <c r="N344" s="83"/>
      <c r="O344" s="86" t="s">
        <v>586</v>
      </c>
    </row>
    <row r="345" spans="1:15" ht="14.45" customHeight="1" x14ac:dyDescent="0.25">
      <c r="A345" s="125" t="s">
        <v>2062</v>
      </c>
      <c r="B345" s="125" t="str">
        <f t="shared" si="0"/>
        <v>INSERT INTO directorios ( Ficha, nombre, apeidoPaterno, apeidoMaterno, emailTrabajo, emailPersonal, cumpleaños, nivel, numExt, numCelular, numCasa, estructuragerencia_id, puesto_id, compania_id ) 
VALUES (
"","Hector","Marttelo","Araiza","hector.arturo.marttelo@pemex.com","","","","24552","9932774178","27311",1,1,1);</v>
      </c>
      <c r="C345" s="81">
        <f>VLOOKUP(Contactos!D345,Hoja1!$A$3:$E$22,2,FALSE)</f>
        <v>1</v>
      </c>
      <c r="D345" s="66" t="s">
        <v>716</v>
      </c>
      <c r="E345" s="82">
        <v>2</v>
      </c>
      <c r="F345" s="82">
        <v>1</v>
      </c>
      <c r="G345" s="66">
        <v>1</v>
      </c>
      <c r="H345" s="66" t="s">
        <v>1665</v>
      </c>
      <c r="I345" s="66" t="s">
        <v>1742</v>
      </c>
      <c r="J345" s="66" t="s">
        <v>1743</v>
      </c>
      <c r="K345" s="66">
        <v>24552</v>
      </c>
      <c r="L345" s="66">
        <v>9932774178</v>
      </c>
      <c r="M345" s="82">
        <v>6727568</v>
      </c>
      <c r="N345" s="83">
        <v>27311</v>
      </c>
      <c r="O345" s="86" t="s">
        <v>239</v>
      </c>
    </row>
    <row r="346" spans="1:15" ht="14.45" customHeight="1" x14ac:dyDescent="0.25">
      <c r="A346" s="125" t="s">
        <v>2062</v>
      </c>
      <c r="B346" s="125" t="str">
        <f t="shared" si="0"/>
        <v>INSERT INTO directorios ( Ficha, nombre, apeidoPaterno, apeidoMaterno, emailTrabajo, emailPersonal, cumpleaños, nivel, numExt, numCelular, numCasa, estructuragerencia_id, puesto_id, compania_id ) 
VALUES (
"","Ignacio","Martínez","","ignacio.ramirez@pemex.com","","","","24758","9931602559","",1,1,1);</v>
      </c>
      <c r="C346" s="81">
        <f>VLOOKUP(Contactos!D346,Hoja1!$A$3:$E$22,2,FALSE)</f>
        <v>1</v>
      </c>
      <c r="D346" s="82" t="s">
        <v>716</v>
      </c>
      <c r="E346" s="82">
        <v>1</v>
      </c>
      <c r="F346" s="82">
        <v>1</v>
      </c>
      <c r="G346" s="82">
        <v>1</v>
      </c>
      <c r="H346" s="82" t="s">
        <v>1686</v>
      </c>
      <c r="I346" s="82" t="s">
        <v>1660</v>
      </c>
      <c r="J346" s="82"/>
      <c r="K346" s="82">
        <v>24758</v>
      </c>
      <c r="L346" s="82">
        <v>9931602559</v>
      </c>
      <c r="M346" s="82" t="s">
        <v>3</v>
      </c>
      <c r="N346" s="83"/>
      <c r="O346" s="86" t="s">
        <v>47</v>
      </c>
    </row>
    <row r="347" spans="1:15" ht="14.45" customHeight="1" x14ac:dyDescent="0.25">
      <c r="A347" s="125" t="s">
        <v>2062</v>
      </c>
      <c r="B347" s="125" t="str">
        <f t="shared" si="0"/>
        <v>INSERT INTO directorios ( Ficha, nombre, apeidoPaterno, apeidoMaterno, emailTrabajo, emailPersonal, cumpleaños, nivel, numExt, numCelular, numCasa, estructuragerencia_id, puesto_id, compania_id ) 
VALUES (
"","Ismael","Mendez","Garcia","ismael.roberto.mendez@pemex.com","","","","25468","9933422723","1860777",1,1,1);</v>
      </c>
      <c r="C347" s="81">
        <f>VLOOKUP(Contactos!D347,Hoja1!$A$3:$E$22,2,FALSE)</f>
        <v>1</v>
      </c>
      <c r="D347" s="82" t="s">
        <v>716</v>
      </c>
      <c r="E347" s="82">
        <v>3</v>
      </c>
      <c r="F347" s="82">
        <v>1</v>
      </c>
      <c r="G347" s="82">
        <v>1</v>
      </c>
      <c r="H347" s="82" t="s">
        <v>1666</v>
      </c>
      <c r="I347" s="82" t="s">
        <v>1698</v>
      </c>
      <c r="J347" s="82" t="s">
        <v>1657</v>
      </c>
      <c r="K347" s="82">
        <v>25468</v>
      </c>
      <c r="L347" s="82">
        <v>9933422723</v>
      </c>
      <c r="M347" s="82" t="s">
        <v>3</v>
      </c>
      <c r="N347" s="83">
        <v>1860777</v>
      </c>
      <c r="O347" s="86" t="s">
        <v>803</v>
      </c>
    </row>
    <row r="348" spans="1:15" ht="14.45" customHeight="1" x14ac:dyDescent="0.25">
      <c r="A348" s="125" t="s">
        <v>2062</v>
      </c>
      <c r="B348" s="125" t="str">
        <f t="shared" si="0"/>
        <v>INSERT INTO directorios ( Ficha, nombre, apeidoPaterno, apeidoMaterno, emailTrabajo, emailPersonal, cumpleaños, nivel, numExt, numCelular, numCasa, estructuragerencia_id, puesto_id, compania_id ) 
VALUES (
"","Irma","Montalvo","Gomez","irma.aurora.montalvo@pemex.com","","","","25468","9931943169","",1,1,1);</v>
      </c>
      <c r="C348" s="81">
        <f>VLOOKUP(Contactos!D348,Hoja1!$A$3:$E$22,2,FALSE)</f>
        <v>1</v>
      </c>
      <c r="D348" s="82" t="s">
        <v>716</v>
      </c>
      <c r="E348" s="82">
        <v>1</v>
      </c>
      <c r="F348" s="82">
        <v>1</v>
      </c>
      <c r="G348" s="82">
        <v>1</v>
      </c>
      <c r="H348" s="82" t="s">
        <v>1744</v>
      </c>
      <c r="I348" s="82" t="s">
        <v>1745</v>
      </c>
      <c r="J348" s="82" t="s">
        <v>1746</v>
      </c>
      <c r="K348" s="82">
        <v>25468</v>
      </c>
      <c r="L348" s="82">
        <v>9931943169</v>
      </c>
      <c r="M348" s="82" t="s">
        <v>3</v>
      </c>
      <c r="N348" s="83"/>
      <c r="O348" s="57" t="s">
        <v>48</v>
      </c>
    </row>
    <row r="349" spans="1:15" ht="14.45" customHeight="1" x14ac:dyDescent="0.25">
      <c r="A349" s="125" t="s">
        <v>2062</v>
      </c>
      <c r="B349" s="125" t="str">
        <f t="shared" si="0"/>
        <v>INSERT INTO directorios ( Ficha, nombre, apeidoPaterno, apeidoMaterno, emailTrabajo, emailPersonal, cumpleaños, nivel, numExt, numCelular, numCasa, estructuragerencia_id, puesto_id, compania_id ) 
VALUES (
"","Ivan","Santamaria","Vite","ivan.santamaria@pemex.com","","","","25291","9932062590","9933161287",1,1,1);</v>
      </c>
      <c r="C349" s="81">
        <f>VLOOKUP(Contactos!D349,Hoja1!$A$3:$E$22,2,FALSE)</f>
        <v>1</v>
      </c>
      <c r="D349" s="82" t="s">
        <v>716</v>
      </c>
      <c r="E349" s="82">
        <v>3</v>
      </c>
      <c r="F349" s="82">
        <v>1</v>
      </c>
      <c r="G349" s="82">
        <v>1</v>
      </c>
      <c r="H349" s="82" t="s">
        <v>1747</v>
      </c>
      <c r="I349" s="82" t="s">
        <v>1748</v>
      </c>
      <c r="J349" s="82" t="s">
        <v>1687</v>
      </c>
      <c r="K349" s="82">
        <v>25291</v>
      </c>
      <c r="L349" s="82">
        <v>9932062590</v>
      </c>
      <c r="M349" s="82">
        <v>705558</v>
      </c>
      <c r="N349" s="83">
        <v>9933161287</v>
      </c>
      <c r="O349" s="57" t="s">
        <v>49</v>
      </c>
    </row>
    <row r="350" spans="1:15" ht="14.45" customHeight="1" x14ac:dyDescent="0.25">
      <c r="A350" s="125" t="s">
        <v>2062</v>
      </c>
      <c r="B350" s="125" t="str">
        <f t="shared" si="0"/>
        <v>INSERT INTO directorios ( Ficha, nombre, apeidoPaterno, apeidoMaterno, emailTrabajo, emailPersonal, cumpleaños, nivel, numExt, numCelular, numCasa, estructuragerencia_id, puesto_id, compania_id ) 
VALUES (
"","Jesús","Chavero","Solis","jesus.gilberto.chavero@pemex.com","","","","25258","9931568930","993-1390011",1,1,1);</v>
      </c>
      <c r="C350" s="81">
        <f>VLOOKUP(Contactos!D350,Hoja1!$A$3:$E$22,2,FALSE)</f>
        <v>1</v>
      </c>
      <c r="D350" s="82" t="s">
        <v>716</v>
      </c>
      <c r="E350" s="82">
        <v>2</v>
      </c>
      <c r="F350" s="82">
        <v>1</v>
      </c>
      <c r="G350" s="82">
        <v>1</v>
      </c>
      <c r="H350" s="82" t="s">
        <v>1749</v>
      </c>
      <c r="I350" s="82" t="s">
        <v>1750</v>
      </c>
      <c r="J350" s="82" t="s">
        <v>1751</v>
      </c>
      <c r="K350" s="82">
        <v>25258</v>
      </c>
      <c r="L350" s="82">
        <v>9931568930</v>
      </c>
      <c r="M350" s="82" t="s">
        <v>3</v>
      </c>
      <c r="N350" s="83" t="s">
        <v>2050</v>
      </c>
      <c r="O350" s="57" t="s">
        <v>50</v>
      </c>
    </row>
    <row r="351" spans="1:15" ht="14.45" customHeight="1" x14ac:dyDescent="0.25">
      <c r="A351" s="125" t="s">
        <v>2062</v>
      </c>
      <c r="B351" s="125" t="str">
        <f t="shared" si="0"/>
        <v>INSERT INTO directorios ( Ficha, nombre, apeidoPaterno, apeidoMaterno, emailTrabajo, emailPersonal, cumpleaños, nivel, numExt, numCelular, numCasa, estructuragerencia_id, puesto_id, compania_id ) 
VALUES (
"","Jesús","Díaz","Gómez","jesus.guadalupe.diaz@pemex.com","","","","24753","9931431478","",1,1,1);</v>
      </c>
      <c r="C351" s="81">
        <f>VLOOKUP(Contactos!D351,Hoja1!$A$3:$E$22,2,FALSE)</f>
        <v>1</v>
      </c>
      <c r="D351" s="82" t="s">
        <v>716</v>
      </c>
      <c r="E351" s="82">
        <v>3</v>
      </c>
      <c r="F351" s="82">
        <v>1</v>
      </c>
      <c r="G351" s="82">
        <v>1</v>
      </c>
      <c r="H351" s="82" t="s">
        <v>1749</v>
      </c>
      <c r="I351" s="82" t="s">
        <v>1752</v>
      </c>
      <c r="J351" s="82" t="s">
        <v>1651</v>
      </c>
      <c r="K351" s="82">
        <v>24753</v>
      </c>
      <c r="L351" s="82">
        <v>9931431478</v>
      </c>
      <c r="M351" s="82" t="s">
        <v>3</v>
      </c>
      <c r="N351" s="83"/>
      <c r="O351" s="57" t="s">
        <v>608</v>
      </c>
    </row>
    <row r="352" spans="1:15" ht="14.45" customHeight="1" x14ac:dyDescent="0.25">
      <c r="A352" s="125" t="s">
        <v>2062</v>
      </c>
      <c r="B352" s="125" t="str">
        <f t="shared" si="0"/>
        <v>INSERT INTO directorios ( Ficha, nombre, apeidoPaterno, apeidoMaterno, emailTrabajo, emailPersonal, cumpleaños, nivel, numExt, numCelular, numCasa, estructuragerencia_id, puesto_id, compania_id ) 
VALUES (
"","Jesús","Ponce","Ballesteros","jesus.erasmo.ponce@pemex.com","","","","24759","9931901393","",1,1,1);</v>
      </c>
      <c r="C352" s="81">
        <f>VLOOKUP(Contactos!D352,Hoja1!$A$3:$E$22,2,FALSE)</f>
        <v>1</v>
      </c>
      <c r="D352" s="82" t="s">
        <v>716</v>
      </c>
      <c r="E352" s="82">
        <v>5</v>
      </c>
      <c r="F352" s="82">
        <v>1</v>
      </c>
      <c r="G352" s="82">
        <v>1</v>
      </c>
      <c r="H352" s="82" t="s">
        <v>1749</v>
      </c>
      <c r="I352" s="82" t="s">
        <v>1753</v>
      </c>
      <c r="J352" s="82" t="s">
        <v>1754</v>
      </c>
      <c r="K352" s="44">
        <v>24759</v>
      </c>
      <c r="L352" s="44">
        <v>9931901393</v>
      </c>
      <c r="M352" s="44" t="s">
        <v>3</v>
      </c>
      <c r="N352" s="47"/>
      <c r="O352" s="57" t="s">
        <v>544</v>
      </c>
    </row>
    <row r="353" spans="1:15" ht="14.45" customHeight="1" x14ac:dyDescent="0.25">
      <c r="A353" s="125" t="s">
        <v>2062</v>
      </c>
      <c r="B353" s="125" t="str">
        <f t="shared" si="0"/>
        <v>INSERT INTO directorios ( Ficha, nombre, apeidoPaterno, apeidoMaterno, emailTrabajo, emailPersonal, cumpleaños, nivel, numExt, numCelular, numCasa, estructuragerencia_id, puesto_id, compania_id ) 
VALUES (
"","Jose","Cosio","Herrera","jose.antonio.cosio@pemex.com","","","","24196","9931677035","3517004",1,1,1);</v>
      </c>
      <c r="C353" s="81">
        <f>VLOOKUP(Contactos!D353,Hoja1!$A$3:$E$22,2,FALSE)</f>
        <v>1</v>
      </c>
      <c r="D353" s="44" t="s">
        <v>716</v>
      </c>
      <c r="E353" s="82">
        <v>2</v>
      </c>
      <c r="F353" s="82">
        <v>1</v>
      </c>
      <c r="G353" s="82">
        <v>1</v>
      </c>
      <c r="H353" s="44" t="s">
        <v>1755</v>
      </c>
      <c r="I353" s="82" t="s">
        <v>1756</v>
      </c>
      <c r="J353" s="82" t="s">
        <v>1708</v>
      </c>
      <c r="K353" s="82">
        <v>24196</v>
      </c>
      <c r="L353" s="82">
        <v>9931677035</v>
      </c>
      <c r="M353" s="82" t="s">
        <v>3</v>
      </c>
      <c r="N353" s="83">
        <v>3517004</v>
      </c>
      <c r="O353" s="57" t="s">
        <v>51</v>
      </c>
    </row>
    <row r="354" spans="1:15" ht="14.45" customHeight="1" x14ac:dyDescent="0.25">
      <c r="A354" s="125" t="s">
        <v>2062</v>
      </c>
      <c r="B354" s="125" t="str">
        <f t="shared" si="0"/>
        <v>INSERT INTO directorios ( Ficha, nombre, apeidoPaterno, apeidoMaterno, emailTrabajo, emailPersonal, cumpleaños, nivel, numExt, numCelular, numCasa, estructuragerencia_id, puesto_id, compania_id ) 
VALUES (
"","José","Gudiño","Carballo","jose.carlos.gudino@pemex.com","","","","24753","9932420767","2706520",1,1,1);</v>
      </c>
      <c r="C354" s="81">
        <f>VLOOKUP(Contactos!D354,Hoja1!$A$3:$E$22,2,FALSE)</f>
        <v>1</v>
      </c>
      <c r="D354" s="44" t="s">
        <v>716</v>
      </c>
      <c r="E354" s="82">
        <v>5</v>
      </c>
      <c r="F354" s="82">
        <v>1</v>
      </c>
      <c r="G354" s="82">
        <v>1</v>
      </c>
      <c r="H354" s="82" t="s">
        <v>1757</v>
      </c>
      <c r="I354" s="82" t="s">
        <v>1688</v>
      </c>
      <c r="J354" s="82" t="s">
        <v>1689</v>
      </c>
      <c r="K354" s="44">
        <v>24753</v>
      </c>
      <c r="L354" s="44">
        <v>9932420767</v>
      </c>
      <c r="M354" s="44" t="s">
        <v>3</v>
      </c>
      <c r="N354" s="47">
        <v>2706520</v>
      </c>
      <c r="O354" s="57" t="s">
        <v>65</v>
      </c>
    </row>
    <row r="355" spans="1:15" ht="14.45" customHeight="1" x14ac:dyDescent="0.25">
      <c r="A355" s="125" t="s">
        <v>2062</v>
      </c>
      <c r="B355" s="125" t="str">
        <f t="shared" si="0"/>
        <v>INSERT INTO directorios ( Ficha, nombre, apeidoPaterno, apeidoMaterno, emailTrabajo, emailPersonal, cumpleaños, nivel, numExt, numCelular, numCasa, estructuragerencia_id, puesto_id, compania_id ) 
VALUES (
"","Juan","Alfaro","Moscoso","juan.carlos.alfaro@pemex.com","","","","24512","9933767093","",1,1,1);</v>
      </c>
      <c r="C355" s="81">
        <f>VLOOKUP(Contactos!D355,Hoja1!$A$3:$E$22,2,FALSE)</f>
        <v>1</v>
      </c>
      <c r="D355" s="44" t="s">
        <v>716</v>
      </c>
      <c r="E355" s="82">
        <v>3</v>
      </c>
      <c r="F355" s="82">
        <v>1</v>
      </c>
      <c r="G355" s="82">
        <v>1</v>
      </c>
      <c r="H355" s="44" t="s">
        <v>1758</v>
      </c>
      <c r="I355" s="82" t="s">
        <v>1679</v>
      </c>
      <c r="J355" s="82" t="s">
        <v>1690</v>
      </c>
      <c r="K355" s="82">
        <v>24512</v>
      </c>
      <c r="L355" s="82">
        <v>9933767093</v>
      </c>
      <c r="M355" s="82" t="s">
        <v>3</v>
      </c>
      <c r="N355" s="83"/>
      <c r="O355" s="57" t="s">
        <v>52</v>
      </c>
    </row>
    <row r="356" spans="1:15" ht="14.45" customHeight="1" x14ac:dyDescent="0.25">
      <c r="A356" s="125" t="s">
        <v>2062</v>
      </c>
      <c r="B356" s="125" t="str">
        <f t="shared" si="0"/>
        <v>INSERT INTO directorios ( Ficha, nombre, apeidoPaterno, apeidoMaterno, emailTrabajo, emailPersonal, cumpleaños, nivel, numExt, numCelular, numCasa, estructuragerencia_id, puesto_id, compania_id ) 
VALUES (
"","Juan","Estrada","Martínez","juan.carlos.estrada@pemex.com","","","","25807","9931295430","993-3165699",1,1,1);</v>
      </c>
      <c r="C356" s="81">
        <f>VLOOKUP(Contactos!D356,Hoja1!$A$3:$E$22,2,FALSE)</f>
        <v>1</v>
      </c>
      <c r="D356" s="44" t="s">
        <v>716</v>
      </c>
      <c r="E356" s="82">
        <v>3</v>
      </c>
      <c r="F356" s="82">
        <v>1</v>
      </c>
      <c r="G356" s="82">
        <v>1</v>
      </c>
      <c r="H356" s="82" t="s">
        <v>1758</v>
      </c>
      <c r="I356" s="82" t="s">
        <v>1691</v>
      </c>
      <c r="J356" s="82" t="s">
        <v>1660</v>
      </c>
      <c r="K356" s="82">
        <v>25807</v>
      </c>
      <c r="L356" s="82">
        <v>9931295430</v>
      </c>
      <c r="M356" s="82" t="s">
        <v>3</v>
      </c>
      <c r="N356" s="83" t="s">
        <v>2051</v>
      </c>
      <c r="O356" s="57" t="s">
        <v>53</v>
      </c>
    </row>
    <row r="357" spans="1:15" ht="14.45" customHeight="1" x14ac:dyDescent="0.25">
      <c r="A357" s="125" t="s">
        <v>2062</v>
      </c>
      <c r="B357" s="125" t="str">
        <f t="shared" si="0"/>
        <v>INSERT INTO directorios ( Ficha, nombre, apeidoPaterno, apeidoMaterno, emailTrabajo, emailPersonal, cumpleaños, nivel, numExt, numCelular, numCasa, estructuragerencia_id, puesto_id, compania_id ) 
VALUES (
"","Juan","Vazquez","Bautista","juan.gabriel.vazquez@pemex.com","","","","24753","9931992610","",1,1,1);</v>
      </c>
      <c r="C357" s="81">
        <f>VLOOKUP(Contactos!D357,Hoja1!$A$3:$E$22,2,FALSE)</f>
        <v>1</v>
      </c>
      <c r="D357" s="44" t="s">
        <v>716</v>
      </c>
      <c r="E357" s="82">
        <v>6</v>
      </c>
      <c r="F357" s="82">
        <v>1</v>
      </c>
      <c r="G357" s="82">
        <v>1</v>
      </c>
      <c r="H357" s="82" t="s">
        <v>1758</v>
      </c>
      <c r="I357" s="82" t="s">
        <v>1759</v>
      </c>
      <c r="J357" s="82" t="s">
        <v>1675</v>
      </c>
      <c r="K357" s="82">
        <v>24753</v>
      </c>
      <c r="L357" s="82">
        <v>9931992610</v>
      </c>
      <c r="M357" s="82" t="s">
        <v>3</v>
      </c>
      <c r="N357" s="83"/>
      <c r="O357" s="57" t="s">
        <v>351</v>
      </c>
    </row>
    <row r="358" spans="1:15" ht="14.45" customHeight="1" x14ac:dyDescent="0.25">
      <c r="A358" s="125" t="s">
        <v>2062</v>
      </c>
      <c r="B358" s="125" t="str">
        <f t="shared" si="0"/>
        <v>INSERT INTO directorios ( Ficha, nombre, apeidoPaterno, apeidoMaterno, emailTrabajo, emailPersonal, cumpleaños, nivel, numExt, numCelular, numCasa, estructuragerencia_id, puesto_id, compania_id ) 
VALUES (
"","Julian","Santiago","Leon","julian.javier.santiago@pemex.com","","","","24018","9935930441","",1,1,1);</v>
      </c>
      <c r="C358" s="81">
        <f>VLOOKUP(Contactos!D358,Hoja1!$A$3:$E$22,2,FALSE)</f>
        <v>1</v>
      </c>
      <c r="D358" s="44" t="s">
        <v>716</v>
      </c>
      <c r="E358" s="82">
        <v>6</v>
      </c>
      <c r="F358" s="82">
        <v>1</v>
      </c>
      <c r="G358" s="82">
        <v>1</v>
      </c>
      <c r="H358" s="82" t="s">
        <v>1692</v>
      </c>
      <c r="I358" s="82" t="s">
        <v>1737</v>
      </c>
      <c r="J358" s="82" t="s">
        <v>1760</v>
      </c>
      <c r="K358" s="82">
        <v>24018</v>
      </c>
      <c r="L358" s="82">
        <v>9935930441</v>
      </c>
      <c r="M358" s="82" t="s">
        <v>3</v>
      </c>
      <c r="N358" s="83"/>
      <c r="O358" s="57" t="s">
        <v>54</v>
      </c>
    </row>
    <row r="359" spans="1:15" ht="14.45" customHeight="1" x14ac:dyDescent="0.25">
      <c r="A359" s="125" t="s">
        <v>2062</v>
      </c>
      <c r="B359" s="125" t="str">
        <f t="shared" si="0"/>
        <v>INSERT INTO directorios ( Ficha, nombre, apeidoPaterno, apeidoMaterno, emailTrabajo, emailPersonal, cumpleaños, nivel, numExt, numCelular, numCasa, estructuragerencia_id, puesto_id, compania_id ) 
VALUES (
"","Luis","Barajas","Capetillo","luis.fernando.barajas@pemex.com","","","","25815","9933965599","9933155107",1,1,1);</v>
      </c>
      <c r="C359" s="81">
        <f>VLOOKUP(Contactos!D359,Hoja1!$A$3:$E$22,2,FALSE)</f>
        <v>1</v>
      </c>
      <c r="D359" s="44" t="s">
        <v>716</v>
      </c>
      <c r="E359" s="82">
        <v>3</v>
      </c>
      <c r="F359" s="82">
        <v>1</v>
      </c>
      <c r="G359" s="82">
        <v>1</v>
      </c>
      <c r="H359" s="82" t="s">
        <v>1761</v>
      </c>
      <c r="I359" s="82" t="s">
        <v>1762</v>
      </c>
      <c r="J359" s="82" t="s">
        <v>1763</v>
      </c>
      <c r="K359" s="44">
        <v>25815</v>
      </c>
      <c r="L359" s="44">
        <v>9933965599</v>
      </c>
      <c r="M359" s="44" t="s">
        <v>3</v>
      </c>
      <c r="N359" s="47">
        <v>9933155107</v>
      </c>
      <c r="O359" s="57" t="s">
        <v>68</v>
      </c>
    </row>
    <row r="360" spans="1:15" ht="14.45" customHeight="1" x14ac:dyDescent="0.25">
      <c r="A360" s="125" t="s">
        <v>2062</v>
      </c>
      <c r="B360" s="125" t="str">
        <f t="shared" si="0"/>
        <v>INSERT INTO directorios ( Ficha, nombre, apeidoPaterno, apeidoMaterno, emailTrabajo, emailPersonal, cumpleaños, nivel, numExt, numCelular, numCasa, estructuragerencia_id, puesto_id, compania_id ) 
VALUES (
"","Manuel","Coronado","Zárate","manuel.jesus.coronado@pemex.com","","","","24552","9932256466","",1,1,1);</v>
      </c>
      <c r="C360" s="81">
        <f>VLOOKUP(Contactos!D360,Hoja1!$A$3:$E$22,2,FALSE)</f>
        <v>1</v>
      </c>
      <c r="D360" s="44" t="s">
        <v>716</v>
      </c>
      <c r="E360" s="82">
        <v>5</v>
      </c>
      <c r="F360" s="82">
        <v>1</v>
      </c>
      <c r="G360" s="82">
        <v>1</v>
      </c>
      <c r="H360" s="44" t="s">
        <v>1671</v>
      </c>
      <c r="I360" s="82" t="s">
        <v>1764</v>
      </c>
      <c r="J360" s="82" t="s">
        <v>1765</v>
      </c>
      <c r="K360" s="82">
        <v>24552</v>
      </c>
      <c r="L360" s="82">
        <v>9932256466</v>
      </c>
      <c r="M360" s="82" t="s">
        <v>3</v>
      </c>
      <c r="N360" s="83"/>
      <c r="O360" s="57" t="s">
        <v>217</v>
      </c>
    </row>
    <row r="361" spans="1:15" ht="14.45" customHeight="1" x14ac:dyDescent="0.25">
      <c r="A361" s="125" t="s">
        <v>2062</v>
      </c>
      <c r="B361" s="125" t="str">
        <f t="shared" si="0"/>
        <v>INSERT INTO directorios ( Ficha, nombre, apeidoPaterno, apeidoMaterno, emailTrabajo, emailPersonal, cumpleaños, nivel, numExt, numCelular, numCasa, estructuragerencia_id, puesto_id, compania_id ) 
VALUES (
"","Marcelino","Gómez","Vicente","marcelino.gomez@pemex.com","","","","24315","","",1,1,1);</v>
      </c>
      <c r="C361" s="81">
        <f>VLOOKUP(Contactos!D361,Hoja1!$A$3:$E$22,2,FALSE)</f>
        <v>1</v>
      </c>
      <c r="D361" s="44" t="s">
        <v>716</v>
      </c>
      <c r="E361" s="82">
        <v>1</v>
      </c>
      <c r="F361" s="82">
        <v>1</v>
      </c>
      <c r="G361" s="82">
        <v>1</v>
      </c>
      <c r="H361" s="82" t="s">
        <v>1766</v>
      </c>
      <c r="I361" s="82" t="s">
        <v>1651</v>
      </c>
      <c r="J361" s="82" t="s">
        <v>1693</v>
      </c>
      <c r="K361" s="82">
        <v>24315</v>
      </c>
      <c r="L361" s="82"/>
      <c r="M361" s="82"/>
      <c r="N361" s="83"/>
      <c r="O361" s="57" t="s">
        <v>802</v>
      </c>
    </row>
    <row r="362" spans="1:15" ht="14.45" customHeight="1" x14ac:dyDescent="0.25">
      <c r="A362" s="125" t="s">
        <v>2062</v>
      </c>
      <c r="B362" s="125" t="str">
        <f t="shared" si="0"/>
        <v>INSERT INTO directorios ( Ficha, nombre, apeidoPaterno, apeidoMaterno, emailTrabajo, emailPersonal, cumpleaños, nivel, numExt, numCelular, numCasa, estructuragerencia_id, puesto_id, compania_id ) 
VALUES (
"","Mario","Pérez","Ramírez","mario.alberto.perezr@pemex.com","","","","25806/25815/25816","9363840919","9931406982",1,1,1);</v>
      </c>
      <c r="C362" s="81">
        <f>VLOOKUP(Contactos!D362,Hoja1!$A$3:$E$22,2,FALSE)</f>
        <v>1</v>
      </c>
      <c r="D362" s="44" t="s">
        <v>716</v>
      </c>
      <c r="E362" s="82">
        <v>6</v>
      </c>
      <c r="F362" s="82">
        <v>1</v>
      </c>
      <c r="G362" s="82">
        <v>1</v>
      </c>
      <c r="H362" s="82" t="s">
        <v>1767</v>
      </c>
      <c r="I362" s="82" t="s">
        <v>1700</v>
      </c>
      <c r="J362" s="82" t="s">
        <v>1669</v>
      </c>
      <c r="K362" s="82" t="s">
        <v>1881</v>
      </c>
      <c r="L362" s="82">
        <v>9363840919</v>
      </c>
      <c r="M362" s="82" t="s">
        <v>3</v>
      </c>
      <c r="N362" s="83">
        <v>9931406982</v>
      </c>
      <c r="O362" s="57" t="s">
        <v>67</v>
      </c>
    </row>
    <row r="363" spans="1:15" ht="14.45" customHeight="1" x14ac:dyDescent="0.25">
      <c r="A363" s="125" t="s">
        <v>2062</v>
      </c>
      <c r="B363" s="125" t="str">
        <f t="shared" si="0"/>
        <v>INSERT INTO directorios ( Ficha, nombre, apeidoPaterno, apeidoMaterno, emailTrabajo, emailPersonal, cumpleaños, nivel, numExt, numCelular, numCasa, estructuragerencia_id, puesto_id, compania_id ) 
VALUES (
"","Mario","Caudillo","Arteaga","mario.alejandro.caudillo@pemex.com","","","","25816","9932775176","",1,1,1);</v>
      </c>
      <c r="C363" s="81">
        <f>VLOOKUP(Contactos!D363,Hoja1!$A$3:$E$22,2,FALSE)</f>
        <v>1</v>
      </c>
      <c r="D363" s="44" t="s">
        <v>716</v>
      </c>
      <c r="E363" s="82">
        <v>3</v>
      </c>
      <c r="F363" s="82">
        <v>1</v>
      </c>
      <c r="G363" s="82">
        <v>1</v>
      </c>
      <c r="H363" s="82" t="s">
        <v>1767</v>
      </c>
      <c r="I363" s="82" t="s">
        <v>1768</v>
      </c>
      <c r="J363" s="82" t="s">
        <v>1676</v>
      </c>
      <c r="K363" s="44">
        <v>25816</v>
      </c>
      <c r="L363" s="44">
        <v>9932775176</v>
      </c>
      <c r="M363" s="44" t="s">
        <v>3</v>
      </c>
      <c r="N363" s="47"/>
      <c r="O363" s="57" t="s">
        <v>69</v>
      </c>
    </row>
    <row r="364" spans="1:15" ht="14.45" customHeight="1" x14ac:dyDescent="0.25">
      <c r="A364" s="125" t="s">
        <v>2062</v>
      </c>
      <c r="B364" s="125" t="str">
        <f t="shared" si="0"/>
        <v>INSERT INTO directorios ( Ficha, nombre, apeidoPaterno, apeidoMaterno, emailTrabajo, emailPersonal, cumpleaños, nivel, numExt, numCelular, numCasa, estructuragerencia_id, puesto_id, compania_id ) 
VALUES (
"","Martín","Valenzuela","Cazares","jesus.martin.valenzuela@pemex.com","","","","","9931609823","",1,1,1);</v>
      </c>
      <c r="C364" s="81">
        <f>VLOOKUP(Contactos!D364,Hoja1!$A$3:$E$22,2,FALSE)</f>
        <v>1</v>
      </c>
      <c r="D364" s="44" t="s">
        <v>716</v>
      </c>
      <c r="E364" s="82">
        <v>5</v>
      </c>
      <c r="F364" s="82">
        <v>1</v>
      </c>
      <c r="G364" s="82">
        <v>1</v>
      </c>
      <c r="H364" s="44" t="s">
        <v>1655</v>
      </c>
      <c r="I364" s="82" t="s">
        <v>1705</v>
      </c>
      <c r="J364" s="82" t="s">
        <v>1769</v>
      </c>
      <c r="K364" s="44"/>
      <c r="L364" s="44">
        <v>9931609823</v>
      </c>
      <c r="M364" s="44" t="s">
        <v>3</v>
      </c>
      <c r="N364" s="47"/>
      <c r="O364" s="57" t="s">
        <v>55</v>
      </c>
    </row>
    <row r="365" spans="1:15" ht="14.45" customHeight="1" x14ac:dyDescent="0.25">
      <c r="A365" s="125" t="s">
        <v>2062</v>
      </c>
      <c r="B365" s="125" t="str">
        <f t="shared" si="0"/>
        <v>INSERT INTO directorios ( Ficha, nombre, apeidoPaterno, apeidoMaterno, emailTrabajo, emailPersonal, cumpleaños, nivel, numExt, numCelular, numCasa, estructuragerencia_id, puesto_id, compania_id ) 
VALUES (
"","Maximino","Ricárdez","López","maximino.ricardez@pemex.com","","","","20655","9932076772","",1,1,1);</v>
      </c>
      <c r="C365" s="81">
        <f>VLOOKUP(Contactos!D365,Hoja1!$A$3:$E$22,2,FALSE)</f>
        <v>1</v>
      </c>
      <c r="D365" s="44" t="s">
        <v>716</v>
      </c>
      <c r="E365" s="82">
        <v>1</v>
      </c>
      <c r="F365" s="82">
        <v>1</v>
      </c>
      <c r="G365" s="82">
        <v>1</v>
      </c>
      <c r="H365" s="44" t="s">
        <v>1770</v>
      </c>
      <c r="I365" s="82" t="s">
        <v>1771</v>
      </c>
      <c r="J365" s="82" t="s">
        <v>1649</v>
      </c>
      <c r="K365" s="44">
        <v>20655</v>
      </c>
      <c r="L365" s="44">
        <v>9932076772</v>
      </c>
      <c r="M365" s="44">
        <v>702734</v>
      </c>
      <c r="N365" s="47"/>
      <c r="O365" s="57" t="s">
        <v>56</v>
      </c>
    </row>
    <row r="366" spans="1:15" ht="14.45" customHeight="1" x14ac:dyDescent="0.25">
      <c r="A366" s="125" t="s">
        <v>2062</v>
      </c>
      <c r="B366" s="125" t="str">
        <f t="shared" si="0"/>
        <v>INSERT INTO directorios ( Ficha, nombre, apeidoPaterno, apeidoMaterno, emailTrabajo, emailPersonal, cumpleaños, nivel, numExt, numCelular, numCasa, estructuragerencia_id, puesto_id, compania_id ) 
VALUES (
"","Merced","Ramírez","Alpizar","merced.ramirez@pemex.com","","","","24742","9931364390","",1,1,1);</v>
      </c>
      <c r="C366" s="81">
        <f>VLOOKUP(Contactos!D366,Hoja1!$A$3:$E$22,2,FALSE)</f>
        <v>1</v>
      </c>
      <c r="D366" s="44" t="s">
        <v>716</v>
      </c>
      <c r="E366" s="82">
        <v>6</v>
      </c>
      <c r="F366" s="82">
        <v>1</v>
      </c>
      <c r="G366" s="82">
        <v>1</v>
      </c>
      <c r="H366" s="44" t="s">
        <v>1694</v>
      </c>
      <c r="I366" s="82" t="s">
        <v>1669</v>
      </c>
      <c r="J366" s="82" t="s">
        <v>1695</v>
      </c>
      <c r="K366" s="82">
        <v>24742</v>
      </c>
      <c r="L366" s="82">
        <v>9931364390</v>
      </c>
      <c r="M366" s="82" t="s">
        <v>3</v>
      </c>
      <c r="N366" s="83"/>
      <c r="O366" s="86" t="s">
        <v>57</v>
      </c>
    </row>
    <row r="367" spans="1:15" ht="14.45" customHeight="1" x14ac:dyDescent="0.25">
      <c r="A367" s="125" t="s">
        <v>2062</v>
      </c>
      <c r="B367" s="125" t="str">
        <f t="shared" si="0"/>
        <v>INSERT INTO directorios ( Ficha, nombre, apeidoPaterno, apeidoMaterno, emailTrabajo, emailPersonal, cumpleaños, nivel, numExt, numCelular, numCasa, estructuragerencia_id, puesto_id, compania_id ) 
VALUES (
"","Miguel","Gasca","Castilla","miguel.jesus.gasca@pemex.com","","","","24031","9931600710","9333346525",1,1,1);</v>
      </c>
      <c r="C367" s="81">
        <f>VLOOKUP(Contactos!D367,Hoja1!$A$3:$E$22,2,FALSE)</f>
        <v>1</v>
      </c>
      <c r="D367" s="82" t="s">
        <v>716</v>
      </c>
      <c r="E367" s="82">
        <v>6</v>
      </c>
      <c r="F367" s="82">
        <v>1</v>
      </c>
      <c r="G367" s="82">
        <v>1</v>
      </c>
      <c r="H367" s="82" t="s">
        <v>1652</v>
      </c>
      <c r="I367" s="82" t="s">
        <v>1772</v>
      </c>
      <c r="J367" s="82" t="s">
        <v>1773</v>
      </c>
      <c r="K367" s="82">
        <v>24031</v>
      </c>
      <c r="L367" s="82">
        <v>9931600710</v>
      </c>
      <c r="M367" s="82">
        <v>705558</v>
      </c>
      <c r="N367" s="83">
        <v>9333346525</v>
      </c>
      <c r="O367" s="86" t="s">
        <v>58</v>
      </c>
    </row>
    <row r="368" spans="1:15" ht="14.45" customHeight="1" x14ac:dyDescent="0.25">
      <c r="A368" s="125" t="s">
        <v>2062</v>
      </c>
      <c r="B368" s="125" t="str">
        <f t="shared" si="0"/>
        <v>INSERT INTO directorios ( Ficha, nombre, apeidoPaterno, apeidoMaterno, emailTrabajo, emailPersonal, cumpleaños, nivel, numExt, numCelular, numCasa, estructuragerencia_id, puesto_id, compania_id ) 
VALUES (
"","Miguel","Bonfil","Oramas","miguel.alberto.bonfil@pemex.com","","","","24718","9363895231","",1,1,1);</v>
      </c>
      <c r="C368" s="81">
        <f>VLOOKUP(Contactos!D368,Hoja1!$A$3:$E$22,2,FALSE)</f>
        <v>1</v>
      </c>
      <c r="D368" s="82" t="s">
        <v>716</v>
      </c>
      <c r="E368" s="82">
        <v>5</v>
      </c>
      <c r="F368" s="82">
        <v>1</v>
      </c>
      <c r="G368" s="82">
        <v>1</v>
      </c>
      <c r="H368" s="82" t="s">
        <v>1652</v>
      </c>
      <c r="I368" s="82" t="s">
        <v>1774</v>
      </c>
      <c r="J368" s="82" t="s">
        <v>1775</v>
      </c>
      <c r="K368" s="82">
        <v>24718</v>
      </c>
      <c r="L368" s="82">
        <v>9363895231</v>
      </c>
      <c r="M368" s="82" t="s">
        <v>3</v>
      </c>
      <c r="N368" s="83"/>
      <c r="O368" s="86" t="s">
        <v>779</v>
      </c>
    </row>
    <row r="369" spans="1:15" ht="14.45" customHeight="1" x14ac:dyDescent="0.25">
      <c r="A369" s="125" t="s">
        <v>2062</v>
      </c>
      <c r="B369" s="125" t="str">
        <f t="shared" si="0"/>
        <v>INSERT INTO directorios ( Ficha, nombre, apeidoPaterno, apeidoMaterno, emailTrabajo, emailPersonal, cumpleaños, nivel, numExt, numCelular, numCasa, estructuragerencia_id, puesto_id, compania_id ) 
VALUES (
"","Oscar","de la cruz","Alonso","oscar.arnulfo.delacruz@pemex.com","","","","25815/25816","9932293602","9933071202",1,1,1);</v>
      </c>
      <c r="C369" s="81">
        <f>VLOOKUP(Contactos!D369,Hoja1!$A$3:$E$22,2,FALSE)</f>
        <v>1</v>
      </c>
      <c r="D369" s="82" t="s">
        <v>716</v>
      </c>
      <c r="E369" s="82">
        <v>6</v>
      </c>
      <c r="F369" s="82">
        <v>1</v>
      </c>
      <c r="G369" s="82">
        <v>1</v>
      </c>
      <c r="H369" s="82" t="s">
        <v>1776</v>
      </c>
      <c r="I369" s="82" t="s">
        <v>1777</v>
      </c>
      <c r="J369" s="82" t="s">
        <v>1701</v>
      </c>
      <c r="K369" s="82" t="s">
        <v>1880</v>
      </c>
      <c r="L369" s="82">
        <v>9932293602</v>
      </c>
      <c r="M369" s="82" t="s">
        <v>3</v>
      </c>
      <c r="N369" s="83">
        <v>9933071202</v>
      </c>
      <c r="O369" s="86" t="s">
        <v>59</v>
      </c>
    </row>
    <row r="370" spans="1:15" ht="14.45" customHeight="1" x14ac:dyDescent="0.25">
      <c r="A370" s="125" t="s">
        <v>2062</v>
      </c>
      <c r="B370" s="125" t="str">
        <f t="shared" si="0"/>
        <v>INSERT INTO directorios ( Ficha, nombre, apeidoPaterno, apeidoMaterno, emailTrabajo, emailPersonal, cumpleaños, nivel, numExt, numCelular, numCasa, estructuragerencia_id, puesto_id, compania_id ) 
VALUES (
"","Paula","Escareño","Beltrán","paula.escareno@pemex.com","","","","24700","9931326027","",1,1,1);</v>
      </c>
      <c r="C370" s="81">
        <f>VLOOKUP(Contactos!D370,Hoja1!$A$3:$E$22,2,FALSE)</f>
        <v>1</v>
      </c>
      <c r="D370" s="82" t="s">
        <v>716</v>
      </c>
      <c r="E370" s="82">
        <v>6</v>
      </c>
      <c r="F370" s="82">
        <v>1</v>
      </c>
      <c r="G370" s="82">
        <v>1</v>
      </c>
      <c r="H370" s="82" t="s">
        <v>1778</v>
      </c>
      <c r="I370" s="82" t="s">
        <v>1779</v>
      </c>
      <c r="J370" s="82" t="s">
        <v>1696</v>
      </c>
      <c r="K370" s="91">
        <v>24700</v>
      </c>
      <c r="L370" s="91">
        <v>9931326027</v>
      </c>
      <c r="M370" s="82" t="s">
        <v>3</v>
      </c>
      <c r="N370" s="83"/>
      <c r="O370" s="86" t="s">
        <v>60</v>
      </c>
    </row>
    <row r="371" spans="1:15" ht="14.45" customHeight="1" x14ac:dyDescent="0.25">
      <c r="A371" s="125" t="s">
        <v>2062</v>
      </c>
      <c r="B371" s="125" t="str">
        <f t="shared" si="0"/>
        <v>INSERT INTO directorios ( Ficha, nombre, apeidoPaterno, apeidoMaterno, emailTrabajo, emailPersonal, cumpleaños, nivel, numExt, numCelular, numCasa, estructuragerencia_id, puesto_id, compania_id ) 
VALUES (
"","Reginaldo","Rodríguez","Rosas","reginaldo.rodriguez@pemex.com","","","","24328","9932073864","",1,1,1);</v>
      </c>
      <c r="C371" s="81">
        <f>VLOOKUP(Contactos!D371,Hoja1!$A$3:$E$22,2,FALSE)</f>
        <v>1</v>
      </c>
      <c r="D371" s="82" t="s">
        <v>716</v>
      </c>
      <c r="E371" s="82">
        <v>2</v>
      </c>
      <c r="F371" s="82">
        <v>1</v>
      </c>
      <c r="G371" s="82">
        <v>1</v>
      </c>
      <c r="H371" s="91" t="s">
        <v>1780</v>
      </c>
      <c r="I371" s="91" t="s">
        <v>1653</v>
      </c>
      <c r="J371" s="91" t="s">
        <v>1781</v>
      </c>
      <c r="K371" s="82">
        <v>24328</v>
      </c>
      <c r="L371" s="82">
        <v>9932073864</v>
      </c>
      <c r="M371" s="82" t="s">
        <v>3</v>
      </c>
      <c r="N371" s="83"/>
      <c r="O371" s="86" t="s">
        <v>61</v>
      </c>
    </row>
    <row r="372" spans="1:15" ht="14.45" customHeight="1" x14ac:dyDescent="0.25">
      <c r="A372" s="125" t="s">
        <v>2062</v>
      </c>
      <c r="B372" s="125" t="str">
        <f t="shared" si="0"/>
        <v>INSERT INTO directorios ( Ficha, nombre, apeidoPaterno, apeidoMaterno, emailTrabajo, emailPersonal, cumpleaños, nivel, numExt, numCelular, numCasa, estructuragerencia_id, puesto_id, compania_id ) 
VALUES (
"","Silvia","Gines","Ocaña","silvia.gines@pemex.com","","","","24709","9371217225","9373721728",1,1,1);</v>
      </c>
      <c r="C372" s="81">
        <f>VLOOKUP(Contactos!D372,Hoja1!$A$3:$E$22,2,FALSE)</f>
        <v>1</v>
      </c>
      <c r="D372" s="82" t="s">
        <v>716</v>
      </c>
      <c r="E372" s="82">
        <v>3</v>
      </c>
      <c r="F372" s="82">
        <v>1</v>
      </c>
      <c r="G372" s="82">
        <v>1</v>
      </c>
      <c r="H372" s="82" t="s">
        <v>1658</v>
      </c>
      <c r="I372" s="82" t="s">
        <v>1782</v>
      </c>
      <c r="J372" s="82" t="s">
        <v>1783</v>
      </c>
      <c r="K372" s="44">
        <v>24709</v>
      </c>
      <c r="L372" s="44">
        <v>9371217225</v>
      </c>
      <c r="M372" s="44" t="s">
        <v>3</v>
      </c>
      <c r="N372" s="47">
        <v>9373721728</v>
      </c>
      <c r="O372" s="57" t="s">
        <v>532</v>
      </c>
    </row>
    <row r="373" spans="1:15" ht="14.45" customHeight="1" x14ac:dyDescent="0.25">
      <c r="A373" s="125" t="s">
        <v>2062</v>
      </c>
      <c r="B373" s="125" t="str">
        <f t="shared" si="0"/>
        <v>INSERT INTO directorios ( Ficha, nombre, apeidoPaterno, apeidoMaterno, emailTrabajo, emailPersonal, cumpleaños, nivel, numExt, numCelular, numCasa, estructuragerencia_id, puesto_id, compania_id ) 
VALUES (
"","Stalin","Valencia","Anell","stalin.dolores.valencia@pemex.com","","","","25384","9931903064","3156508",1,1,1);</v>
      </c>
      <c r="C373" s="81">
        <f>VLOOKUP(Contactos!D373,Hoja1!$A$3:$E$22,2,FALSE)</f>
        <v>1</v>
      </c>
      <c r="D373" s="82" t="s">
        <v>716</v>
      </c>
      <c r="E373" s="82">
        <v>6</v>
      </c>
      <c r="F373" s="82">
        <v>1</v>
      </c>
      <c r="G373" s="82">
        <v>1</v>
      </c>
      <c r="H373" s="82" t="s">
        <v>1697</v>
      </c>
      <c r="I373" s="82" t="s">
        <v>1707</v>
      </c>
      <c r="J373" s="82" t="s">
        <v>1784</v>
      </c>
      <c r="K373" s="44">
        <v>25384</v>
      </c>
      <c r="L373" s="44">
        <v>9931903064</v>
      </c>
      <c r="M373" s="44" t="s">
        <v>3</v>
      </c>
      <c r="N373" s="47">
        <v>3156508</v>
      </c>
      <c r="O373" s="57" t="s">
        <v>74</v>
      </c>
    </row>
    <row r="374" spans="1:15" ht="14.45" customHeight="1" x14ac:dyDescent="0.25">
      <c r="A374" s="125" t="s">
        <v>2062</v>
      </c>
      <c r="B374" s="125" t="str">
        <f t="shared" si="0"/>
        <v>INSERT INTO directorios ( Ficha, nombre, apeidoPaterno, apeidoMaterno, emailTrabajo, emailPersonal, cumpleaños, nivel, numExt, numCelular, numCasa, estructuragerencia_id, puesto_id, compania_id ) 
VALUES (
"","Tania","Castellanos","Aguilar","tania.araceli.castellanos@pemex.com","","","","24718","9932428549","",1,1,1);</v>
      </c>
      <c r="C374" s="81">
        <f>VLOOKUP(Contactos!D374,Hoja1!$A$3:$E$22,2,FALSE)</f>
        <v>1</v>
      </c>
      <c r="D374" s="44" t="s">
        <v>716</v>
      </c>
      <c r="E374" s="82">
        <v>3</v>
      </c>
      <c r="F374" s="82">
        <v>1</v>
      </c>
      <c r="G374" s="82">
        <v>1</v>
      </c>
      <c r="H374" s="44" t="s">
        <v>1785</v>
      </c>
      <c r="I374" s="82" t="s">
        <v>1706</v>
      </c>
      <c r="J374" s="82" t="s">
        <v>1656</v>
      </c>
      <c r="K374" s="44">
        <v>24718</v>
      </c>
      <c r="L374" s="44">
        <v>9932428549</v>
      </c>
      <c r="M374" s="44" t="s">
        <v>3</v>
      </c>
      <c r="N374" s="47"/>
      <c r="O374" s="57" t="s">
        <v>769</v>
      </c>
    </row>
    <row r="375" spans="1:15" ht="14.45" customHeight="1" x14ac:dyDescent="0.25">
      <c r="A375" s="125" t="s">
        <v>2062</v>
      </c>
      <c r="B375" s="125" t="str">
        <f t="shared" si="0"/>
        <v>INSERT INTO directorios ( Ficha, nombre, apeidoPaterno, apeidoMaterno, emailTrabajo, emailPersonal, cumpleaños, nivel, numExt, numCelular, numCasa, estructuragerencia_id, puesto_id, compania_id ) 
VALUES (
"","Víctor","Santana","Anaya","victor.manuel.santana@pemex.com","","","","24710","9931901393"," ",1,1,1);</v>
      </c>
      <c r="C375" s="81">
        <f>VLOOKUP(Contactos!D375,Hoja1!$A$3:$E$22,2,FALSE)</f>
        <v>1</v>
      </c>
      <c r="D375" s="44" t="s">
        <v>716</v>
      </c>
      <c r="E375" s="82">
        <v>3</v>
      </c>
      <c r="F375" s="82">
        <v>1</v>
      </c>
      <c r="G375" s="82">
        <v>1</v>
      </c>
      <c r="H375" s="44" t="s">
        <v>1673</v>
      </c>
      <c r="I375" s="82" t="s">
        <v>1786</v>
      </c>
      <c r="J375" s="82" t="s">
        <v>1787</v>
      </c>
      <c r="K375" s="44">
        <v>24710</v>
      </c>
      <c r="L375" s="44">
        <v>9931901393</v>
      </c>
      <c r="M375" s="44" t="s">
        <v>3</v>
      </c>
      <c r="N375" s="47" t="s">
        <v>3</v>
      </c>
      <c r="O375" s="57" t="s">
        <v>63</v>
      </c>
    </row>
    <row r="376" spans="1:15" ht="14.45" customHeight="1" x14ac:dyDescent="0.25">
      <c r="A376" s="125" t="s">
        <v>2062</v>
      </c>
      <c r="B376" s="125" t="str">
        <f t="shared" si="0"/>
        <v>INSERT INTO directorios ( Ficha, nombre, apeidoPaterno, apeidoMaterno, emailTrabajo, emailPersonal, cumpleaños, nivel, numExt, numCelular, numCasa, estructuragerencia_id, puesto_id, compania_id ) 
VALUES (
"","Víctor","Romero","Pérez","victor.manuel.romerop@pemex.com","","","","24315","9931897098"," ",1,1,1);</v>
      </c>
      <c r="C376" s="81">
        <f>VLOOKUP(Contactos!D376,Hoja1!$A$3:$E$22,2,FALSE)</f>
        <v>1</v>
      </c>
      <c r="D376" s="44" t="s">
        <v>716</v>
      </c>
      <c r="E376" s="82">
        <v>2</v>
      </c>
      <c r="F376" s="82">
        <v>1</v>
      </c>
      <c r="G376" s="82">
        <v>1</v>
      </c>
      <c r="H376" s="44" t="s">
        <v>1673</v>
      </c>
      <c r="I376" s="82" t="s">
        <v>1667</v>
      </c>
      <c r="J376" s="82" t="s">
        <v>1700</v>
      </c>
      <c r="K376" s="44">
        <v>24315</v>
      </c>
      <c r="L376" s="44">
        <v>9931897098</v>
      </c>
      <c r="M376" s="44" t="s">
        <v>3</v>
      </c>
      <c r="N376" s="47" t="s">
        <v>3</v>
      </c>
      <c r="O376" s="57" t="s">
        <v>400</v>
      </c>
    </row>
    <row r="377" spans="1:15" ht="14.45" customHeight="1" x14ac:dyDescent="0.25">
      <c r="A377" s="125" t="s">
        <v>2062</v>
      </c>
      <c r="B377" s="125" t="str">
        <f t="shared" si="0"/>
        <v>INSERT INTO directorios ( Ficha, nombre, apeidoPaterno, apeidoMaterno, emailTrabajo, emailPersonal, cumpleaños, nivel, numExt, numCelular, numCasa, estructuragerencia_id, puesto_id, compania_id ) 
VALUES (
"","Víctor","Pérez","Gatica","victor.miguel.perez@pemex.com","","","","24319","","",1,1,1);</v>
      </c>
      <c r="C377" s="81">
        <f>VLOOKUP(Contactos!D377,Hoja1!$A$3:$E$22,2,FALSE)</f>
        <v>1</v>
      </c>
      <c r="D377" s="44" t="s">
        <v>716</v>
      </c>
      <c r="E377" s="82">
        <v>1</v>
      </c>
      <c r="F377" s="82">
        <v>1</v>
      </c>
      <c r="G377" s="82">
        <v>1</v>
      </c>
      <c r="H377" s="44" t="s">
        <v>1673</v>
      </c>
      <c r="I377" s="82" t="s">
        <v>1700</v>
      </c>
      <c r="J377" s="82" t="s">
        <v>1788</v>
      </c>
      <c r="K377" s="82">
        <v>24319</v>
      </c>
      <c r="L377" s="82"/>
      <c r="M377" s="82" t="s">
        <v>3</v>
      </c>
      <c r="N377" s="83"/>
      <c r="O377" s="57" t="s">
        <v>218</v>
      </c>
    </row>
    <row r="378" spans="1:15" ht="14.45" customHeight="1" x14ac:dyDescent="0.25">
      <c r="A378" s="125" t="s">
        <v>2062</v>
      </c>
      <c r="B378" s="125" t="str">
        <f t="shared" si="0"/>
        <v>INSERT INTO directorios ( Ficha, nombre, apeidoPaterno, apeidoMaterno, emailTrabajo, emailPersonal, cumpleaños, nivel, numExt, numCelular, numCasa, estructuragerencia_id, puesto_id, compania_id ) 
VALUES (
"","Virginia","Luna","Santiago","virginia.luna@pemex.com","","","","25468","9931217493","",1,1,1);</v>
      </c>
      <c r="C378" s="81">
        <f>VLOOKUP(Contactos!D378,Hoja1!$A$3:$E$22,2,FALSE)</f>
        <v>1</v>
      </c>
      <c r="D378" s="44" t="s">
        <v>716</v>
      </c>
      <c r="E378" s="82">
        <v>1</v>
      </c>
      <c r="F378" s="82">
        <v>1</v>
      </c>
      <c r="G378" s="82">
        <v>1</v>
      </c>
      <c r="H378" s="44" t="s">
        <v>1789</v>
      </c>
      <c r="I378" s="82" t="s">
        <v>1790</v>
      </c>
      <c r="J378" s="82" t="s">
        <v>1737</v>
      </c>
      <c r="K378" s="82">
        <v>25468</v>
      </c>
      <c r="L378" s="82">
        <v>9931217493</v>
      </c>
      <c r="M378" s="82"/>
      <c r="N378" s="83"/>
      <c r="O378" s="86" t="s">
        <v>62</v>
      </c>
    </row>
    <row r="379" spans="1:15" ht="14.45" customHeight="1" x14ac:dyDescent="0.25">
      <c r="A379" s="125" t="s">
        <v>2062</v>
      </c>
      <c r="B379" s="125" t="str">
        <f t="shared" si="0"/>
        <v>INSERT INTO directorios ( Ficha, nombre, apeidoPaterno, apeidoMaterno, emailTrabajo, emailPersonal, cumpleaños, nivel, numExt, numCelular, numCasa, estructuragerencia_id, puesto_id, compania_id ) 
VALUES (
"","Yanel","Becerra","Perez","yanel.becerra@pemex.com","","","","20654","9932167349","9933509319",1,1,1);</v>
      </c>
      <c r="C379" s="81">
        <f>VLOOKUP(Contactos!D379,Hoja1!$A$3:$E$22,2,FALSE)</f>
        <v>1</v>
      </c>
      <c r="D379" s="44" t="s">
        <v>716</v>
      </c>
      <c r="E379" s="82">
        <v>3</v>
      </c>
      <c r="F379" s="82">
        <v>1</v>
      </c>
      <c r="G379" s="82">
        <v>1</v>
      </c>
      <c r="H379" s="82" t="s">
        <v>1791</v>
      </c>
      <c r="I379" s="82" t="s">
        <v>1678</v>
      </c>
      <c r="J379" s="82" t="s">
        <v>1738</v>
      </c>
      <c r="K379" s="82">
        <v>20654</v>
      </c>
      <c r="L379" s="82">
        <v>9932167349</v>
      </c>
      <c r="M379" s="82"/>
      <c r="N379" s="83">
        <v>9933509319</v>
      </c>
      <c r="O379" s="86" t="s">
        <v>72</v>
      </c>
    </row>
    <row r="380" spans="1:15" hidden="1" x14ac:dyDescent="0.25">
      <c r="C380" s="81">
        <f>VLOOKUP(Contactos!D380,Hoja1!$A$3:$E$22,2,FALSE)</f>
        <v>10</v>
      </c>
      <c r="D380" s="66" t="s">
        <v>658</v>
      </c>
      <c r="E380" s="66"/>
      <c r="F380" s="82">
        <v>1</v>
      </c>
      <c r="G380" s="66">
        <v>1</v>
      </c>
      <c r="H380" s="66" t="s">
        <v>862</v>
      </c>
      <c r="I380" s="66"/>
      <c r="J380" s="66"/>
      <c r="K380" s="66">
        <v>25484</v>
      </c>
      <c r="L380" s="66">
        <v>9333275082</v>
      </c>
      <c r="M380" s="66">
        <v>6701601</v>
      </c>
      <c r="N380" s="67"/>
      <c r="O380" s="57" t="s">
        <v>484</v>
      </c>
    </row>
    <row r="381" spans="1:15" hidden="1" x14ac:dyDescent="0.25">
      <c r="C381" s="81">
        <f>VLOOKUP(Contactos!D381,Hoja1!$A$3:$E$22,2,FALSE)</f>
        <v>10</v>
      </c>
      <c r="D381" s="44" t="s">
        <v>658</v>
      </c>
      <c r="E381" s="82"/>
      <c r="F381" s="82">
        <v>1</v>
      </c>
      <c r="G381" s="82">
        <v>1</v>
      </c>
      <c r="H381" s="82" t="s">
        <v>863</v>
      </c>
      <c r="I381" s="82"/>
      <c r="J381" s="82"/>
      <c r="K381" s="82">
        <v>25477</v>
      </c>
      <c r="L381" s="82">
        <v>9231014278</v>
      </c>
      <c r="M381" s="82">
        <v>6701514</v>
      </c>
      <c r="N381" s="83"/>
      <c r="O381" s="57" t="s">
        <v>485</v>
      </c>
    </row>
    <row r="382" spans="1:15" hidden="1" x14ac:dyDescent="0.25">
      <c r="C382" s="81">
        <f>VLOOKUP(Contactos!D382,Hoja1!$A$3:$E$22,2,FALSE)</f>
        <v>10</v>
      </c>
      <c r="D382" s="44" t="s">
        <v>658</v>
      </c>
      <c r="E382" s="82"/>
      <c r="F382" s="82">
        <v>1</v>
      </c>
      <c r="G382" s="82">
        <v>1</v>
      </c>
      <c r="H382" s="82" t="s">
        <v>569</v>
      </c>
      <c r="I382" s="82"/>
      <c r="J382" s="82"/>
      <c r="K382" s="82">
        <v>25530</v>
      </c>
      <c r="L382" s="82">
        <v>9933906833</v>
      </c>
      <c r="M382" s="82"/>
      <c r="N382" s="83">
        <v>9933906837</v>
      </c>
      <c r="O382" s="57" t="s">
        <v>570</v>
      </c>
    </row>
    <row r="383" spans="1:15" hidden="1" x14ac:dyDescent="0.25">
      <c r="C383" s="81">
        <f>VLOOKUP(Contactos!D383,Hoja1!$A$3:$E$22,2,FALSE)</f>
        <v>10</v>
      </c>
      <c r="D383" s="44" t="s">
        <v>658</v>
      </c>
      <c r="E383" s="82"/>
      <c r="F383" s="82">
        <v>1</v>
      </c>
      <c r="G383" s="82">
        <v>1</v>
      </c>
      <c r="H383" s="82" t="s">
        <v>1144</v>
      </c>
      <c r="I383" s="82"/>
      <c r="J383" s="82"/>
      <c r="K383" s="82">
        <v>25488</v>
      </c>
      <c r="L383" s="82">
        <v>9931707042</v>
      </c>
      <c r="M383" s="82"/>
      <c r="N383" s="83">
        <v>701514</v>
      </c>
      <c r="O383" s="57" t="s">
        <v>462</v>
      </c>
    </row>
    <row r="384" spans="1:15" hidden="1" x14ac:dyDescent="0.25">
      <c r="C384" s="81">
        <f>VLOOKUP(Contactos!D384,Hoja1!$A$3:$E$22,2,FALSE)</f>
        <v>10</v>
      </c>
      <c r="D384" s="44" t="s">
        <v>658</v>
      </c>
      <c r="E384" s="82"/>
      <c r="F384" s="82">
        <v>1</v>
      </c>
      <c r="G384" s="82">
        <v>1</v>
      </c>
      <c r="H384" s="82" t="s">
        <v>1224</v>
      </c>
      <c r="I384" s="82"/>
      <c r="J384" s="82"/>
      <c r="K384" s="82">
        <v>25431</v>
      </c>
      <c r="L384" s="82">
        <v>9933119099</v>
      </c>
      <c r="M384" s="82">
        <v>6701802</v>
      </c>
      <c r="N384" s="83">
        <v>9931603749</v>
      </c>
      <c r="O384" s="57" t="s">
        <v>486</v>
      </c>
    </row>
    <row r="385" spans="3:15" hidden="1" x14ac:dyDescent="0.25">
      <c r="C385" s="81">
        <f>VLOOKUP(Contactos!D385,Hoja1!$A$3:$E$22,2,FALSE)</f>
        <v>10</v>
      </c>
      <c r="D385" s="44" t="s">
        <v>658</v>
      </c>
      <c r="E385" s="82"/>
      <c r="F385" s="82">
        <v>1</v>
      </c>
      <c r="G385" s="82">
        <v>1</v>
      </c>
      <c r="H385" s="82" t="s">
        <v>902</v>
      </c>
      <c r="I385" s="82"/>
      <c r="J385" s="82"/>
      <c r="K385" s="82" t="s">
        <v>742</v>
      </c>
      <c r="L385" s="82">
        <v>9821342872</v>
      </c>
      <c r="M385" s="82"/>
      <c r="N385" s="83"/>
      <c r="O385" s="57" t="s">
        <v>677</v>
      </c>
    </row>
    <row r="386" spans="3:15" hidden="1" x14ac:dyDescent="0.25">
      <c r="C386" s="81">
        <f>VLOOKUP(Contactos!D386,Hoja1!$A$3:$E$22,2,FALSE)</f>
        <v>10</v>
      </c>
      <c r="D386" s="44" t="s">
        <v>658</v>
      </c>
      <c r="E386" s="82"/>
      <c r="F386" s="82">
        <v>1</v>
      </c>
      <c r="G386" s="82">
        <v>1</v>
      </c>
      <c r="H386" s="66" t="s">
        <v>1225</v>
      </c>
      <c r="I386" s="66"/>
      <c r="J386" s="66"/>
      <c r="K386" s="66" t="s">
        <v>1882</v>
      </c>
      <c r="L386" s="66">
        <v>9932815025</v>
      </c>
      <c r="M386" s="66" t="s">
        <v>2017</v>
      </c>
      <c r="N386" s="67"/>
      <c r="O386" s="57" t="s">
        <v>113</v>
      </c>
    </row>
    <row r="387" spans="3:15" hidden="1" x14ac:dyDescent="0.25">
      <c r="C387" s="81">
        <f>VLOOKUP(Contactos!D387,Hoja1!$A$3:$E$22,2,FALSE)</f>
        <v>10</v>
      </c>
      <c r="D387" s="44" t="s">
        <v>658</v>
      </c>
      <c r="E387" s="82"/>
      <c r="F387" s="82">
        <v>1</v>
      </c>
      <c r="G387" s="82">
        <v>1</v>
      </c>
      <c r="H387" s="44" t="s">
        <v>1226</v>
      </c>
      <c r="I387" s="82"/>
      <c r="J387" s="82"/>
      <c r="K387" s="44" t="s">
        <v>1883</v>
      </c>
      <c r="L387" s="44">
        <v>9381048198</v>
      </c>
      <c r="M387" s="44"/>
      <c r="N387" s="47"/>
      <c r="O387" s="57" t="s">
        <v>784</v>
      </c>
    </row>
    <row r="388" spans="3:15" hidden="1" x14ac:dyDescent="0.25">
      <c r="C388" s="81">
        <f>VLOOKUP(Contactos!D388,Hoja1!$A$3:$E$22,2,FALSE)</f>
        <v>10</v>
      </c>
      <c r="D388" s="44" t="s">
        <v>658</v>
      </c>
      <c r="E388" s="82"/>
      <c r="F388" s="82">
        <v>1</v>
      </c>
      <c r="G388" s="82">
        <v>1</v>
      </c>
      <c r="H388" s="66" t="s">
        <v>1227</v>
      </c>
      <c r="I388" s="66"/>
      <c r="J388" s="66"/>
      <c r="K388" s="66">
        <v>25530</v>
      </c>
      <c r="L388" s="66">
        <v>9935913475</v>
      </c>
      <c r="M388" s="66">
        <v>6701806</v>
      </c>
      <c r="N388" s="67"/>
      <c r="O388" s="57" t="s">
        <v>487</v>
      </c>
    </row>
    <row r="389" spans="3:15" hidden="1" x14ac:dyDescent="0.25">
      <c r="C389" s="81">
        <f>VLOOKUP(Contactos!D389,Hoja1!$A$3:$E$22,2,FALSE)</f>
        <v>10</v>
      </c>
      <c r="D389" s="44" t="s">
        <v>658</v>
      </c>
      <c r="E389" s="82"/>
      <c r="F389" s="82">
        <v>1</v>
      </c>
      <c r="G389" s="82">
        <v>1</v>
      </c>
      <c r="H389" s="66" t="s">
        <v>1228</v>
      </c>
      <c r="I389" s="66"/>
      <c r="J389" s="66"/>
      <c r="K389" s="66">
        <v>25448</v>
      </c>
      <c r="L389" s="66">
        <v>9932787858</v>
      </c>
      <c r="M389" s="66">
        <v>6701548</v>
      </c>
      <c r="N389" s="67"/>
      <c r="O389" s="57" t="s">
        <v>558</v>
      </c>
    </row>
    <row r="390" spans="3:15" hidden="1" x14ac:dyDescent="0.25">
      <c r="C390" s="81">
        <f>VLOOKUP(Contactos!D390,Hoja1!$A$3:$E$22,2,FALSE)</f>
        <v>10</v>
      </c>
      <c r="D390" s="44" t="s">
        <v>658</v>
      </c>
      <c r="E390" s="82"/>
      <c r="F390" s="82">
        <v>1</v>
      </c>
      <c r="G390" s="82">
        <v>1</v>
      </c>
      <c r="H390" s="66" t="s">
        <v>1229</v>
      </c>
      <c r="I390" s="66"/>
      <c r="J390" s="66"/>
      <c r="K390" s="66">
        <v>34445</v>
      </c>
      <c r="L390" s="66" t="s">
        <v>1980</v>
      </c>
      <c r="M390" s="66" t="s">
        <v>3</v>
      </c>
      <c r="N390" s="67"/>
      <c r="O390" s="57" t="s">
        <v>593</v>
      </c>
    </row>
    <row r="391" spans="3:15" hidden="1" x14ac:dyDescent="0.25">
      <c r="C391" s="81">
        <f>VLOOKUP(Contactos!D391,Hoja1!$A$3:$E$22,2,FALSE)</f>
        <v>10</v>
      </c>
      <c r="D391" s="44" t="s">
        <v>658</v>
      </c>
      <c r="E391" s="82"/>
      <c r="F391" s="82">
        <v>1</v>
      </c>
      <c r="G391" s="82">
        <v>1</v>
      </c>
      <c r="H391" s="66" t="s">
        <v>1230</v>
      </c>
      <c r="I391" s="66"/>
      <c r="J391" s="66"/>
      <c r="K391" s="66" t="s">
        <v>1884</v>
      </c>
      <c r="L391" s="66">
        <v>2299290614</v>
      </c>
      <c r="M391" s="66">
        <v>740855</v>
      </c>
      <c r="N391" s="67"/>
      <c r="O391" s="57" t="s">
        <v>712</v>
      </c>
    </row>
    <row r="392" spans="3:15" hidden="1" x14ac:dyDescent="0.25">
      <c r="C392" s="81">
        <f>VLOOKUP(Contactos!D392,Hoja1!$A$3:$E$22,2,FALSE)</f>
        <v>10</v>
      </c>
      <c r="D392" s="44" t="s">
        <v>658</v>
      </c>
      <c r="E392" s="82"/>
      <c r="F392" s="82">
        <v>1</v>
      </c>
      <c r="G392" s="82">
        <v>1</v>
      </c>
      <c r="H392" s="44" t="s">
        <v>1231</v>
      </c>
      <c r="I392" s="82"/>
      <c r="J392" s="82"/>
      <c r="K392" s="44">
        <v>25400</v>
      </c>
      <c r="L392" s="44" t="s">
        <v>1981</v>
      </c>
      <c r="M392" s="44">
        <v>705757</v>
      </c>
      <c r="N392" s="47"/>
      <c r="O392" s="57" t="s">
        <v>678</v>
      </c>
    </row>
    <row r="393" spans="3:15" hidden="1" x14ac:dyDescent="0.25">
      <c r="C393" s="81">
        <f>VLOOKUP(Contactos!D393,Hoja1!$A$3:$E$22,2,FALSE)</f>
        <v>10</v>
      </c>
      <c r="D393" s="44" t="s">
        <v>658</v>
      </c>
      <c r="E393" s="82"/>
      <c r="F393" s="82">
        <v>1</v>
      </c>
      <c r="G393" s="82">
        <v>1</v>
      </c>
      <c r="H393" s="66" t="s">
        <v>1232</v>
      </c>
      <c r="I393" s="66"/>
      <c r="J393" s="66"/>
      <c r="K393" s="66">
        <v>25443</v>
      </c>
      <c r="L393" s="66">
        <v>9932102146</v>
      </c>
      <c r="M393" s="66">
        <v>705607</v>
      </c>
      <c r="N393" s="67"/>
      <c r="O393" s="57" t="s">
        <v>536</v>
      </c>
    </row>
    <row r="394" spans="3:15" hidden="1" x14ac:dyDescent="0.25">
      <c r="C394" s="81">
        <f>VLOOKUP(Contactos!D394,Hoja1!$A$3:$E$22,2,FALSE)</f>
        <v>10</v>
      </c>
      <c r="D394" s="44" t="s">
        <v>658</v>
      </c>
      <c r="E394" s="82"/>
      <c r="F394" s="82">
        <v>1</v>
      </c>
      <c r="G394" s="82">
        <v>1</v>
      </c>
      <c r="H394" s="66" t="s">
        <v>1233</v>
      </c>
      <c r="I394" s="66"/>
      <c r="J394" s="66"/>
      <c r="K394" s="66" t="s">
        <v>1885</v>
      </c>
      <c r="L394" s="66">
        <v>9381344243</v>
      </c>
      <c r="M394" s="66" t="s">
        <v>3</v>
      </c>
      <c r="N394" s="67"/>
      <c r="O394" s="57" t="s">
        <v>720</v>
      </c>
    </row>
    <row r="395" spans="3:15" hidden="1" x14ac:dyDescent="0.25">
      <c r="C395" s="81">
        <f>VLOOKUP(Contactos!D395,Hoja1!$A$3:$E$22,2,FALSE)</f>
        <v>10</v>
      </c>
      <c r="D395" s="44" t="s">
        <v>658</v>
      </c>
      <c r="E395" s="82"/>
      <c r="F395" s="82">
        <v>1</v>
      </c>
      <c r="G395" s="82">
        <v>1</v>
      </c>
      <c r="H395" s="66" t="s">
        <v>1234</v>
      </c>
      <c r="I395" s="66"/>
      <c r="J395" s="66"/>
      <c r="K395" s="66" t="s">
        <v>1886</v>
      </c>
      <c r="L395" s="66">
        <v>9931971144</v>
      </c>
      <c r="M395" s="66" t="s">
        <v>3</v>
      </c>
      <c r="N395" s="67"/>
      <c r="O395" s="57" t="s">
        <v>489</v>
      </c>
    </row>
    <row r="396" spans="3:15" hidden="1" x14ac:dyDescent="0.25">
      <c r="C396" s="81">
        <f>VLOOKUP(Contactos!D396,Hoja1!$A$3:$E$22,2,FALSE)</f>
        <v>10</v>
      </c>
      <c r="D396" s="44" t="s">
        <v>658</v>
      </c>
      <c r="E396" s="82"/>
      <c r="F396" s="82">
        <v>1</v>
      </c>
      <c r="G396" s="82">
        <v>1</v>
      </c>
      <c r="H396" s="82" t="s">
        <v>1235</v>
      </c>
      <c r="I396" s="82"/>
      <c r="J396" s="82"/>
      <c r="K396" s="82">
        <v>25571</v>
      </c>
      <c r="L396" s="82">
        <v>9931085881</v>
      </c>
      <c r="M396" s="82">
        <v>6701637</v>
      </c>
      <c r="N396" s="83"/>
      <c r="O396" s="57" t="s">
        <v>490</v>
      </c>
    </row>
    <row r="397" spans="3:15" hidden="1" x14ac:dyDescent="0.25">
      <c r="C397" s="81">
        <f>VLOOKUP(Contactos!D397,Hoja1!$A$3:$E$22,2,FALSE)</f>
        <v>10</v>
      </c>
      <c r="D397" s="44" t="s">
        <v>658</v>
      </c>
      <c r="E397" s="82"/>
      <c r="F397" s="82">
        <v>1</v>
      </c>
      <c r="G397" s="82">
        <v>1</v>
      </c>
      <c r="H397" s="82" t="s">
        <v>1236</v>
      </c>
      <c r="I397" s="82"/>
      <c r="J397" s="82"/>
      <c r="K397" s="82">
        <v>25460</v>
      </c>
      <c r="L397" s="82">
        <v>9932721573</v>
      </c>
      <c r="M397" s="82" t="s">
        <v>2017</v>
      </c>
      <c r="N397" s="83"/>
      <c r="O397" s="57" t="s">
        <v>491</v>
      </c>
    </row>
    <row r="398" spans="3:15" hidden="1" x14ac:dyDescent="0.25">
      <c r="C398" s="81">
        <f>VLOOKUP(Contactos!D398,Hoja1!$A$3:$E$22,2,FALSE)</f>
        <v>10</v>
      </c>
      <c r="D398" s="44" t="s">
        <v>658</v>
      </c>
      <c r="E398" s="82"/>
      <c r="F398" s="82">
        <v>1</v>
      </c>
      <c r="G398" s="82">
        <v>1</v>
      </c>
      <c r="H398" s="82" t="s">
        <v>1237</v>
      </c>
      <c r="I398" s="82"/>
      <c r="J398" s="82"/>
      <c r="K398" s="82">
        <v>25435</v>
      </c>
      <c r="L398" s="82">
        <v>9212650765</v>
      </c>
      <c r="M398" s="82">
        <v>701637</v>
      </c>
      <c r="N398" s="83"/>
      <c r="O398" s="57" t="s">
        <v>492</v>
      </c>
    </row>
    <row r="399" spans="3:15" hidden="1" x14ac:dyDescent="0.25">
      <c r="C399" s="81">
        <f>VLOOKUP(Contactos!D399,Hoja1!$A$3:$E$22,2,FALSE)</f>
        <v>10</v>
      </c>
      <c r="D399" s="44" t="s">
        <v>658</v>
      </c>
      <c r="E399" s="82"/>
      <c r="F399" s="82">
        <v>1</v>
      </c>
      <c r="G399" s="82">
        <v>1</v>
      </c>
      <c r="H399" s="82" t="s">
        <v>1238</v>
      </c>
      <c r="I399" s="82"/>
      <c r="J399" s="82"/>
      <c r="K399" s="82">
        <v>25400</v>
      </c>
      <c r="L399" s="82">
        <v>9331111525</v>
      </c>
      <c r="M399" s="82">
        <v>703808</v>
      </c>
      <c r="N399" s="83"/>
      <c r="O399" s="57" t="s">
        <v>541</v>
      </c>
    </row>
    <row r="400" spans="3:15" hidden="1" x14ac:dyDescent="0.25">
      <c r="C400" s="81">
        <f>VLOOKUP(Contactos!D400,Hoja1!$A$3:$E$22,2,FALSE)</f>
        <v>10</v>
      </c>
      <c r="D400" s="44" t="s">
        <v>658</v>
      </c>
      <c r="E400" s="82"/>
      <c r="F400" s="82">
        <v>1</v>
      </c>
      <c r="G400" s="82">
        <v>1</v>
      </c>
      <c r="H400" s="82" t="s">
        <v>1239</v>
      </c>
      <c r="I400" s="82"/>
      <c r="J400" s="82"/>
      <c r="K400" s="82">
        <v>25476</v>
      </c>
      <c r="L400" s="82">
        <v>9332722796</v>
      </c>
      <c r="M400" s="82">
        <v>701600</v>
      </c>
      <c r="N400" s="83"/>
      <c r="O400" s="57" t="s">
        <v>493</v>
      </c>
    </row>
    <row r="401" spans="3:15" hidden="1" x14ac:dyDescent="0.25">
      <c r="C401" s="81">
        <f>VLOOKUP(Contactos!D401,Hoja1!$A$3:$E$22,2,FALSE)</f>
        <v>10</v>
      </c>
      <c r="D401" s="44" t="s">
        <v>658</v>
      </c>
      <c r="E401" s="82"/>
      <c r="F401" s="82">
        <v>1</v>
      </c>
      <c r="G401" s="82">
        <v>1</v>
      </c>
      <c r="H401" s="82" t="s">
        <v>1240</v>
      </c>
      <c r="I401" s="82"/>
      <c r="J401" s="82"/>
      <c r="K401" s="82" t="s">
        <v>1807</v>
      </c>
      <c r="L401" s="82">
        <v>2299841273</v>
      </c>
      <c r="M401" s="82" t="s">
        <v>3</v>
      </c>
      <c r="N401" s="83"/>
      <c r="O401" s="57" t="s">
        <v>689</v>
      </c>
    </row>
    <row r="402" spans="3:15" hidden="1" x14ac:dyDescent="0.25">
      <c r="C402" s="81">
        <f>VLOOKUP(Contactos!D402,Hoja1!$A$3:$E$22,2,FALSE)</f>
        <v>10</v>
      </c>
      <c r="D402" s="44" t="s">
        <v>658</v>
      </c>
      <c r="E402" s="82"/>
      <c r="F402" s="82">
        <v>1</v>
      </c>
      <c r="G402" s="82">
        <v>1</v>
      </c>
      <c r="H402" s="82" t="s">
        <v>1241</v>
      </c>
      <c r="I402" s="82"/>
      <c r="J402" s="82"/>
      <c r="K402" s="82">
        <v>25484</v>
      </c>
      <c r="L402" s="82">
        <v>9231007842</v>
      </c>
      <c r="M402" s="82">
        <v>701853</v>
      </c>
      <c r="N402" s="83"/>
      <c r="O402" s="57" t="s">
        <v>629</v>
      </c>
    </row>
    <row r="403" spans="3:15" hidden="1" x14ac:dyDescent="0.25">
      <c r="C403" s="81">
        <f>VLOOKUP(Contactos!D403,Hoja1!$A$3:$E$22,2,FALSE)</f>
        <v>10</v>
      </c>
      <c r="D403" s="44" t="s">
        <v>658</v>
      </c>
      <c r="E403" s="82"/>
      <c r="F403" s="82">
        <v>1</v>
      </c>
      <c r="G403" s="82">
        <v>1</v>
      </c>
      <c r="H403" s="82" t="s">
        <v>1242</v>
      </c>
      <c r="I403" s="82"/>
      <c r="J403" s="82"/>
      <c r="K403" s="82">
        <v>25431</v>
      </c>
      <c r="L403" s="82">
        <v>9933987329</v>
      </c>
      <c r="M403" s="82">
        <v>701802</v>
      </c>
      <c r="N403" s="83"/>
      <c r="O403" s="57" t="s">
        <v>246</v>
      </c>
    </row>
    <row r="404" spans="3:15" hidden="1" x14ac:dyDescent="0.25">
      <c r="C404" s="81">
        <f>VLOOKUP(Contactos!D404,Hoja1!$A$3:$E$22,2,FALSE)</f>
        <v>10</v>
      </c>
      <c r="D404" s="44" t="s">
        <v>658</v>
      </c>
      <c r="E404" s="82"/>
      <c r="F404" s="82">
        <v>1</v>
      </c>
      <c r="G404" s="82">
        <v>1</v>
      </c>
      <c r="H404" s="82" t="s">
        <v>1243</v>
      </c>
      <c r="I404" s="82"/>
      <c r="J404" s="82"/>
      <c r="K404" s="82">
        <v>25448</v>
      </c>
      <c r="L404" s="82">
        <v>9932424261</v>
      </c>
      <c r="M404" s="82">
        <v>701548</v>
      </c>
      <c r="N404" s="83"/>
      <c r="O404" s="57" t="s">
        <v>495</v>
      </c>
    </row>
    <row r="405" spans="3:15" ht="14.45" hidden="1" customHeight="1" x14ac:dyDescent="0.25">
      <c r="C405" s="81">
        <f>VLOOKUP(Contactos!D405,Hoja1!$A$3:$E$22,2,FALSE)</f>
        <v>10</v>
      </c>
      <c r="D405" s="82" t="s">
        <v>658</v>
      </c>
      <c r="E405" s="82"/>
      <c r="F405" s="82">
        <v>1</v>
      </c>
      <c r="G405" s="82">
        <v>1</v>
      </c>
      <c r="H405" s="82" t="s">
        <v>1244</v>
      </c>
      <c r="I405" s="82"/>
      <c r="J405" s="82"/>
      <c r="K405" s="82" t="s">
        <v>1887</v>
      </c>
      <c r="L405" s="82">
        <v>9381049319</v>
      </c>
      <c r="M405" s="82" t="s">
        <v>2017</v>
      </c>
      <c r="N405" s="83"/>
      <c r="O405" s="57" t="s">
        <v>718</v>
      </c>
    </row>
    <row r="406" spans="3:15" ht="14.45" hidden="1" customHeight="1" x14ac:dyDescent="0.25">
      <c r="C406" s="81">
        <f>VLOOKUP(Contactos!D406,Hoja1!$A$3:$E$22,2,FALSE)</f>
        <v>10</v>
      </c>
      <c r="D406" s="82" t="s">
        <v>658</v>
      </c>
      <c r="E406" s="82"/>
      <c r="F406" s="82">
        <v>1</v>
      </c>
      <c r="G406" s="82">
        <v>1</v>
      </c>
      <c r="H406" s="82" t="s">
        <v>1245</v>
      </c>
      <c r="I406" s="82"/>
      <c r="J406" s="82"/>
      <c r="K406" s="82" t="s">
        <v>1888</v>
      </c>
      <c r="L406" s="82">
        <v>8991227923</v>
      </c>
      <c r="M406" s="82">
        <v>14070</v>
      </c>
      <c r="N406" s="83"/>
      <c r="O406" s="57" t="s">
        <v>798</v>
      </c>
    </row>
    <row r="407" spans="3:15" ht="14.45" hidden="1" customHeight="1" x14ac:dyDescent="0.25">
      <c r="C407" s="81">
        <f>VLOOKUP(Contactos!D407,Hoja1!$A$3:$E$22,2,FALSE)</f>
        <v>10</v>
      </c>
      <c r="D407" s="82" t="s">
        <v>658</v>
      </c>
      <c r="E407" s="82"/>
      <c r="F407" s="82">
        <v>1</v>
      </c>
      <c r="G407" s="82">
        <v>1</v>
      </c>
      <c r="H407" s="82" t="s">
        <v>1246</v>
      </c>
      <c r="I407" s="82"/>
      <c r="J407" s="82"/>
      <c r="K407" s="82">
        <v>25421</v>
      </c>
      <c r="L407" s="82" t="s">
        <v>1982</v>
      </c>
      <c r="M407" s="82">
        <v>6701806</v>
      </c>
      <c r="N407" s="83">
        <v>9932720567</v>
      </c>
      <c r="O407" s="57" t="s">
        <v>496</v>
      </c>
    </row>
    <row r="408" spans="3:15" ht="14.45" hidden="1" customHeight="1" x14ac:dyDescent="0.25">
      <c r="C408" s="81">
        <f>VLOOKUP(Contactos!D408,Hoja1!$A$3:$E$22,2,FALSE)</f>
        <v>10</v>
      </c>
      <c r="D408" s="82" t="s">
        <v>658</v>
      </c>
      <c r="E408" s="82"/>
      <c r="F408" s="82">
        <v>1</v>
      </c>
      <c r="G408" s="82">
        <v>1</v>
      </c>
      <c r="H408" s="82" t="s">
        <v>1247</v>
      </c>
      <c r="I408" s="82"/>
      <c r="J408" s="82"/>
      <c r="K408" s="82">
        <v>25423</v>
      </c>
      <c r="L408" s="82">
        <v>9931522979</v>
      </c>
      <c r="M408" s="82">
        <v>6701951</v>
      </c>
      <c r="N408" s="83">
        <v>3531753</v>
      </c>
      <c r="O408" s="57" t="s">
        <v>498</v>
      </c>
    </row>
    <row r="409" spans="3:15" ht="14.45" hidden="1" customHeight="1" x14ac:dyDescent="0.25">
      <c r="C409" s="81">
        <f>VLOOKUP(Contactos!D409,Hoja1!$A$3:$E$22,2,FALSE)</f>
        <v>10</v>
      </c>
      <c r="D409" s="82" t="s">
        <v>658</v>
      </c>
      <c r="E409" s="82"/>
      <c r="F409" s="82">
        <v>1</v>
      </c>
      <c r="G409" s="82">
        <v>1</v>
      </c>
      <c r="H409" s="82" t="s">
        <v>1248</v>
      </c>
      <c r="I409" s="82"/>
      <c r="J409" s="82"/>
      <c r="K409" s="82">
        <v>25458</v>
      </c>
      <c r="L409" s="82">
        <v>9933939170</v>
      </c>
      <c r="M409" s="82">
        <v>6701581</v>
      </c>
      <c r="N409" s="83"/>
      <c r="O409" s="57" t="s">
        <v>499</v>
      </c>
    </row>
    <row r="410" spans="3:15" ht="14.45" hidden="1" customHeight="1" x14ac:dyDescent="0.25">
      <c r="C410" s="81">
        <f>VLOOKUP(Contactos!D410,Hoja1!$A$3:$E$22,2,FALSE)</f>
        <v>10</v>
      </c>
      <c r="D410" s="82" t="s">
        <v>658</v>
      </c>
      <c r="E410" s="82"/>
      <c r="F410" s="82">
        <v>1</v>
      </c>
      <c r="G410" s="82">
        <v>1</v>
      </c>
      <c r="H410" s="82" t="s">
        <v>1249</v>
      </c>
      <c r="I410" s="82"/>
      <c r="J410" s="82"/>
      <c r="K410" s="82" t="s">
        <v>1889</v>
      </c>
      <c r="L410" s="82">
        <v>9331111683</v>
      </c>
      <c r="M410" s="82">
        <v>6702503</v>
      </c>
      <c r="N410" s="83"/>
      <c r="O410" s="57" t="s">
        <v>500</v>
      </c>
    </row>
    <row r="411" spans="3:15" ht="14.45" hidden="1" customHeight="1" x14ac:dyDescent="0.25">
      <c r="C411" s="81">
        <f>VLOOKUP(Contactos!D411,Hoja1!$A$3:$E$22,2,FALSE)</f>
        <v>10</v>
      </c>
      <c r="D411" s="82" t="s">
        <v>658</v>
      </c>
      <c r="E411" s="82"/>
      <c r="F411" s="82">
        <v>1</v>
      </c>
      <c r="G411" s="82">
        <v>1</v>
      </c>
      <c r="H411" s="82" t="s">
        <v>1250</v>
      </c>
      <c r="I411" s="82"/>
      <c r="J411" s="82"/>
      <c r="K411" s="82" t="s">
        <v>1890</v>
      </c>
      <c r="L411" s="82">
        <v>9381285392</v>
      </c>
      <c r="M411" s="82" t="s">
        <v>2017</v>
      </c>
      <c r="N411" s="83"/>
      <c r="O411" s="86" t="s">
        <v>786</v>
      </c>
    </row>
    <row r="412" spans="3:15" ht="14.45" hidden="1" customHeight="1" x14ac:dyDescent="0.25">
      <c r="C412" s="81">
        <f>VLOOKUP(Contactos!D412,Hoja1!$A$3:$E$22,2,FALSE)</f>
        <v>10</v>
      </c>
      <c r="D412" s="82" t="s">
        <v>658</v>
      </c>
      <c r="E412" s="82"/>
      <c r="F412" s="82">
        <v>1</v>
      </c>
      <c r="G412" s="82">
        <v>1</v>
      </c>
      <c r="H412" s="82" t="s">
        <v>1251</v>
      </c>
      <c r="I412" s="82"/>
      <c r="J412" s="82"/>
      <c r="K412" s="82">
        <v>25526</v>
      </c>
      <c r="L412" s="82">
        <v>9932315883</v>
      </c>
      <c r="M412" s="82">
        <v>6701548</v>
      </c>
      <c r="N412" s="83"/>
      <c r="O412" s="86" t="s">
        <v>501</v>
      </c>
    </row>
    <row r="413" spans="3:15" s="77" customFormat="1" ht="15" hidden="1" customHeight="1" x14ac:dyDescent="0.25">
      <c r="C413" s="81">
        <f>VLOOKUP(Contactos!D413,Hoja1!$A$3:$E$22,2,FALSE)</f>
        <v>10</v>
      </c>
      <c r="D413" s="82" t="s">
        <v>658</v>
      </c>
      <c r="E413" s="82"/>
      <c r="F413" s="82">
        <v>1</v>
      </c>
      <c r="G413" s="82">
        <v>1</v>
      </c>
      <c r="H413" s="82" t="s">
        <v>1252</v>
      </c>
      <c r="I413" s="82"/>
      <c r="J413" s="82"/>
      <c r="K413" s="82">
        <v>25513</v>
      </c>
      <c r="L413" s="82">
        <v>9931479374</v>
      </c>
      <c r="M413" s="82">
        <v>6701601</v>
      </c>
      <c r="N413" s="83"/>
      <c r="O413" s="86" t="s">
        <v>502</v>
      </c>
    </row>
    <row r="414" spans="3:15" s="77" customFormat="1" ht="13.5" hidden="1" customHeight="1" x14ac:dyDescent="0.25">
      <c r="C414" s="81">
        <f>VLOOKUP(Contactos!D414,Hoja1!$A$3:$E$22,2,FALSE)</f>
        <v>10</v>
      </c>
      <c r="D414" s="82" t="s">
        <v>658</v>
      </c>
      <c r="E414" s="82"/>
      <c r="F414" s="82">
        <v>1</v>
      </c>
      <c r="G414" s="82">
        <v>1</v>
      </c>
      <c r="H414" s="82" t="s">
        <v>1253</v>
      </c>
      <c r="I414" s="82"/>
      <c r="J414" s="82"/>
      <c r="K414" s="82">
        <v>25571</v>
      </c>
      <c r="L414" s="82">
        <v>9932286420</v>
      </c>
      <c r="M414" s="82">
        <v>6701806</v>
      </c>
      <c r="N414" s="83"/>
      <c r="O414" s="86" t="s">
        <v>503</v>
      </c>
    </row>
    <row r="415" spans="3:15" ht="14.45" hidden="1" customHeight="1" x14ac:dyDescent="0.25">
      <c r="C415" s="81">
        <f>VLOOKUP(Contactos!D415,Hoja1!$A$3:$E$22,2,FALSE)</f>
        <v>10</v>
      </c>
      <c r="D415" s="82" t="s">
        <v>658</v>
      </c>
      <c r="E415" s="82"/>
      <c r="F415" s="82">
        <v>1</v>
      </c>
      <c r="G415" s="82">
        <v>1</v>
      </c>
      <c r="H415" s="82" t="s">
        <v>1254</v>
      </c>
      <c r="I415" s="82"/>
      <c r="J415" s="82"/>
      <c r="K415" s="82">
        <v>25511</v>
      </c>
      <c r="L415" s="82">
        <v>9931161456</v>
      </c>
      <c r="M415" s="82">
        <v>6705650</v>
      </c>
      <c r="N415" s="83"/>
      <c r="O415" s="86" t="s">
        <v>504</v>
      </c>
    </row>
    <row r="416" spans="3:15" ht="14.45" hidden="1" customHeight="1" x14ac:dyDescent="0.25">
      <c r="C416" s="81">
        <f>VLOOKUP(Contactos!D416,Hoja1!$A$3:$E$22,2,FALSE)</f>
        <v>10</v>
      </c>
      <c r="D416" s="82" t="s">
        <v>658</v>
      </c>
      <c r="E416" s="82"/>
      <c r="F416" s="82">
        <v>1</v>
      </c>
      <c r="G416" s="82">
        <v>1</v>
      </c>
      <c r="H416" s="82" t="s">
        <v>1255</v>
      </c>
      <c r="I416" s="82"/>
      <c r="J416" s="82"/>
      <c r="K416" s="82">
        <v>25445</v>
      </c>
      <c r="L416" s="82">
        <v>9933115802</v>
      </c>
      <c r="M416" s="82">
        <v>6701514</v>
      </c>
      <c r="N416" s="83"/>
      <c r="O416" s="86" t="s">
        <v>505</v>
      </c>
    </row>
    <row r="417" spans="3:15" ht="14.45" hidden="1" customHeight="1" x14ac:dyDescent="0.25">
      <c r="C417" s="81">
        <f>VLOOKUP(Contactos!D417,Hoja1!$A$3:$E$22,2,FALSE)</f>
        <v>10</v>
      </c>
      <c r="D417" s="82" t="s">
        <v>658</v>
      </c>
      <c r="E417" s="82"/>
      <c r="F417" s="82">
        <v>1</v>
      </c>
      <c r="G417" s="82">
        <v>1</v>
      </c>
      <c r="H417" s="82" t="s">
        <v>1256</v>
      </c>
      <c r="I417" s="82"/>
      <c r="J417" s="82"/>
      <c r="K417" s="82">
        <v>25463</v>
      </c>
      <c r="L417" s="82">
        <v>9933995913</v>
      </c>
      <c r="M417" s="82" t="s">
        <v>2017</v>
      </c>
      <c r="N417" s="83"/>
      <c r="O417" s="86" t="s">
        <v>620</v>
      </c>
    </row>
    <row r="418" spans="3:15" ht="14.45" hidden="1" customHeight="1" x14ac:dyDescent="0.25">
      <c r="C418" s="81">
        <f>VLOOKUP(Contactos!D418,Hoja1!$A$3:$E$22,2,FALSE)</f>
        <v>10</v>
      </c>
      <c r="D418" s="82" t="s">
        <v>658</v>
      </c>
      <c r="E418" s="82"/>
      <c r="F418" s="82">
        <v>1</v>
      </c>
      <c r="G418" s="82">
        <v>1</v>
      </c>
      <c r="H418" s="82" t="s">
        <v>1257</v>
      </c>
      <c r="I418" s="82"/>
      <c r="J418" s="82"/>
      <c r="K418" s="82">
        <v>25448</v>
      </c>
      <c r="L418" s="82">
        <v>9933068735</v>
      </c>
      <c r="M418" s="82">
        <v>6701548</v>
      </c>
      <c r="N418" s="83"/>
      <c r="O418" s="57" t="s">
        <v>506</v>
      </c>
    </row>
    <row r="419" spans="3:15" ht="14.45" hidden="1" customHeight="1" x14ac:dyDescent="0.25">
      <c r="C419" s="81">
        <f>VLOOKUP(Contactos!D419,Hoja1!$A$3:$E$22,2,FALSE)</f>
        <v>10</v>
      </c>
      <c r="D419" s="82" t="s">
        <v>658</v>
      </c>
      <c r="E419" s="82"/>
      <c r="F419" s="82">
        <v>1</v>
      </c>
      <c r="G419" s="82">
        <v>1</v>
      </c>
      <c r="H419" s="82" t="s">
        <v>1258</v>
      </c>
      <c r="I419" s="82"/>
      <c r="J419" s="82"/>
      <c r="K419" s="82">
        <v>25448</v>
      </c>
      <c r="L419" s="82">
        <v>9932009079</v>
      </c>
      <c r="M419" s="82">
        <v>701637</v>
      </c>
      <c r="N419" s="83"/>
      <c r="O419" s="57" t="s">
        <v>507</v>
      </c>
    </row>
    <row r="420" spans="3:15" s="81" customFormat="1" ht="14.45" hidden="1" customHeight="1" x14ac:dyDescent="0.25">
      <c r="C420" s="81">
        <f>VLOOKUP(Contactos!D420,Hoja1!$A$3:$E$22,2,FALSE)</f>
        <v>10</v>
      </c>
      <c r="D420" s="82" t="s">
        <v>658</v>
      </c>
      <c r="E420" s="82"/>
      <c r="F420" s="82">
        <v>1</v>
      </c>
      <c r="G420" s="82">
        <v>1</v>
      </c>
      <c r="H420" s="82" t="s">
        <v>1259</v>
      </c>
      <c r="I420" s="82"/>
      <c r="J420" s="82"/>
      <c r="K420" s="82">
        <v>25464</v>
      </c>
      <c r="L420" s="82">
        <v>9931601829</v>
      </c>
      <c r="M420" s="82">
        <v>6701572</v>
      </c>
      <c r="N420" s="83"/>
      <c r="O420" s="86" t="s">
        <v>509</v>
      </c>
    </row>
    <row r="421" spans="3:15" ht="14.45" hidden="1" customHeight="1" x14ac:dyDescent="0.25">
      <c r="C421" s="81">
        <f>VLOOKUP(Contactos!D421,Hoja1!$A$3:$E$22,2,FALSE)</f>
        <v>10</v>
      </c>
      <c r="D421" s="82" t="s">
        <v>658</v>
      </c>
      <c r="E421" s="82"/>
      <c r="F421" s="82">
        <v>1</v>
      </c>
      <c r="G421" s="82">
        <v>1</v>
      </c>
      <c r="H421" s="66" t="s">
        <v>66</v>
      </c>
      <c r="I421" s="66"/>
      <c r="J421" s="66"/>
      <c r="K421" s="66" t="s">
        <v>1891</v>
      </c>
      <c r="L421" s="66">
        <v>9932328088</v>
      </c>
      <c r="M421" s="66">
        <v>727687</v>
      </c>
      <c r="N421" s="67"/>
      <c r="O421" s="57" t="s">
        <v>372</v>
      </c>
    </row>
    <row r="422" spans="3:15" ht="14.45" hidden="1" customHeight="1" x14ac:dyDescent="0.25">
      <c r="C422" s="81">
        <f>VLOOKUP(Contactos!D422,Hoja1!$A$3:$E$22,2,FALSE)</f>
        <v>11</v>
      </c>
      <c r="D422" s="84" t="s">
        <v>20</v>
      </c>
      <c r="E422" s="84"/>
      <c r="F422" s="82">
        <v>1</v>
      </c>
      <c r="G422" s="84">
        <v>1</v>
      </c>
      <c r="H422" s="84" t="s">
        <v>1533</v>
      </c>
      <c r="I422" s="84"/>
      <c r="J422" s="84"/>
      <c r="K422" s="84">
        <v>21462</v>
      </c>
      <c r="L422" s="84">
        <v>9931378454</v>
      </c>
      <c r="M422" s="84">
        <v>701674</v>
      </c>
      <c r="N422" s="85">
        <v>3168054</v>
      </c>
      <c r="O422" s="58" t="s">
        <v>219</v>
      </c>
    </row>
    <row r="423" spans="3:15" ht="14.45" hidden="1" customHeight="1" x14ac:dyDescent="0.25">
      <c r="C423" s="81">
        <f>VLOOKUP(Contactos!D423,Hoja1!$A$3:$E$22,2,FALSE)</f>
        <v>11</v>
      </c>
      <c r="D423" s="84" t="s">
        <v>20</v>
      </c>
      <c r="E423" s="84"/>
      <c r="F423" s="82">
        <v>1</v>
      </c>
      <c r="G423" s="84">
        <v>1</v>
      </c>
      <c r="H423" s="84" t="s">
        <v>1534</v>
      </c>
      <c r="I423" s="84"/>
      <c r="J423" s="84"/>
      <c r="K423" s="84">
        <v>21020</v>
      </c>
      <c r="L423" s="84">
        <v>9931388525</v>
      </c>
      <c r="M423" s="84">
        <v>703944</v>
      </c>
      <c r="N423" s="85"/>
      <c r="O423" s="58" t="s">
        <v>220</v>
      </c>
    </row>
    <row r="424" spans="3:15" ht="14.45" hidden="1" customHeight="1" x14ac:dyDescent="0.25">
      <c r="C424" s="81">
        <f>VLOOKUP(Contactos!D424,Hoja1!$A$3:$E$22,2,FALSE)</f>
        <v>11</v>
      </c>
      <c r="D424" s="84" t="s">
        <v>20</v>
      </c>
      <c r="E424" s="84"/>
      <c r="F424" s="82">
        <v>1</v>
      </c>
      <c r="G424" s="84">
        <v>1</v>
      </c>
      <c r="H424" s="84" t="s">
        <v>1535</v>
      </c>
      <c r="I424" s="84"/>
      <c r="J424" s="84"/>
      <c r="K424" s="84">
        <v>22603</v>
      </c>
      <c r="L424" s="84">
        <v>9932065765</v>
      </c>
      <c r="M424" s="84">
        <v>703943</v>
      </c>
      <c r="N424" s="85"/>
      <c r="O424" s="58" t="s">
        <v>221</v>
      </c>
    </row>
    <row r="425" spans="3:15" ht="14.45" hidden="1" customHeight="1" x14ac:dyDescent="0.25">
      <c r="C425" s="81">
        <f>VLOOKUP(Contactos!D425,Hoja1!$A$3:$E$22,2,FALSE)</f>
        <v>11</v>
      </c>
      <c r="D425" s="84" t="s">
        <v>20</v>
      </c>
      <c r="E425" s="84"/>
      <c r="F425" s="82">
        <v>1</v>
      </c>
      <c r="G425" s="84">
        <v>1</v>
      </c>
      <c r="H425" s="84" t="s">
        <v>1536</v>
      </c>
      <c r="I425" s="84"/>
      <c r="J425" s="84"/>
      <c r="K425" s="84">
        <v>22603</v>
      </c>
      <c r="L425" s="84">
        <v>9371429367</v>
      </c>
      <c r="M425" s="84">
        <v>703943</v>
      </c>
      <c r="N425" s="85"/>
      <c r="O425" s="58" t="s">
        <v>605</v>
      </c>
    </row>
    <row r="426" spans="3:15" ht="14.45" hidden="1" customHeight="1" x14ac:dyDescent="0.25">
      <c r="C426" s="81">
        <f>VLOOKUP(Contactos!D426,Hoja1!$A$3:$E$22,2,FALSE)</f>
        <v>11</v>
      </c>
      <c r="D426" s="84" t="s">
        <v>20</v>
      </c>
      <c r="E426" s="84"/>
      <c r="F426" s="82">
        <v>1</v>
      </c>
      <c r="G426" s="84">
        <v>1</v>
      </c>
      <c r="H426" s="84" t="s">
        <v>1537</v>
      </c>
      <c r="I426" s="84"/>
      <c r="J426" s="84"/>
      <c r="K426" s="84">
        <v>21020</v>
      </c>
      <c r="L426" s="84">
        <v>9371224934</v>
      </c>
      <c r="M426" s="84">
        <v>703944</v>
      </c>
      <c r="N426" s="85">
        <v>9931175668</v>
      </c>
      <c r="O426" s="58" t="s">
        <v>222</v>
      </c>
    </row>
    <row r="427" spans="3:15" ht="14.45" hidden="1" customHeight="1" x14ac:dyDescent="0.25">
      <c r="C427" s="81">
        <f>VLOOKUP(Contactos!D427,Hoja1!$A$3:$E$22,2,FALSE)</f>
        <v>11</v>
      </c>
      <c r="D427" s="84" t="s">
        <v>20</v>
      </c>
      <c r="E427" s="84"/>
      <c r="F427" s="82">
        <v>1</v>
      </c>
      <c r="G427" s="84">
        <v>1</v>
      </c>
      <c r="H427" s="84" t="s">
        <v>1538</v>
      </c>
      <c r="I427" s="84"/>
      <c r="J427" s="84"/>
      <c r="K427" s="84">
        <v>21432</v>
      </c>
      <c r="L427" s="84">
        <v>9933110110</v>
      </c>
      <c r="M427" s="84">
        <v>701673</v>
      </c>
      <c r="N427" s="85"/>
      <c r="O427" s="58" t="s">
        <v>223</v>
      </c>
    </row>
    <row r="428" spans="3:15" ht="14.45" hidden="1" customHeight="1" x14ac:dyDescent="0.25">
      <c r="C428" s="81">
        <f>VLOOKUP(Contactos!D428,Hoja1!$A$3:$E$22,2,FALSE)</f>
        <v>11</v>
      </c>
      <c r="D428" s="84" t="s">
        <v>20</v>
      </c>
      <c r="E428" s="84"/>
      <c r="F428" s="82">
        <v>1</v>
      </c>
      <c r="G428" s="84">
        <v>1</v>
      </c>
      <c r="H428" s="84" t="s">
        <v>1539</v>
      </c>
      <c r="I428" s="84"/>
      <c r="J428" s="84"/>
      <c r="K428" s="84">
        <v>35430</v>
      </c>
      <c r="L428" s="84">
        <v>9371411420</v>
      </c>
      <c r="M428" s="84" t="s">
        <v>2017</v>
      </c>
      <c r="N428" s="85"/>
      <c r="O428" s="58" t="s">
        <v>777</v>
      </c>
    </row>
    <row r="429" spans="3:15" ht="14.45" hidden="1" customHeight="1" x14ac:dyDescent="0.25">
      <c r="C429" s="81">
        <f>VLOOKUP(Contactos!D429,Hoja1!$A$3:$E$22,2,FALSE)</f>
        <v>11</v>
      </c>
      <c r="D429" s="84" t="s">
        <v>20</v>
      </c>
      <c r="E429" s="84"/>
      <c r="F429" s="82">
        <v>1</v>
      </c>
      <c r="G429" s="84">
        <v>1</v>
      </c>
      <c r="H429" s="84" t="s">
        <v>1540</v>
      </c>
      <c r="I429" s="84"/>
      <c r="J429" s="84"/>
      <c r="K429" s="84">
        <v>21431</v>
      </c>
      <c r="L429" s="84">
        <v>9611206007</v>
      </c>
      <c r="M429" s="84" t="s">
        <v>2017</v>
      </c>
      <c r="N429" s="85">
        <v>19616125274</v>
      </c>
      <c r="O429" s="58" t="s">
        <v>224</v>
      </c>
    </row>
    <row r="430" spans="3:15" ht="14.45" hidden="1" customHeight="1" x14ac:dyDescent="0.25">
      <c r="C430" s="81">
        <f>VLOOKUP(Contactos!D430,Hoja1!$A$3:$E$22,2,FALSE)</f>
        <v>12</v>
      </c>
      <c r="D430" s="82" t="s">
        <v>24</v>
      </c>
      <c r="E430" s="82"/>
      <c r="F430" s="82">
        <v>1</v>
      </c>
      <c r="G430" s="82">
        <v>1</v>
      </c>
      <c r="H430" s="82" t="s">
        <v>876</v>
      </c>
      <c r="I430" s="82"/>
      <c r="J430" s="82"/>
      <c r="K430" s="82" t="s">
        <v>1892</v>
      </c>
      <c r="L430" s="82">
        <v>9933963038</v>
      </c>
      <c r="M430" s="82">
        <v>705678</v>
      </c>
      <c r="N430" s="83"/>
      <c r="O430" s="57" t="s">
        <v>225</v>
      </c>
    </row>
    <row r="431" spans="3:15" ht="14.45" hidden="1" customHeight="1" x14ac:dyDescent="0.25">
      <c r="C431" s="81">
        <f>VLOOKUP(Contactos!D431,Hoja1!$A$3:$E$22,2,FALSE)</f>
        <v>12</v>
      </c>
      <c r="D431" s="82" t="s">
        <v>24</v>
      </c>
      <c r="E431" s="82"/>
      <c r="F431" s="82">
        <v>1</v>
      </c>
      <c r="G431" s="82">
        <v>1</v>
      </c>
      <c r="H431" s="82" t="s">
        <v>890</v>
      </c>
      <c r="I431" s="82"/>
      <c r="J431" s="82"/>
      <c r="K431" s="82" t="s">
        <v>1893</v>
      </c>
      <c r="L431" s="82">
        <v>9933996065</v>
      </c>
      <c r="M431" s="82" t="s">
        <v>2019</v>
      </c>
      <c r="N431" s="83"/>
      <c r="O431" s="57" t="s">
        <v>109</v>
      </c>
    </row>
    <row r="432" spans="3:15" ht="14.45" hidden="1" customHeight="1" x14ac:dyDescent="0.25">
      <c r="C432" s="81">
        <f>VLOOKUP(Contactos!D432,Hoja1!$A$3:$E$22,2,FALSE)</f>
        <v>12</v>
      </c>
      <c r="D432" s="82" t="s">
        <v>24</v>
      </c>
      <c r="E432" s="82"/>
      <c r="F432" s="82">
        <v>1</v>
      </c>
      <c r="G432" s="82">
        <v>1</v>
      </c>
      <c r="H432" s="82" t="s">
        <v>1260</v>
      </c>
      <c r="I432" s="82"/>
      <c r="J432" s="82"/>
      <c r="K432" s="82" t="s">
        <v>1894</v>
      </c>
      <c r="L432" s="82">
        <v>9933757807</v>
      </c>
      <c r="M432" s="82">
        <v>705539</v>
      </c>
      <c r="N432" s="83"/>
      <c r="O432" s="57" t="s">
        <v>111</v>
      </c>
    </row>
    <row r="433" spans="3:15" ht="14.45" hidden="1" customHeight="1" x14ac:dyDescent="0.25">
      <c r="C433" s="81">
        <f>VLOOKUP(Contactos!D433,Hoja1!$A$3:$E$22,2,FALSE)</f>
        <v>12</v>
      </c>
      <c r="D433" s="82" t="s">
        <v>24</v>
      </c>
      <c r="E433" s="82"/>
      <c r="F433" s="82">
        <v>1</v>
      </c>
      <c r="G433" s="82">
        <v>1</v>
      </c>
      <c r="H433" s="82" t="s">
        <v>1261</v>
      </c>
      <c r="I433" s="82"/>
      <c r="J433" s="82"/>
      <c r="K433" s="82">
        <v>79220</v>
      </c>
      <c r="L433" s="82">
        <v>9935900893</v>
      </c>
      <c r="M433" s="82">
        <v>705830</v>
      </c>
      <c r="N433" s="83"/>
      <c r="O433" s="57" t="s">
        <v>799</v>
      </c>
    </row>
    <row r="434" spans="3:15" ht="14.45" hidden="1" customHeight="1" x14ac:dyDescent="0.25">
      <c r="C434" s="81">
        <f>VLOOKUP(Contactos!D434,Hoja1!$A$3:$E$22,2,FALSE)</f>
        <v>12</v>
      </c>
      <c r="D434" s="82" t="s">
        <v>24</v>
      </c>
      <c r="E434" s="82"/>
      <c r="F434" s="82">
        <v>1</v>
      </c>
      <c r="G434" s="82">
        <v>1</v>
      </c>
      <c r="H434" s="82" t="s">
        <v>1262</v>
      </c>
      <c r="I434" s="82"/>
      <c r="J434" s="82"/>
      <c r="K434" s="82" t="s">
        <v>1895</v>
      </c>
      <c r="L434" s="82">
        <v>9931353021</v>
      </c>
      <c r="M434" s="82">
        <v>705937</v>
      </c>
      <c r="N434" s="83"/>
      <c r="O434" s="57" t="s">
        <v>227</v>
      </c>
    </row>
    <row r="435" spans="3:15" ht="14.45" hidden="1" customHeight="1" x14ac:dyDescent="0.25">
      <c r="C435" s="81">
        <f>VLOOKUP(Contactos!D435,Hoja1!$A$3:$E$22,2,FALSE)</f>
        <v>12</v>
      </c>
      <c r="D435" s="82" t="s">
        <v>24</v>
      </c>
      <c r="E435" s="82"/>
      <c r="F435" s="82">
        <v>1</v>
      </c>
      <c r="G435" s="82">
        <v>1</v>
      </c>
      <c r="H435" s="82" t="s">
        <v>1263</v>
      </c>
      <c r="I435" s="82"/>
      <c r="J435" s="82"/>
      <c r="K435" s="82">
        <v>53424</v>
      </c>
      <c r="L435" s="82">
        <v>9141125012</v>
      </c>
      <c r="M435" s="82">
        <v>706989</v>
      </c>
      <c r="N435" s="83"/>
      <c r="O435" s="57" t="s">
        <v>228</v>
      </c>
    </row>
    <row r="436" spans="3:15" s="81" customFormat="1" ht="14.45" hidden="1" customHeight="1" x14ac:dyDescent="0.25">
      <c r="C436" s="81">
        <f>VLOOKUP(Contactos!D436,Hoja1!$A$3:$E$22,2,FALSE)</f>
        <v>12</v>
      </c>
      <c r="D436" s="82" t="s">
        <v>24</v>
      </c>
      <c r="E436" s="82"/>
      <c r="F436" s="82">
        <v>1</v>
      </c>
      <c r="G436" s="82">
        <v>1</v>
      </c>
      <c r="H436" s="82" t="s">
        <v>1264</v>
      </c>
      <c r="I436" s="82"/>
      <c r="J436" s="82"/>
      <c r="K436" s="82">
        <v>39590</v>
      </c>
      <c r="L436" s="82">
        <v>9931956504</v>
      </c>
      <c r="M436" s="82">
        <v>706989</v>
      </c>
      <c r="N436" s="83"/>
      <c r="O436" s="86" t="s">
        <v>229</v>
      </c>
    </row>
    <row r="437" spans="3:15" ht="14.45" hidden="1" customHeight="1" x14ac:dyDescent="0.25">
      <c r="C437" s="81">
        <f>VLOOKUP(Contactos!D437,Hoja1!$A$3:$E$22,2,FALSE)</f>
        <v>12</v>
      </c>
      <c r="D437" s="82" t="s">
        <v>24</v>
      </c>
      <c r="E437" s="82"/>
      <c r="F437" s="82">
        <v>1</v>
      </c>
      <c r="G437" s="82">
        <v>1</v>
      </c>
      <c r="H437" s="82" t="s">
        <v>1265</v>
      </c>
      <c r="I437" s="82"/>
      <c r="J437" s="82"/>
      <c r="K437" s="82">
        <v>38745</v>
      </c>
      <c r="L437" s="82">
        <v>9931637930</v>
      </c>
      <c r="M437" s="82">
        <v>705796</v>
      </c>
      <c r="N437" s="83"/>
      <c r="O437" s="57" t="s">
        <v>755</v>
      </c>
    </row>
    <row r="438" spans="3:15" ht="14.45" hidden="1" customHeight="1" x14ac:dyDescent="0.25">
      <c r="C438" s="81">
        <f>VLOOKUP(Contactos!D438,Hoja1!$A$3:$E$22,2,FALSE)</f>
        <v>12</v>
      </c>
      <c r="D438" s="82" t="s">
        <v>24</v>
      </c>
      <c r="E438" s="82"/>
      <c r="F438" s="82">
        <v>1</v>
      </c>
      <c r="G438" s="82">
        <v>1</v>
      </c>
      <c r="H438" s="82" t="s">
        <v>1266</v>
      </c>
      <c r="I438" s="82"/>
      <c r="J438" s="82"/>
      <c r="K438" s="82">
        <v>38229</v>
      </c>
      <c r="L438" s="82">
        <v>7821049119</v>
      </c>
      <c r="M438" s="82">
        <v>705354</v>
      </c>
      <c r="N438" s="83"/>
      <c r="O438" s="57" t="s">
        <v>614</v>
      </c>
    </row>
    <row r="439" spans="3:15" ht="14.45" hidden="1" customHeight="1" x14ac:dyDescent="0.25">
      <c r="C439" s="81">
        <f>VLOOKUP(Contactos!D439,Hoja1!$A$3:$E$22,2,FALSE)</f>
        <v>12</v>
      </c>
      <c r="D439" s="82" t="s">
        <v>24</v>
      </c>
      <c r="E439" s="82"/>
      <c r="F439" s="82">
        <v>1</v>
      </c>
      <c r="G439" s="82">
        <v>1</v>
      </c>
      <c r="H439" s="82" t="s">
        <v>1267</v>
      </c>
      <c r="I439" s="82"/>
      <c r="J439" s="82"/>
      <c r="K439" s="82" t="s">
        <v>1896</v>
      </c>
      <c r="L439" s="82">
        <v>9931495893</v>
      </c>
      <c r="M439" s="82" t="s">
        <v>3</v>
      </c>
      <c r="N439" s="83"/>
      <c r="O439" s="57" t="s">
        <v>230</v>
      </c>
    </row>
    <row r="440" spans="3:15" ht="14.45" hidden="1" customHeight="1" x14ac:dyDescent="0.25">
      <c r="C440" s="81">
        <f>VLOOKUP(Contactos!D440,Hoja1!$A$3:$E$22,2,FALSE)</f>
        <v>12</v>
      </c>
      <c r="D440" s="82" t="s">
        <v>24</v>
      </c>
      <c r="E440" s="82"/>
      <c r="F440" s="82">
        <v>1</v>
      </c>
      <c r="G440" s="82">
        <v>1</v>
      </c>
      <c r="H440" s="82" t="s">
        <v>1268</v>
      </c>
      <c r="I440" s="82"/>
      <c r="J440" s="82"/>
      <c r="K440" s="82">
        <v>38953</v>
      </c>
      <c r="L440" s="82">
        <v>9931164185</v>
      </c>
      <c r="M440" s="82">
        <v>705233</v>
      </c>
      <c r="N440" s="83"/>
      <c r="O440" s="57" t="s">
        <v>231</v>
      </c>
    </row>
    <row r="441" spans="3:15" ht="14.45" hidden="1" customHeight="1" x14ac:dyDescent="0.25">
      <c r="C441" s="81">
        <f>VLOOKUP(Contactos!D441,Hoja1!$A$3:$E$22,2,FALSE)</f>
        <v>12</v>
      </c>
      <c r="D441" s="82" t="s">
        <v>24</v>
      </c>
      <c r="E441" s="82"/>
      <c r="F441" s="82">
        <v>1</v>
      </c>
      <c r="G441" s="82">
        <v>1</v>
      </c>
      <c r="H441" s="82" t="s">
        <v>1269</v>
      </c>
      <c r="I441" s="82"/>
      <c r="J441" s="82"/>
      <c r="K441" s="82" t="s">
        <v>1897</v>
      </c>
      <c r="L441" s="82" t="s">
        <v>1983</v>
      </c>
      <c r="M441" s="82">
        <v>706498</v>
      </c>
      <c r="N441" s="83"/>
      <c r="O441" s="57" t="s">
        <v>232</v>
      </c>
    </row>
    <row r="442" spans="3:15" ht="14.45" hidden="1" customHeight="1" x14ac:dyDescent="0.25">
      <c r="C442" s="81">
        <f>VLOOKUP(Contactos!D442,Hoja1!$A$3:$E$22,2,FALSE)</f>
        <v>12</v>
      </c>
      <c r="D442" s="82" t="s">
        <v>24</v>
      </c>
      <c r="E442" s="82"/>
      <c r="F442" s="82">
        <v>1</v>
      </c>
      <c r="G442" s="82">
        <v>1</v>
      </c>
      <c r="H442" s="82" t="s">
        <v>1270</v>
      </c>
      <c r="I442" s="82"/>
      <c r="J442" s="82"/>
      <c r="K442" s="82">
        <v>38754</v>
      </c>
      <c r="L442" s="82">
        <v>9171010649</v>
      </c>
      <c r="M442" s="82" t="s">
        <v>3</v>
      </c>
      <c r="N442" s="83"/>
      <c r="O442" s="57" t="s">
        <v>599</v>
      </c>
    </row>
    <row r="443" spans="3:15" ht="14.45" hidden="1" customHeight="1" x14ac:dyDescent="0.25">
      <c r="C443" s="81">
        <f>VLOOKUP(Contactos!D443,Hoja1!$A$3:$E$22,2,FALSE)</f>
        <v>12</v>
      </c>
      <c r="D443" s="82" t="s">
        <v>24</v>
      </c>
      <c r="E443" s="82"/>
      <c r="F443" s="82">
        <v>1</v>
      </c>
      <c r="G443" s="82">
        <v>1</v>
      </c>
      <c r="H443" s="82" t="s">
        <v>1271</v>
      </c>
      <c r="I443" s="82"/>
      <c r="J443" s="82"/>
      <c r="K443" s="82">
        <v>38977</v>
      </c>
      <c r="L443" s="82" t="s">
        <v>1984</v>
      </c>
      <c r="M443" s="82">
        <v>705937</v>
      </c>
      <c r="N443" s="83"/>
      <c r="O443" s="57" t="s">
        <v>233</v>
      </c>
    </row>
    <row r="444" spans="3:15" ht="14.45" hidden="1" customHeight="1" x14ac:dyDescent="0.25">
      <c r="C444" s="81">
        <f>VLOOKUP(Contactos!D444,Hoja1!$A$3:$E$22,2,FALSE)</f>
        <v>12</v>
      </c>
      <c r="D444" s="82" t="s">
        <v>24</v>
      </c>
      <c r="E444" s="82"/>
      <c r="F444" s="82">
        <v>1</v>
      </c>
      <c r="G444" s="82">
        <v>1</v>
      </c>
      <c r="H444" s="82" t="s">
        <v>1272</v>
      </c>
      <c r="I444" s="82"/>
      <c r="J444" s="82"/>
      <c r="K444" s="82" t="s">
        <v>1896</v>
      </c>
      <c r="L444" s="82">
        <v>9174022916</v>
      </c>
      <c r="M444" s="82">
        <v>705835</v>
      </c>
      <c r="N444" s="83"/>
      <c r="O444" s="57" t="s">
        <v>234</v>
      </c>
    </row>
    <row r="445" spans="3:15" ht="14.45" hidden="1" customHeight="1" x14ac:dyDescent="0.25">
      <c r="C445" s="81">
        <f>VLOOKUP(Contactos!D445,Hoja1!$A$3:$E$22,2,FALSE)</f>
        <v>12</v>
      </c>
      <c r="D445" s="82" t="s">
        <v>24</v>
      </c>
      <c r="E445" s="82"/>
      <c r="F445" s="82">
        <v>1</v>
      </c>
      <c r="G445" s="82">
        <v>1</v>
      </c>
      <c r="H445" s="82" t="s">
        <v>1273</v>
      </c>
      <c r="I445" s="82"/>
      <c r="J445" s="82"/>
      <c r="K445" s="82" t="s">
        <v>1898</v>
      </c>
      <c r="L445" s="82" t="s">
        <v>1985</v>
      </c>
      <c r="M445" s="82">
        <v>705314</v>
      </c>
      <c r="N445" s="83"/>
      <c r="O445" s="57" t="s">
        <v>236</v>
      </c>
    </row>
    <row r="446" spans="3:15" ht="14.45" hidden="1" customHeight="1" x14ac:dyDescent="0.25">
      <c r="C446" s="81">
        <f>VLOOKUP(Contactos!D446,Hoja1!$A$3:$E$22,2,FALSE)</f>
        <v>12</v>
      </c>
      <c r="D446" s="82" t="s">
        <v>24</v>
      </c>
      <c r="E446" s="82"/>
      <c r="F446" s="82">
        <v>1</v>
      </c>
      <c r="G446" s="82">
        <v>1</v>
      </c>
      <c r="H446" s="82" t="s">
        <v>1274</v>
      </c>
      <c r="I446" s="82"/>
      <c r="J446" s="82"/>
      <c r="K446" s="82">
        <v>38229</v>
      </c>
      <c r="L446" s="82">
        <v>7821281298</v>
      </c>
      <c r="M446" s="82">
        <v>705753</v>
      </c>
      <c r="N446" s="83"/>
      <c r="O446" s="57" t="s">
        <v>632</v>
      </c>
    </row>
    <row r="447" spans="3:15" ht="14.45" hidden="1" customHeight="1" x14ac:dyDescent="0.25">
      <c r="C447" s="81">
        <f>VLOOKUP(Contactos!D447,Hoja1!$A$3:$E$22,2,FALSE)</f>
        <v>12</v>
      </c>
      <c r="D447" s="82" t="s">
        <v>24</v>
      </c>
      <c r="E447" s="82"/>
      <c r="F447" s="82">
        <v>1</v>
      </c>
      <c r="G447" s="82">
        <v>1</v>
      </c>
      <c r="H447" s="66" t="s">
        <v>1275</v>
      </c>
      <c r="I447" s="66"/>
      <c r="J447" s="66"/>
      <c r="K447" s="66">
        <v>38104</v>
      </c>
      <c r="L447" s="66">
        <v>9933183712</v>
      </c>
      <c r="M447" s="66">
        <v>706734</v>
      </c>
      <c r="N447" s="67"/>
      <c r="O447" s="57" t="s">
        <v>331</v>
      </c>
    </row>
    <row r="448" spans="3:15" ht="14.45" hidden="1" customHeight="1" x14ac:dyDescent="0.25">
      <c r="C448" s="81">
        <f>VLOOKUP(Contactos!D448,Hoja1!$A$3:$E$22,2,FALSE)</f>
        <v>12</v>
      </c>
      <c r="D448" s="82" t="s">
        <v>24</v>
      </c>
      <c r="E448" s="82"/>
      <c r="F448" s="82">
        <v>1</v>
      </c>
      <c r="G448" s="82">
        <v>1</v>
      </c>
      <c r="H448" s="82" t="s">
        <v>1276</v>
      </c>
      <c r="I448" s="82"/>
      <c r="J448" s="82"/>
      <c r="K448" s="82">
        <v>38488</v>
      </c>
      <c r="L448" s="82">
        <v>9932425349</v>
      </c>
      <c r="M448" s="82">
        <v>706755</v>
      </c>
      <c r="N448" s="83"/>
      <c r="O448" s="57" t="s">
        <v>543</v>
      </c>
    </row>
    <row r="449" spans="3:15" ht="14.45" hidden="1" customHeight="1" x14ac:dyDescent="0.25">
      <c r="C449" s="81">
        <f>VLOOKUP(Contactos!D449,Hoja1!$A$3:$E$22,2,FALSE)</f>
        <v>12</v>
      </c>
      <c r="D449" s="82" t="s">
        <v>24</v>
      </c>
      <c r="E449" s="82"/>
      <c r="F449" s="82">
        <v>1</v>
      </c>
      <c r="G449" s="82">
        <v>1</v>
      </c>
      <c r="H449" s="82" t="s">
        <v>1277</v>
      </c>
      <c r="I449" s="82"/>
      <c r="J449" s="82"/>
      <c r="K449" s="82">
        <v>38502</v>
      </c>
      <c r="L449" s="82">
        <v>9932772375</v>
      </c>
      <c r="M449" s="82">
        <v>705366</v>
      </c>
      <c r="N449" s="83"/>
      <c r="O449" s="57" t="s">
        <v>237</v>
      </c>
    </row>
    <row r="450" spans="3:15" s="81" customFormat="1" ht="14.45" hidden="1" customHeight="1" x14ac:dyDescent="0.25">
      <c r="C450" s="81">
        <f>VLOOKUP(Contactos!D450,Hoja1!$A$3:$E$22,2,FALSE)</f>
        <v>12</v>
      </c>
      <c r="D450" s="82" t="s">
        <v>24</v>
      </c>
      <c r="E450" s="82"/>
      <c r="F450" s="82">
        <v>1</v>
      </c>
      <c r="G450" s="82">
        <v>1</v>
      </c>
      <c r="H450" s="82" t="s">
        <v>1063</v>
      </c>
      <c r="I450" s="82"/>
      <c r="J450" s="82"/>
      <c r="K450" s="82">
        <v>38277</v>
      </c>
      <c r="L450" s="82">
        <v>9931376103</v>
      </c>
      <c r="M450" s="82" t="s">
        <v>3</v>
      </c>
      <c r="N450" s="83"/>
      <c r="O450" s="86" t="s">
        <v>334</v>
      </c>
    </row>
    <row r="451" spans="3:15" ht="14.45" hidden="1" customHeight="1" x14ac:dyDescent="0.25">
      <c r="C451" s="81">
        <f>VLOOKUP(Contactos!D451,Hoja1!$A$3:$E$22,2,FALSE)</f>
        <v>12</v>
      </c>
      <c r="D451" s="82" t="s">
        <v>24</v>
      </c>
      <c r="E451" s="82"/>
      <c r="F451" s="82">
        <v>1</v>
      </c>
      <c r="G451" s="82">
        <v>1</v>
      </c>
      <c r="H451" s="82" t="s">
        <v>1278</v>
      </c>
      <c r="I451" s="82"/>
      <c r="J451" s="82"/>
      <c r="K451" s="82">
        <v>38311</v>
      </c>
      <c r="L451" s="82">
        <v>9932091639</v>
      </c>
      <c r="M451" s="82" t="s">
        <v>3</v>
      </c>
      <c r="N451" s="83"/>
      <c r="O451" s="57" t="s">
        <v>564</v>
      </c>
    </row>
    <row r="452" spans="3:15" ht="14.45" hidden="1" customHeight="1" x14ac:dyDescent="0.25">
      <c r="C452" s="81">
        <f>VLOOKUP(Contactos!D452,Hoja1!$A$3:$E$22,2,FALSE)</f>
        <v>12</v>
      </c>
      <c r="D452" s="82" t="s">
        <v>24</v>
      </c>
      <c r="E452" s="82"/>
      <c r="F452" s="82">
        <v>1</v>
      </c>
      <c r="G452" s="82">
        <v>1</v>
      </c>
      <c r="H452" s="82" t="s">
        <v>1279</v>
      </c>
      <c r="I452" s="82"/>
      <c r="J452" s="82"/>
      <c r="K452" s="82">
        <v>53909</v>
      </c>
      <c r="L452" s="82">
        <v>9331197792</v>
      </c>
      <c r="M452" s="82">
        <v>705849</v>
      </c>
      <c r="N452" s="83"/>
      <c r="O452" s="57" t="s">
        <v>238</v>
      </c>
    </row>
    <row r="453" spans="3:15" ht="14.45" hidden="1" customHeight="1" x14ac:dyDescent="0.25">
      <c r="C453" s="81">
        <f>VLOOKUP(Contactos!D453,Hoja1!$A$3:$E$22,2,FALSE)</f>
        <v>12</v>
      </c>
      <c r="D453" s="82" t="s">
        <v>24</v>
      </c>
      <c r="E453" s="82"/>
      <c r="F453" s="82">
        <v>1</v>
      </c>
      <c r="G453" s="82">
        <v>1</v>
      </c>
      <c r="H453" s="82" t="s">
        <v>1189</v>
      </c>
      <c r="I453" s="82"/>
      <c r="J453" s="82"/>
      <c r="K453" s="82" t="s">
        <v>1899</v>
      </c>
      <c r="L453" s="82">
        <v>9932774178</v>
      </c>
      <c r="M453" s="82">
        <v>705539</v>
      </c>
      <c r="N453" s="83">
        <v>36217</v>
      </c>
      <c r="O453" s="57" t="s">
        <v>239</v>
      </c>
    </row>
    <row r="454" spans="3:15" ht="14.45" hidden="1" customHeight="1" x14ac:dyDescent="0.25">
      <c r="C454" s="81">
        <f>VLOOKUP(Contactos!D454,Hoja1!$A$3:$E$22,2,FALSE)</f>
        <v>12</v>
      </c>
      <c r="D454" s="82" t="s">
        <v>24</v>
      </c>
      <c r="E454" s="82"/>
      <c r="F454" s="82">
        <v>1</v>
      </c>
      <c r="G454" s="82">
        <v>1</v>
      </c>
      <c r="H454" s="82" t="s">
        <v>1280</v>
      </c>
      <c r="I454" s="82"/>
      <c r="J454" s="82"/>
      <c r="K454" s="82">
        <v>78104</v>
      </c>
      <c r="L454" s="82">
        <v>9931172727</v>
      </c>
      <c r="M454" s="82">
        <v>705701</v>
      </c>
      <c r="N454" s="83"/>
      <c r="O454" s="57" t="s">
        <v>740</v>
      </c>
    </row>
    <row r="455" spans="3:15" ht="14.45" hidden="1" customHeight="1" x14ac:dyDescent="0.25">
      <c r="C455" s="81">
        <f>VLOOKUP(Contactos!D455,Hoja1!$A$3:$E$22,2,FALSE)</f>
        <v>12</v>
      </c>
      <c r="D455" s="82" t="s">
        <v>24</v>
      </c>
      <c r="E455" s="82"/>
      <c r="F455" s="82">
        <v>1</v>
      </c>
      <c r="G455" s="82">
        <v>1</v>
      </c>
      <c r="H455" s="82" t="s">
        <v>1281</v>
      </c>
      <c r="I455" s="82"/>
      <c r="J455" s="82"/>
      <c r="K455" s="82">
        <v>38748</v>
      </c>
      <c r="L455" s="82">
        <v>9331160514</v>
      </c>
      <c r="M455" s="82">
        <v>705610</v>
      </c>
      <c r="N455" s="83"/>
      <c r="O455" s="57" t="s">
        <v>385</v>
      </c>
    </row>
    <row r="456" spans="3:15" ht="14.45" hidden="1" customHeight="1" x14ac:dyDescent="0.25">
      <c r="C456" s="81">
        <f>VLOOKUP(Contactos!D456,Hoja1!$A$3:$E$22,2,FALSE)</f>
        <v>12</v>
      </c>
      <c r="D456" s="82" t="s">
        <v>24</v>
      </c>
      <c r="E456" s="82"/>
      <c r="F456" s="82">
        <v>1</v>
      </c>
      <c r="G456" s="82">
        <v>1</v>
      </c>
      <c r="H456" s="82" t="s">
        <v>1282</v>
      </c>
      <c r="I456" s="82"/>
      <c r="J456" s="82"/>
      <c r="K456" s="82">
        <v>38727</v>
      </c>
      <c r="L456" s="82">
        <v>9932071661</v>
      </c>
      <c r="M456" s="82">
        <v>705678</v>
      </c>
      <c r="N456" s="83"/>
      <c r="O456" s="57" t="s">
        <v>533</v>
      </c>
    </row>
    <row r="457" spans="3:15" ht="14.45" hidden="1" customHeight="1" x14ac:dyDescent="0.25">
      <c r="C457" s="81">
        <f>VLOOKUP(Contactos!D457,Hoja1!$A$3:$E$22,2,FALSE)</f>
        <v>12</v>
      </c>
      <c r="D457" s="82" t="s">
        <v>24</v>
      </c>
      <c r="E457" s="82"/>
      <c r="F457" s="82">
        <v>1</v>
      </c>
      <c r="G457" s="82">
        <v>1</v>
      </c>
      <c r="H457" s="82" t="s">
        <v>1283</v>
      </c>
      <c r="I457" s="82"/>
      <c r="J457" s="82"/>
      <c r="K457" s="82">
        <v>38727</v>
      </c>
      <c r="L457" s="82">
        <v>9931025544</v>
      </c>
      <c r="M457" s="82">
        <v>701533</v>
      </c>
      <c r="N457" s="83"/>
      <c r="O457" s="57" t="s">
        <v>609</v>
      </c>
    </row>
    <row r="458" spans="3:15" s="81" customFormat="1" ht="14.45" hidden="1" customHeight="1" x14ac:dyDescent="0.25">
      <c r="C458" s="81">
        <f>VLOOKUP(Contactos!D458,Hoja1!$A$3:$E$22,2,FALSE)</f>
        <v>12</v>
      </c>
      <c r="D458" s="82" t="s">
        <v>24</v>
      </c>
      <c r="E458" s="82"/>
      <c r="F458" s="82">
        <v>1</v>
      </c>
      <c r="G458" s="82">
        <v>1</v>
      </c>
      <c r="H458" s="82" t="s">
        <v>1284</v>
      </c>
      <c r="I458" s="82"/>
      <c r="J458" s="82"/>
      <c r="K458" s="82">
        <v>38230</v>
      </c>
      <c r="L458" s="82">
        <v>9931184121</v>
      </c>
      <c r="M458" s="82" t="s">
        <v>2020</v>
      </c>
      <c r="N458" s="83"/>
      <c r="O458" s="86" t="s">
        <v>240</v>
      </c>
    </row>
    <row r="459" spans="3:15" ht="14.45" hidden="1" customHeight="1" x14ac:dyDescent="0.25">
      <c r="C459" s="81">
        <f>VLOOKUP(Contactos!D459,Hoja1!$A$3:$E$22,2,FALSE)</f>
        <v>12</v>
      </c>
      <c r="D459" s="82" t="s">
        <v>24</v>
      </c>
      <c r="E459" s="82"/>
      <c r="F459" s="82">
        <v>1</v>
      </c>
      <c r="G459" s="82">
        <v>1</v>
      </c>
      <c r="H459" s="82" t="s">
        <v>1285</v>
      </c>
      <c r="I459" s="82"/>
      <c r="J459" s="82"/>
      <c r="K459" s="82">
        <v>38635</v>
      </c>
      <c r="L459" s="82">
        <v>9933111665</v>
      </c>
      <c r="M459" s="82">
        <v>705322</v>
      </c>
      <c r="N459" s="83"/>
      <c r="O459" s="57" t="s">
        <v>241</v>
      </c>
    </row>
    <row r="460" spans="3:15" ht="14.45" hidden="1" customHeight="1" x14ac:dyDescent="0.25">
      <c r="C460" s="81">
        <f>VLOOKUP(Contactos!D460,Hoja1!$A$3:$E$22,2,FALSE)</f>
        <v>12</v>
      </c>
      <c r="D460" s="82" t="s">
        <v>24</v>
      </c>
      <c r="E460" s="82"/>
      <c r="F460" s="82">
        <v>1</v>
      </c>
      <c r="G460" s="82">
        <v>1</v>
      </c>
      <c r="H460" s="82" t="s">
        <v>1286</v>
      </c>
      <c r="I460" s="82"/>
      <c r="J460" s="82"/>
      <c r="K460" s="82">
        <v>53498</v>
      </c>
      <c r="L460" s="82">
        <v>9933059007</v>
      </c>
      <c r="M460" s="82">
        <v>705427</v>
      </c>
      <c r="N460" s="83">
        <v>3547669</v>
      </c>
      <c r="O460" s="57" t="s">
        <v>242</v>
      </c>
    </row>
    <row r="461" spans="3:15" ht="14.45" hidden="1" customHeight="1" x14ac:dyDescent="0.25">
      <c r="C461" s="81">
        <f>VLOOKUP(Contactos!D461,Hoja1!$A$3:$E$22,2,FALSE)</f>
        <v>12</v>
      </c>
      <c r="D461" s="82" t="s">
        <v>24</v>
      </c>
      <c r="E461" s="82"/>
      <c r="F461" s="82">
        <v>1</v>
      </c>
      <c r="G461" s="82">
        <v>1</v>
      </c>
      <c r="H461" s="82" t="s">
        <v>1287</v>
      </c>
      <c r="I461" s="82"/>
      <c r="J461" s="82"/>
      <c r="K461" s="82">
        <v>53424</v>
      </c>
      <c r="L461" s="82">
        <v>9931791998</v>
      </c>
      <c r="M461" s="82">
        <v>705571</v>
      </c>
      <c r="N461" s="83"/>
      <c r="O461" s="57" t="s">
        <v>243</v>
      </c>
    </row>
    <row r="462" spans="3:15" ht="14.45" hidden="1" customHeight="1" x14ac:dyDescent="0.25">
      <c r="C462" s="81">
        <f>VLOOKUP(Contactos!D462,Hoja1!$A$3:$E$22,2,FALSE)</f>
        <v>12</v>
      </c>
      <c r="D462" s="82" t="s">
        <v>24</v>
      </c>
      <c r="E462" s="82"/>
      <c r="F462" s="82">
        <v>1</v>
      </c>
      <c r="G462" s="82">
        <v>1</v>
      </c>
      <c r="H462" s="82" t="s">
        <v>1288</v>
      </c>
      <c r="I462" s="82"/>
      <c r="J462" s="82"/>
      <c r="K462" s="82">
        <v>78120</v>
      </c>
      <c r="L462" s="82">
        <v>9931128250</v>
      </c>
      <c r="M462" s="82">
        <v>705697</v>
      </c>
      <c r="N462" s="83"/>
      <c r="O462" s="57" t="s">
        <v>244</v>
      </c>
    </row>
    <row r="463" spans="3:15" ht="14.45" hidden="1" customHeight="1" x14ac:dyDescent="0.25">
      <c r="C463" s="81">
        <f>VLOOKUP(Contactos!D463,Hoja1!$A$3:$E$22,2,FALSE)</f>
        <v>12</v>
      </c>
      <c r="D463" s="82" t="s">
        <v>24</v>
      </c>
      <c r="E463" s="82"/>
      <c r="F463" s="82">
        <v>1</v>
      </c>
      <c r="G463" s="82">
        <v>1</v>
      </c>
      <c r="H463" s="82" t="s">
        <v>1289</v>
      </c>
      <c r="I463" s="82"/>
      <c r="J463" s="82"/>
      <c r="K463" s="82">
        <v>38749</v>
      </c>
      <c r="L463" s="82">
        <v>9931667746</v>
      </c>
      <c r="M463" s="82" t="s">
        <v>3</v>
      </c>
      <c r="N463" s="83"/>
      <c r="O463" s="57" t="s">
        <v>573</v>
      </c>
    </row>
    <row r="464" spans="3:15" ht="14.45" hidden="1" customHeight="1" x14ac:dyDescent="0.25">
      <c r="C464" s="81">
        <f>VLOOKUP(Contactos!D464,Hoja1!$A$3:$E$22,2,FALSE)</f>
        <v>12</v>
      </c>
      <c r="D464" s="82" t="s">
        <v>24</v>
      </c>
      <c r="E464" s="82"/>
      <c r="F464" s="82">
        <v>1</v>
      </c>
      <c r="G464" s="82">
        <v>1</v>
      </c>
      <c r="H464" s="82" t="s">
        <v>1290</v>
      </c>
      <c r="I464" s="82"/>
      <c r="J464" s="82"/>
      <c r="K464" s="82">
        <v>38079</v>
      </c>
      <c r="L464" s="82">
        <v>9932295173</v>
      </c>
      <c r="M464" s="82">
        <v>705354</v>
      </c>
      <c r="N464" s="83"/>
      <c r="O464" s="57" t="s">
        <v>615</v>
      </c>
    </row>
    <row r="465" spans="3:15" ht="14.45" hidden="1" customHeight="1" x14ac:dyDescent="0.25">
      <c r="C465" s="81">
        <f>VLOOKUP(Contactos!D465,Hoja1!$A$3:$E$22,2,FALSE)</f>
        <v>12</v>
      </c>
      <c r="D465" s="82" t="s">
        <v>24</v>
      </c>
      <c r="E465" s="82"/>
      <c r="F465" s="82">
        <v>1</v>
      </c>
      <c r="G465" s="82">
        <v>1</v>
      </c>
      <c r="H465" s="82" t="s">
        <v>1291</v>
      </c>
      <c r="I465" s="82"/>
      <c r="J465" s="82"/>
      <c r="K465" s="82">
        <v>53424</v>
      </c>
      <c r="L465" s="82" t="s">
        <v>1986</v>
      </c>
      <c r="M465" s="82">
        <v>705505</v>
      </c>
      <c r="N465" s="83"/>
      <c r="O465" s="57" t="s">
        <v>245</v>
      </c>
    </row>
    <row r="466" spans="3:15" ht="14.45" hidden="1" customHeight="1" x14ac:dyDescent="0.25">
      <c r="C466" s="81">
        <f>VLOOKUP(Contactos!D466,Hoja1!$A$3:$E$22,2,FALSE)</f>
        <v>12</v>
      </c>
      <c r="D466" s="82" t="s">
        <v>24</v>
      </c>
      <c r="E466" s="82"/>
      <c r="F466" s="82">
        <v>1</v>
      </c>
      <c r="G466" s="82">
        <v>1</v>
      </c>
      <c r="H466" s="82" t="s">
        <v>1292</v>
      </c>
      <c r="I466" s="82"/>
      <c r="J466" s="82"/>
      <c r="K466" s="82">
        <v>38450</v>
      </c>
      <c r="L466" s="82">
        <v>9931686110</v>
      </c>
      <c r="M466" s="82">
        <v>705659</v>
      </c>
      <c r="N466" s="83"/>
      <c r="O466" s="57" t="s">
        <v>739</v>
      </c>
    </row>
    <row r="467" spans="3:15" ht="14.45" hidden="1" customHeight="1" x14ac:dyDescent="0.25">
      <c r="C467" s="81">
        <f>VLOOKUP(Contactos!D467,Hoja1!$A$3:$E$22,2,FALSE)</f>
        <v>12</v>
      </c>
      <c r="D467" s="82" t="s">
        <v>24</v>
      </c>
      <c r="E467" s="82"/>
      <c r="F467" s="82">
        <v>1</v>
      </c>
      <c r="G467" s="82">
        <v>1</v>
      </c>
      <c r="H467" s="82" t="s">
        <v>1293</v>
      </c>
      <c r="I467" s="82"/>
      <c r="J467" s="82"/>
      <c r="K467" s="82" t="s">
        <v>1900</v>
      </c>
      <c r="L467" s="82">
        <v>9931673360</v>
      </c>
      <c r="M467" s="82">
        <v>706474</v>
      </c>
      <c r="N467" s="83"/>
      <c r="O467" s="57" t="s">
        <v>247</v>
      </c>
    </row>
    <row r="468" spans="3:15" ht="14.45" hidden="1" customHeight="1" x14ac:dyDescent="0.25">
      <c r="C468" s="81">
        <f>VLOOKUP(Contactos!D468,Hoja1!$A$3:$E$22,2,FALSE)</f>
        <v>12</v>
      </c>
      <c r="D468" s="82" t="s">
        <v>24</v>
      </c>
      <c r="E468" s="82"/>
      <c r="F468" s="82">
        <v>1</v>
      </c>
      <c r="G468" s="82">
        <v>1</v>
      </c>
      <c r="H468" s="82" t="s">
        <v>1294</v>
      </c>
      <c r="I468" s="82"/>
      <c r="J468" s="82"/>
      <c r="K468" s="82" t="s">
        <v>1901</v>
      </c>
      <c r="L468" s="82">
        <v>9932423297</v>
      </c>
      <c r="M468" s="82" t="s">
        <v>2021</v>
      </c>
      <c r="N468" s="83" t="s">
        <v>2052</v>
      </c>
      <c r="O468" s="57" t="s">
        <v>248</v>
      </c>
    </row>
    <row r="469" spans="3:15" ht="14.45" hidden="1" customHeight="1" x14ac:dyDescent="0.25">
      <c r="C469" s="81">
        <f>VLOOKUP(Contactos!D469,Hoja1!$A$3:$E$22,2,FALSE)</f>
        <v>12</v>
      </c>
      <c r="D469" s="82" t="s">
        <v>24</v>
      </c>
      <c r="E469" s="82"/>
      <c r="F469" s="82">
        <v>1</v>
      </c>
      <c r="G469" s="82">
        <v>1</v>
      </c>
      <c r="H469" s="82" t="s">
        <v>1295</v>
      </c>
      <c r="I469" s="82"/>
      <c r="J469" s="82"/>
      <c r="K469" s="82">
        <v>38544</v>
      </c>
      <c r="L469" s="82">
        <v>9931024108</v>
      </c>
      <c r="M469" s="82">
        <v>705933</v>
      </c>
      <c r="N469" s="83"/>
      <c r="O469" s="57" t="s">
        <v>695</v>
      </c>
    </row>
    <row r="470" spans="3:15" ht="14.45" hidden="1" customHeight="1" x14ac:dyDescent="0.25">
      <c r="C470" s="81">
        <f>VLOOKUP(Contactos!D470,Hoja1!$A$3:$E$22,2,FALSE)</f>
        <v>12</v>
      </c>
      <c r="D470" s="82" t="s">
        <v>24</v>
      </c>
      <c r="E470" s="82"/>
      <c r="F470" s="82">
        <v>1</v>
      </c>
      <c r="G470" s="82">
        <v>1</v>
      </c>
      <c r="H470" s="82" t="s">
        <v>1296</v>
      </c>
      <c r="I470" s="82"/>
      <c r="J470" s="82"/>
      <c r="K470" s="82" t="s">
        <v>1902</v>
      </c>
      <c r="L470" s="82">
        <v>9331111328</v>
      </c>
      <c r="M470" s="82" t="s">
        <v>3</v>
      </c>
      <c r="N470" s="83"/>
      <c r="O470" s="57" t="s">
        <v>392</v>
      </c>
    </row>
    <row r="471" spans="3:15" s="81" customFormat="1" ht="14.45" hidden="1" customHeight="1" x14ac:dyDescent="0.25">
      <c r="C471" s="81">
        <f>VLOOKUP(Contactos!D471,Hoja1!$A$3:$E$22,2,FALSE)</f>
        <v>12</v>
      </c>
      <c r="D471" s="82" t="s">
        <v>24</v>
      </c>
      <c r="E471" s="82"/>
      <c r="F471" s="82">
        <v>1</v>
      </c>
      <c r="G471" s="82">
        <v>1</v>
      </c>
      <c r="H471" s="82" t="s">
        <v>1297</v>
      </c>
      <c r="I471" s="82"/>
      <c r="J471" s="82"/>
      <c r="K471" s="82">
        <v>53951</v>
      </c>
      <c r="L471" s="82">
        <v>9932070684</v>
      </c>
      <c r="M471" s="82">
        <v>705539</v>
      </c>
      <c r="N471" s="83"/>
      <c r="O471" s="86" t="s">
        <v>249</v>
      </c>
    </row>
    <row r="472" spans="3:15" s="81" customFormat="1" ht="14.45" hidden="1" customHeight="1" x14ac:dyDescent="0.25">
      <c r="C472" s="81">
        <f>VLOOKUP(Contactos!D472,Hoja1!$A$3:$E$22,2,FALSE)</f>
        <v>12</v>
      </c>
      <c r="D472" s="82" t="s">
        <v>24</v>
      </c>
      <c r="E472" s="82"/>
      <c r="F472" s="82">
        <v>1</v>
      </c>
      <c r="G472" s="82">
        <v>1</v>
      </c>
      <c r="H472" s="82" t="s">
        <v>1298</v>
      </c>
      <c r="I472" s="82"/>
      <c r="J472" s="82"/>
      <c r="K472" s="82">
        <v>38957</v>
      </c>
      <c r="L472" s="82">
        <v>9932421075</v>
      </c>
      <c r="M472" s="82">
        <v>705927</v>
      </c>
      <c r="N472" s="83"/>
      <c r="O472" s="86" t="s">
        <v>565</v>
      </c>
    </row>
    <row r="473" spans="3:15" ht="14.45" hidden="1" customHeight="1" x14ac:dyDescent="0.25">
      <c r="C473" s="81">
        <f>VLOOKUP(Contactos!D473,Hoja1!$A$3:$E$22,2,FALSE)</f>
        <v>12</v>
      </c>
      <c r="D473" s="82" t="s">
        <v>24</v>
      </c>
      <c r="E473" s="82"/>
      <c r="F473" s="82">
        <v>1</v>
      </c>
      <c r="G473" s="82">
        <v>1</v>
      </c>
      <c r="H473" s="82" t="s">
        <v>1299</v>
      </c>
      <c r="I473" s="82"/>
      <c r="J473" s="82"/>
      <c r="K473" s="82">
        <v>38488</v>
      </c>
      <c r="L473" s="82">
        <v>9383891599</v>
      </c>
      <c r="M473" s="82">
        <v>705577</v>
      </c>
      <c r="N473" s="83">
        <v>7274242209</v>
      </c>
      <c r="O473" s="57" t="s">
        <v>250</v>
      </c>
    </row>
    <row r="474" spans="3:15" ht="14.45" hidden="1" customHeight="1" x14ac:dyDescent="0.25">
      <c r="C474" s="81">
        <f>VLOOKUP(Contactos!D474,Hoja1!$A$3:$E$22,2,FALSE)</f>
        <v>12</v>
      </c>
      <c r="D474" s="82" t="s">
        <v>24</v>
      </c>
      <c r="E474" s="82"/>
      <c r="F474" s="82">
        <v>1</v>
      </c>
      <c r="G474" s="82">
        <v>1</v>
      </c>
      <c r="H474" s="82" t="s">
        <v>1300</v>
      </c>
      <c r="I474" s="82"/>
      <c r="J474" s="82"/>
      <c r="K474" s="82">
        <v>38650</v>
      </c>
      <c r="L474" s="82">
        <v>9933300367</v>
      </c>
      <c r="M474" s="82" t="s">
        <v>3</v>
      </c>
      <c r="N474" s="83"/>
      <c r="O474" s="57" t="s">
        <v>362</v>
      </c>
    </row>
    <row r="475" spans="3:15" ht="14.45" hidden="1" customHeight="1" x14ac:dyDescent="0.25">
      <c r="C475" s="81">
        <f>VLOOKUP(Contactos!D475,Hoja1!$A$3:$E$22,2,FALSE)</f>
        <v>12</v>
      </c>
      <c r="D475" s="82" t="s">
        <v>24</v>
      </c>
      <c r="E475" s="82"/>
      <c r="F475" s="82">
        <v>1</v>
      </c>
      <c r="G475" s="82">
        <v>1</v>
      </c>
      <c r="H475" s="82" t="s">
        <v>1301</v>
      </c>
      <c r="I475" s="82"/>
      <c r="J475" s="82"/>
      <c r="K475" s="82" t="s">
        <v>1903</v>
      </c>
      <c r="L475" s="82">
        <v>9933959901</v>
      </c>
      <c r="M475" s="82" t="s">
        <v>2022</v>
      </c>
      <c r="N475" s="83"/>
      <c r="O475" s="57" t="s">
        <v>251</v>
      </c>
    </row>
    <row r="476" spans="3:15" ht="14.45" hidden="1" customHeight="1" x14ac:dyDescent="0.25">
      <c r="C476" s="81">
        <f>VLOOKUP(Contactos!D476,Hoja1!$A$3:$E$22,2,FALSE)</f>
        <v>12</v>
      </c>
      <c r="D476" s="82" t="s">
        <v>24</v>
      </c>
      <c r="E476" s="82"/>
      <c r="F476" s="82">
        <v>1</v>
      </c>
      <c r="G476" s="82">
        <v>1</v>
      </c>
      <c r="H476" s="82" t="s">
        <v>1302</v>
      </c>
      <c r="I476" s="82"/>
      <c r="J476" s="82"/>
      <c r="K476" s="82">
        <v>38600</v>
      </c>
      <c r="L476" s="82">
        <v>9933201718</v>
      </c>
      <c r="M476" s="82" t="s">
        <v>3</v>
      </c>
      <c r="N476" s="83">
        <v>9932681436</v>
      </c>
      <c r="O476" s="57" t="s">
        <v>398</v>
      </c>
    </row>
    <row r="477" spans="3:15" ht="14.45" hidden="1" customHeight="1" x14ac:dyDescent="0.25">
      <c r="C477" s="81">
        <f>VLOOKUP(Contactos!D477,Hoja1!$A$3:$E$22,2,FALSE)</f>
        <v>12</v>
      </c>
      <c r="D477" s="82" t="s">
        <v>24</v>
      </c>
      <c r="E477" s="82"/>
      <c r="F477" s="82">
        <v>1</v>
      </c>
      <c r="G477" s="82">
        <v>1</v>
      </c>
      <c r="H477" s="82" t="s">
        <v>967</v>
      </c>
      <c r="I477" s="82"/>
      <c r="J477" s="82"/>
      <c r="K477" s="82">
        <v>38502</v>
      </c>
      <c r="L477" s="82">
        <v>99933112392</v>
      </c>
      <c r="M477" s="82">
        <v>701774</v>
      </c>
      <c r="N477" s="83"/>
      <c r="O477" s="57" t="s">
        <v>94</v>
      </c>
    </row>
    <row r="478" spans="3:15" ht="14.45" hidden="1" customHeight="1" x14ac:dyDescent="0.25">
      <c r="C478" s="81">
        <f>VLOOKUP(Contactos!D478,Hoja1!$A$3:$E$22,2,FALSE)</f>
        <v>12</v>
      </c>
      <c r="D478" s="82" t="s">
        <v>24</v>
      </c>
      <c r="E478" s="82"/>
      <c r="F478" s="82">
        <v>1</v>
      </c>
      <c r="G478" s="82">
        <v>1</v>
      </c>
      <c r="H478" s="82" t="s">
        <v>1303</v>
      </c>
      <c r="I478" s="82"/>
      <c r="J478" s="82"/>
      <c r="K478" s="82" t="s">
        <v>1904</v>
      </c>
      <c r="L478" s="82">
        <v>9931996522</v>
      </c>
      <c r="M478" s="82">
        <v>705851</v>
      </c>
      <c r="N478" s="83"/>
      <c r="O478" s="57" t="s">
        <v>252</v>
      </c>
    </row>
    <row r="479" spans="3:15" s="81" customFormat="1" ht="14.45" hidden="1" customHeight="1" x14ac:dyDescent="0.25">
      <c r="C479" s="81">
        <f>VLOOKUP(Contactos!D479,Hoja1!$A$3:$E$22,2,FALSE)</f>
        <v>12</v>
      </c>
      <c r="D479" s="82" t="s">
        <v>24</v>
      </c>
      <c r="E479" s="82"/>
      <c r="F479" s="82">
        <v>1</v>
      </c>
      <c r="G479" s="82">
        <v>1</v>
      </c>
      <c r="H479" s="82" t="s">
        <v>1304</v>
      </c>
      <c r="I479" s="82"/>
      <c r="J479" s="82"/>
      <c r="K479" s="82">
        <v>79220</v>
      </c>
      <c r="L479" s="82">
        <v>9931603443</v>
      </c>
      <c r="M479" s="82">
        <v>705945</v>
      </c>
      <c r="N479" s="83"/>
      <c r="O479" s="86" t="s">
        <v>726</v>
      </c>
    </row>
    <row r="480" spans="3:15" ht="14.45" hidden="1" customHeight="1" x14ac:dyDescent="0.25">
      <c r="C480" s="81">
        <f>VLOOKUP(Contactos!D480,Hoja1!$A$3:$E$22,2,FALSE)</f>
        <v>12</v>
      </c>
      <c r="D480" s="82" t="s">
        <v>24</v>
      </c>
      <c r="E480" s="82"/>
      <c r="F480" s="82">
        <v>1</v>
      </c>
      <c r="G480" s="82">
        <v>1</v>
      </c>
      <c r="H480" s="82" t="s">
        <v>1305</v>
      </c>
      <c r="I480" s="82"/>
      <c r="J480" s="82"/>
      <c r="K480" s="82">
        <v>38182</v>
      </c>
      <c r="L480" s="82">
        <v>9932439098</v>
      </c>
      <c r="M480" s="82" t="s">
        <v>2023</v>
      </c>
      <c r="N480" s="83"/>
      <c r="O480" s="57" t="s">
        <v>253</v>
      </c>
    </row>
    <row r="481" spans="3:15" ht="14.45" hidden="1" customHeight="1" x14ac:dyDescent="0.25">
      <c r="C481" s="81">
        <f>VLOOKUP(Contactos!D481,Hoja1!$A$3:$E$22,2,FALSE)</f>
        <v>12</v>
      </c>
      <c r="D481" s="82" t="s">
        <v>24</v>
      </c>
      <c r="E481" s="82"/>
      <c r="F481" s="82">
        <v>1</v>
      </c>
      <c r="G481" s="82">
        <v>1</v>
      </c>
      <c r="H481" s="82" t="s">
        <v>1306</v>
      </c>
      <c r="I481" s="82"/>
      <c r="J481" s="82"/>
      <c r="K481" s="82" t="s">
        <v>1896</v>
      </c>
      <c r="L481" s="82">
        <v>9932423309</v>
      </c>
      <c r="M481" s="82">
        <v>705749</v>
      </c>
      <c r="N481" s="83"/>
      <c r="O481" s="57" t="s">
        <v>63</v>
      </c>
    </row>
    <row r="482" spans="3:15" ht="14.45" hidden="1" customHeight="1" x14ac:dyDescent="0.25">
      <c r="C482" s="81">
        <f>VLOOKUP(Contactos!D482,Hoja1!$A$3:$E$22,2,FALSE)</f>
        <v>12</v>
      </c>
      <c r="D482" s="82" t="s">
        <v>24</v>
      </c>
      <c r="E482" s="82"/>
      <c r="F482" s="82">
        <v>1</v>
      </c>
      <c r="G482" s="82">
        <v>1</v>
      </c>
      <c r="H482" s="82" t="s">
        <v>1307</v>
      </c>
      <c r="I482" s="82"/>
      <c r="J482" s="82"/>
      <c r="K482" s="82" t="s">
        <v>1905</v>
      </c>
      <c r="L482" s="82">
        <v>9933111864</v>
      </c>
      <c r="M482" s="82">
        <v>6701545</v>
      </c>
      <c r="N482" s="83"/>
      <c r="O482" s="57" t="s">
        <v>508</v>
      </c>
    </row>
    <row r="483" spans="3:15" s="81" customFormat="1" ht="14.45" hidden="1" customHeight="1" x14ac:dyDescent="0.25">
      <c r="C483" s="81">
        <f>VLOOKUP(Contactos!D483,Hoja1!$A$3:$E$22,2,FALSE)</f>
        <v>12</v>
      </c>
      <c r="D483" s="82" t="s">
        <v>24</v>
      </c>
      <c r="E483" s="82"/>
      <c r="F483" s="82">
        <v>1</v>
      </c>
      <c r="G483" s="82">
        <v>1</v>
      </c>
      <c r="H483" s="82" t="s">
        <v>1308</v>
      </c>
      <c r="I483" s="82"/>
      <c r="J483" s="82"/>
      <c r="K483" s="82" t="s">
        <v>1906</v>
      </c>
      <c r="L483" s="82">
        <v>9931608848</v>
      </c>
      <c r="M483" s="82">
        <v>703779</v>
      </c>
      <c r="N483" s="83"/>
      <c r="O483" s="86" t="s">
        <v>254</v>
      </c>
    </row>
    <row r="484" spans="3:15" ht="14.45" hidden="1" customHeight="1" x14ac:dyDescent="0.25">
      <c r="C484" s="81">
        <f>VLOOKUP(Contactos!D484,Hoja1!$A$3:$E$22,2,FALSE)</f>
        <v>12</v>
      </c>
      <c r="D484" s="82" t="s">
        <v>24</v>
      </c>
      <c r="E484" s="82"/>
      <c r="F484" s="82">
        <v>1</v>
      </c>
      <c r="G484" s="82">
        <v>1</v>
      </c>
      <c r="H484" s="82" t="s">
        <v>70</v>
      </c>
      <c r="I484" s="82"/>
      <c r="J484" s="82"/>
      <c r="K484" s="82" t="s">
        <v>1907</v>
      </c>
      <c r="L484" s="82">
        <v>9933115954</v>
      </c>
      <c r="M484" s="82">
        <v>705829</v>
      </c>
      <c r="N484" s="83"/>
      <c r="O484" s="57" t="s">
        <v>255</v>
      </c>
    </row>
    <row r="485" spans="3:15" ht="14.45" hidden="1" customHeight="1" x14ac:dyDescent="0.25">
      <c r="C485" s="81">
        <f>VLOOKUP(Contactos!D485,Hoja1!$A$3:$E$22,2,FALSE)</f>
        <v>13</v>
      </c>
      <c r="D485" s="84" t="s">
        <v>23</v>
      </c>
      <c r="E485" s="84"/>
      <c r="F485" s="82">
        <v>1</v>
      </c>
      <c r="G485" s="84">
        <v>1</v>
      </c>
      <c r="H485" s="84" t="s">
        <v>1309</v>
      </c>
      <c r="I485" s="84"/>
      <c r="J485" s="84"/>
      <c r="K485" s="84"/>
      <c r="L485" s="84"/>
      <c r="M485" s="84"/>
      <c r="N485" s="85"/>
      <c r="O485" s="57" t="s">
        <v>256</v>
      </c>
    </row>
    <row r="486" spans="3:15" ht="14.45" hidden="1" customHeight="1" x14ac:dyDescent="0.25">
      <c r="C486" s="81">
        <f>VLOOKUP(Contactos!D486,Hoja1!$A$3:$E$22,2,FALSE)</f>
        <v>13</v>
      </c>
      <c r="D486" s="84" t="s">
        <v>23</v>
      </c>
      <c r="E486" s="84"/>
      <c r="F486" s="82">
        <v>1</v>
      </c>
      <c r="G486" s="84">
        <v>1</v>
      </c>
      <c r="H486" s="84" t="s">
        <v>1310</v>
      </c>
      <c r="I486" s="84"/>
      <c r="J486" s="84"/>
      <c r="K486" s="84">
        <v>24600</v>
      </c>
      <c r="L486" s="84">
        <v>9931591307</v>
      </c>
      <c r="M486" s="84"/>
      <c r="N486" s="85"/>
      <c r="O486" s="57" t="s">
        <v>268</v>
      </c>
    </row>
    <row r="487" spans="3:15" ht="14.45" hidden="1" customHeight="1" x14ac:dyDescent="0.25">
      <c r="C487" s="81">
        <f>VLOOKUP(Contactos!D487,Hoja1!$A$3:$E$22,2,FALSE)</f>
        <v>13</v>
      </c>
      <c r="D487" s="84" t="s">
        <v>23</v>
      </c>
      <c r="E487" s="84"/>
      <c r="F487" s="82">
        <v>1</v>
      </c>
      <c r="G487" s="84">
        <v>1</v>
      </c>
      <c r="H487" s="84" t="s">
        <v>1311</v>
      </c>
      <c r="I487" s="84"/>
      <c r="J487" s="84"/>
      <c r="K487" s="84">
        <v>24610</v>
      </c>
      <c r="L487" s="84" t="s">
        <v>1987</v>
      </c>
      <c r="M487" s="84"/>
      <c r="N487" s="85"/>
      <c r="O487" s="57" t="s">
        <v>257</v>
      </c>
    </row>
    <row r="488" spans="3:15" ht="14.45" hidden="1" customHeight="1" x14ac:dyDescent="0.25">
      <c r="C488" s="81">
        <f>VLOOKUP(Contactos!D488,Hoja1!$A$3:$E$22,2,FALSE)</f>
        <v>13</v>
      </c>
      <c r="D488" s="84" t="s">
        <v>23</v>
      </c>
      <c r="E488" s="84"/>
      <c r="F488" s="82">
        <v>1</v>
      </c>
      <c r="G488" s="84">
        <v>1</v>
      </c>
      <c r="H488" s="84" t="s">
        <v>1312</v>
      </c>
      <c r="I488" s="84"/>
      <c r="J488" s="84"/>
      <c r="K488" s="53">
        <v>70507</v>
      </c>
      <c r="L488" s="53">
        <v>9932206668</v>
      </c>
      <c r="M488" s="53"/>
      <c r="N488" s="54"/>
      <c r="O488" s="57" t="s">
        <v>258</v>
      </c>
    </row>
    <row r="489" spans="3:15" ht="14.45" hidden="1" customHeight="1" x14ac:dyDescent="0.25">
      <c r="C489" s="81">
        <f>VLOOKUP(Contactos!D489,Hoja1!$A$3:$E$22,2,FALSE)</f>
        <v>13</v>
      </c>
      <c r="D489" s="84" t="s">
        <v>23</v>
      </c>
      <c r="E489" s="84"/>
      <c r="F489" s="82">
        <v>1</v>
      </c>
      <c r="G489" s="84">
        <v>1</v>
      </c>
      <c r="H489" s="84" t="s">
        <v>1313</v>
      </c>
      <c r="I489" s="84"/>
      <c r="J489" s="84"/>
      <c r="K489" s="84" t="s">
        <v>1908</v>
      </c>
      <c r="L489" s="84">
        <v>9933998258</v>
      </c>
      <c r="M489" s="84"/>
      <c r="N489" s="85"/>
      <c r="O489" s="57" t="s">
        <v>259</v>
      </c>
    </row>
    <row r="490" spans="3:15" ht="14.45" hidden="1" customHeight="1" x14ac:dyDescent="0.25">
      <c r="C490" s="81">
        <f>VLOOKUP(Contactos!D490,Hoja1!$A$3:$E$22,2,FALSE)</f>
        <v>13</v>
      </c>
      <c r="D490" s="84" t="s">
        <v>23</v>
      </c>
      <c r="E490" s="84"/>
      <c r="F490" s="82">
        <v>1</v>
      </c>
      <c r="G490" s="84">
        <v>1</v>
      </c>
      <c r="H490" s="84" t="s">
        <v>1314</v>
      </c>
      <c r="I490" s="84"/>
      <c r="J490" s="84"/>
      <c r="K490" s="84" t="s">
        <v>1909</v>
      </c>
      <c r="L490" s="84">
        <v>9933112197</v>
      </c>
      <c r="M490" s="84"/>
      <c r="N490" s="85"/>
      <c r="O490" s="57" t="s">
        <v>260</v>
      </c>
    </row>
    <row r="491" spans="3:15" ht="14.45" hidden="1" customHeight="1" x14ac:dyDescent="0.25">
      <c r="C491" s="81">
        <f>VLOOKUP(Contactos!D491,Hoja1!$A$3:$E$22,2,FALSE)</f>
        <v>13</v>
      </c>
      <c r="D491" s="84" t="s">
        <v>23</v>
      </c>
      <c r="E491" s="84"/>
      <c r="F491" s="82">
        <v>1</v>
      </c>
      <c r="G491" s="84">
        <v>1</v>
      </c>
      <c r="H491" s="84" t="s">
        <v>1315</v>
      </c>
      <c r="I491" s="84"/>
      <c r="J491" s="84"/>
      <c r="K491" s="84" t="s">
        <v>1910</v>
      </c>
      <c r="L491" s="84">
        <v>8999110010</v>
      </c>
      <c r="M491" s="84"/>
      <c r="N491" s="85"/>
      <c r="O491" s="57" t="s">
        <v>261</v>
      </c>
    </row>
    <row r="492" spans="3:15" s="81" customFormat="1" ht="14.45" hidden="1" customHeight="1" x14ac:dyDescent="0.25">
      <c r="C492" s="81">
        <f>VLOOKUP(Contactos!D492,Hoja1!$A$3:$E$22,2,FALSE)</f>
        <v>13</v>
      </c>
      <c r="D492" s="84" t="s">
        <v>23</v>
      </c>
      <c r="E492" s="84"/>
      <c r="F492" s="82">
        <v>1</v>
      </c>
      <c r="G492" s="84">
        <v>1</v>
      </c>
      <c r="H492" s="84" t="s">
        <v>1316</v>
      </c>
      <c r="I492" s="84"/>
      <c r="J492" s="84"/>
      <c r="K492" s="84">
        <v>24603</v>
      </c>
      <c r="L492" s="84">
        <v>8491607561</v>
      </c>
      <c r="M492" s="84"/>
      <c r="N492" s="85"/>
      <c r="O492" s="86" t="s">
        <v>652</v>
      </c>
    </row>
    <row r="493" spans="3:15" ht="14.45" hidden="1" customHeight="1" x14ac:dyDescent="0.25">
      <c r="C493" s="81">
        <f>VLOOKUP(Contactos!D493,Hoja1!$A$3:$E$22,2,FALSE)</f>
        <v>13</v>
      </c>
      <c r="D493" s="84" t="s">
        <v>23</v>
      </c>
      <c r="E493" s="84"/>
      <c r="F493" s="82">
        <v>1</v>
      </c>
      <c r="G493" s="84">
        <v>1</v>
      </c>
      <c r="H493" s="84" t="s">
        <v>1317</v>
      </c>
      <c r="I493" s="84"/>
      <c r="J493" s="84"/>
      <c r="K493" s="84" t="s">
        <v>1911</v>
      </c>
      <c r="L493" s="84">
        <v>9932785910</v>
      </c>
      <c r="M493" s="84"/>
      <c r="N493" s="85"/>
      <c r="O493" s="57" t="s">
        <v>262</v>
      </c>
    </row>
    <row r="494" spans="3:15" ht="14.45" hidden="1" customHeight="1" x14ac:dyDescent="0.25">
      <c r="C494" s="81">
        <f>VLOOKUP(Contactos!D494,Hoja1!$A$3:$E$22,2,FALSE)</f>
        <v>13</v>
      </c>
      <c r="D494" s="84" t="s">
        <v>23</v>
      </c>
      <c r="E494" s="84"/>
      <c r="F494" s="82">
        <v>1</v>
      </c>
      <c r="G494" s="84">
        <v>1</v>
      </c>
      <c r="H494" s="84" t="s">
        <v>1318</v>
      </c>
      <c r="I494" s="84"/>
      <c r="J494" s="84"/>
      <c r="K494" s="84">
        <v>24638</v>
      </c>
      <c r="L494" s="84">
        <v>8333005541</v>
      </c>
      <c r="M494" s="84"/>
      <c r="N494" s="85"/>
      <c r="O494" s="57" t="s">
        <v>776</v>
      </c>
    </row>
    <row r="495" spans="3:15" ht="14.45" hidden="1" customHeight="1" x14ac:dyDescent="0.25">
      <c r="C495" s="81">
        <f>VLOOKUP(Contactos!D495,Hoja1!$A$3:$E$22,2,FALSE)</f>
        <v>13</v>
      </c>
      <c r="D495" s="84" t="s">
        <v>23</v>
      </c>
      <c r="E495" s="84"/>
      <c r="F495" s="82">
        <v>1</v>
      </c>
      <c r="G495" s="84">
        <v>1</v>
      </c>
      <c r="H495" s="84" t="s">
        <v>1319</v>
      </c>
      <c r="I495" s="84"/>
      <c r="J495" s="84"/>
      <c r="K495" s="84">
        <v>24610</v>
      </c>
      <c r="L495" s="84">
        <v>7821147134</v>
      </c>
      <c r="M495" s="84"/>
      <c r="N495" s="85"/>
      <c r="O495" s="57" t="s">
        <v>263</v>
      </c>
    </row>
    <row r="496" spans="3:15" ht="14.45" hidden="1" customHeight="1" x14ac:dyDescent="0.25">
      <c r="C496" s="81">
        <f>VLOOKUP(Contactos!D496,Hoja1!$A$3:$E$22,2,FALSE)</f>
        <v>13</v>
      </c>
      <c r="D496" s="84" t="s">
        <v>23</v>
      </c>
      <c r="E496" s="84"/>
      <c r="F496" s="82">
        <v>1</v>
      </c>
      <c r="G496" s="84">
        <v>1</v>
      </c>
      <c r="H496" s="84" t="s">
        <v>1320</v>
      </c>
      <c r="I496" s="84"/>
      <c r="J496" s="84"/>
      <c r="K496" s="84" t="s">
        <v>1912</v>
      </c>
      <c r="L496" s="84">
        <v>9933111814</v>
      </c>
      <c r="M496" s="84"/>
      <c r="N496" s="85">
        <v>7821281114</v>
      </c>
      <c r="O496" s="57" t="s">
        <v>264</v>
      </c>
    </row>
    <row r="497" spans="3:15" ht="14.45" hidden="1" customHeight="1" x14ac:dyDescent="0.25">
      <c r="C497" s="81">
        <f>VLOOKUP(Contactos!D497,Hoja1!$A$3:$E$22,2,FALSE)</f>
        <v>13</v>
      </c>
      <c r="D497" s="84" t="s">
        <v>23</v>
      </c>
      <c r="E497" s="84"/>
      <c r="F497" s="82">
        <v>1</v>
      </c>
      <c r="G497" s="84">
        <v>1</v>
      </c>
      <c r="H497" s="84" t="s">
        <v>1321</v>
      </c>
      <c r="I497" s="84"/>
      <c r="J497" s="84"/>
      <c r="K497" s="84">
        <v>24830</v>
      </c>
      <c r="L497" s="84">
        <v>9932156190</v>
      </c>
      <c r="M497" s="84"/>
      <c r="N497" s="85"/>
      <c r="O497" s="57" t="s">
        <v>265</v>
      </c>
    </row>
    <row r="498" spans="3:15" ht="14.45" hidden="1" customHeight="1" x14ac:dyDescent="0.25">
      <c r="C498" s="81">
        <f>VLOOKUP(Contactos!D498,Hoja1!$A$3:$E$22,2,FALSE)</f>
        <v>13</v>
      </c>
      <c r="D498" s="84" t="s">
        <v>23</v>
      </c>
      <c r="E498" s="84"/>
      <c r="F498" s="82">
        <v>1</v>
      </c>
      <c r="G498" s="84">
        <v>1</v>
      </c>
      <c r="H498" s="84" t="s">
        <v>1322</v>
      </c>
      <c r="I498" s="84"/>
      <c r="J498" s="84"/>
      <c r="K498" s="84">
        <v>24661</v>
      </c>
      <c r="L498" s="84">
        <v>9931984270</v>
      </c>
      <c r="M498" s="84"/>
      <c r="N498" s="85"/>
      <c r="O498" s="57" t="s">
        <v>266</v>
      </c>
    </row>
    <row r="499" spans="3:15" ht="14.45" hidden="1" customHeight="1" x14ac:dyDescent="0.25">
      <c r="C499" s="81">
        <f>VLOOKUP(Contactos!D499,Hoja1!$A$3:$E$22,2,FALSE)</f>
        <v>13</v>
      </c>
      <c r="D499" s="84" t="s">
        <v>23</v>
      </c>
      <c r="E499" s="84"/>
      <c r="F499" s="82">
        <v>1</v>
      </c>
      <c r="G499" s="84">
        <v>1</v>
      </c>
      <c r="H499" s="84" t="s">
        <v>1323</v>
      </c>
      <c r="I499" s="84"/>
      <c r="J499" s="84"/>
      <c r="K499" s="84" t="s">
        <v>1913</v>
      </c>
      <c r="L499" s="84">
        <v>9931673046</v>
      </c>
      <c r="M499" s="84"/>
      <c r="N499" s="85"/>
      <c r="O499" s="57" t="s">
        <v>267</v>
      </c>
    </row>
    <row r="500" spans="3:15" ht="14.45" hidden="1" customHeight="1" x14ac:dyDescent="0.25">
      <c r="C500" s="81">
        <f>VLOOKUP(Contactos!D500,Hoja1!$A$3:$E$22,2,FALSE)</f>
        <v>13</v>
      </c>
      <c r="D500" s="84" t="s">
        <v>23</v>
      </c>
      <c r="E500" s="84"/>
      <c r="F500" s="82">
        <v>1</v>
      </c>
      <c r="G500" s="84">
        <v>1</v>
      </c>
      <c r="H500" s="84" t="s">
        <v>1324</v>
      </c>
      <c r="I500" s="84"/>
      <c r="J500" s="84"/>
      <c r="K500" s="84">
        <v>24638</v>
      </c>
      <c r="L500" s="84">
        <v>9331126188</v>
      </c>
      <c r="M500" s="84"/>
      <c r="N500" s="85"/>
      <c r="O500" s="57" t="s">
        <v>612</v>
      </c>
    </row>
    <row r="501" spans="3:15" ht="14.45" hidden="1" customHeight="1" x14ac:dyDescent="0.25">
      <c r="C501" s="81">
        <f>VLOOKUP(Contactos!D501,Hoja1!$A$3:$E$22,2,FALSE)</f>
        <v>13</v>
      </c>
      <c r="D501" s="84" t="s">
        <v>23</v>
      </c>
      <c r="E501" s="84"/>
      <c r="F501" s="82">
        <v>1</v>
      </c>
      <c r="G501" s="84">
        <v>1</v>
      </c>
      <c r="H501" s="84" t="s">
        <v>1325</v>
      </c>
      <c r="I501" s="84"/>
      <c r="J501" s="84"/>
      <c r="K501" s="84">
        <v>24816</v>
      </c>
      <c r="L501" s="84">
        <v>9932353338</v>
      </c>
      <c r="M501" s="84"/>
      <c r="N501" s="85"/>
      <c r="O501" s="57" t="s">
        <v>545</v>
      </c>
    </row>
    <row r="502" spans="3:15" ht="14.45" hidden="1" customHeight="1" x14ac:dyDescent="0.25">
      <c r="C502" s="81">
        <f>VLOOKUP(Contactos!D502,Hoja1!$A$3:$E$22,2,FALSE)</f>
        <v>13</v>
      </c>
      <c r="D502" s="84" t="s">
        <v>23</v>
      </c>
      <c r="E502" s="84"/>
      <c r="F502" s="82">
        <v>1</v>
      </c>
      <c r="G502" s="84">
        <v>1</v>
      </c>
      <c r="H502" s="84" t="s">
        <v>1326</v>
      </c>
      <c r="I502" s="84"/>
      <c r="J502" s="84"/>
      <c r="K502" s="84">
        <v>24600</v>
      </c>
      <c r="L502" s="84">
        <v>9931591307</v>
      </c>
      <c r="M502" s="84"/>
      <c r="N502" s="85"/>
      <c r="O502" s="57" t="s">
        <v>268</v>
      </c>
    </row>
    <row r="503" spans="3:15" ht="14.45" hidden="1" customHeight="1" x14ac:dyDescent="0.25">
      <c r="C503" s="81">
        <f>VLOOKUP(Contactos!D503,Hoja1!$A$3:$E$22,2,FALSE)</f>
        <v>13</v>
      </c>
      <c r="D503" s="84" t="s">
        <v>23</v>
      </c>
      <c r="E503" s="84"/>
      <c r="F503" s="82">
        <v>1</v>
      </c>
      <c r="G503" s="84">
        <v>1</v>
      </c>
      <c r="H503" s="84" t="s">
        <v>1327</v>
      </c>
      <c r="I503" s="84"/>
      <c r="J503" s="84"/>
      <c r="K503" s="84">
        <v>24599</v>
      </c>
      <c r="L503" s="84">
        <v>9933158034</v>
      </c>
      <c r="M503" s="84"/>
      <c r="N503" s="85">
        <v>9933158034</v>
      </c>
      <c r="O503" s="57" t="s">
        <v>269</v>
      </c>
    </row>
    <row r="504" spans="3:15" s="81" customFormat="1" ht="14.45" hidden="1" customHeight="1" x14ac:dyDescent="0.25">
      <c r="C504" s="81">
        <f>VLOOKUP(Contactos!D504,Hoja1!$A$3:$E$22,2,FALSE)</f>
        <v>13</v>
      </c>
      <c r="D504" s="84" t="s">
        <v>23</v>
      </c>
      <c r="E504" s="84"/>
      <c r="F504" s="82">
        <v>1</v>
      </c>
      <c r="G504" s="84">
        <v>1</v>
      </c>
      <c r="H504" s="84" t="s">
        <v>1328</v>
      </c>
      <c r="I504" s="84"/>
      <c r="J504" s="84"/>
      <c r="K504" s="84">
        <v>24590</v>
      </c>
      <c r="L504" s="84">
        <v>9331120077</v>
      </c>
      <c r="M504" s="84"/>
      <c r="N504" s="85"/>
      <c r="O504" s="86" t="s">
        <v>270</v>
      </c>
    </row>
    <row r="505" spans="3:15" ht="14.45" hidden="1" customHeight="1" x14ac:dyDescent="0.25">
      <c r="C505" s="81">
        <f>VLOOKUP(Contactos!D505,Hoja1!$A$3:$E$22,2,FALSE)</f>
        <v>13</v>
      </c>
      <c r="D505" s="84" t="s">
        <v>23</v>
      </c>
      <c r="E505" s="84"/>
      <c r="F505" s="82">
        <v>1</v>
      </c>
      <c r="G505" s="84">
        <v>1</v>
      </c>
      <c r="H505" s="84" t="s">
        <v>1329</v>
      </c>
      <c r="I505" s="84"/>
      <c r="J505" s="84"/>
      <c r="K505" s="84">
        <v>24606</v>
      </c>
      <c r="L505" s="84">
        <v>7821556713</v>
      </c>
      <c r="M505" s="84"/>
      <c r="N505" s="85"/>
      <c r="O505" s="57" t="s">
        <v>271</v>
      </c>
    </row>
    <row r="506" spans="3:15" ht="14.45" hidden="1" customHeight="1" x14ac:dyDescent="0.25">
      <c r="C506" s="81">
        <f>VLOOKUP(Contactos!D506,Hoja1!$A$3:$E$22,2,FALSE)</f>
        <v>13</v>
      </c>
      <c r="D506" s="84" t="s">
        <v>23</v>
      </c>
      <c r="E506" s="84"/>
      <c r="F506" s="82">
        <v>1</v>
      </c>
      <c r="G506" s="84">
        <v>1</v>
      </c>
      <c r="H506" s="84" t="s">
        <v>1330</v>
      </c>
      <c r="I506" s="84"/>
      <c r="J506" s="84"/>
      <c r="K506" s="84">
        <v>24507</v>
      </c>
      <c r="L506" s="84">
        <v>9933421715</v>
      </c>
      <c r="M506" s="84"/>
      <c r="N506" s="85"/>
      <c r="O506" s="57" t="s">
        <v>272</v>
      </c>
    </row>
    <row r="507" spans="3:15" ht="14.45" hidden="1" customHeight="1" x14ac:dyDescent="0.25">
      <c r="C507" s="81">
        <f>VLOOKUP(Contactos!D507,Hoja1!$A$3:$E$22,2,FALSE)</f>
        <v>13</v>
      </c>
      <c r="D507" s="84" t="s">
        <v>23</v>
      </c>
      <c r="E507" s="84"/>
      <c r="F507" s="82">
        <v>1</v>
      </c>
      <c r="G507" s="84">
        <v>1</v>
      </c>
      <c r="H507" s="84" t="s">
        <v>1331</v>
      </c>
      <c r="I507" s="84"/>
      <c r="J507" s="84"/>
      <c r="K507" s="84">
        <v>24590</v>
      </c>
      <c r="L507" s="84">
        <v>5523530984</v>
      </c>
      <c r="M507" s="84"/>
      <c r="N507" s="85"/>
      <c r="O507" s="57" t="s">
        <v>273</v>
      </c>
    </row>
    <row r="508" spans="3:15" ht="14.45" hidden="1" customHeight="1" x14ac:dyDescent="0.25">
      <c r="C508" s="81">
        <f>VLOOKUP(Contactos!D508,Hoja1!$A$3:$E$22,2,FALSE)</f>
        <v>13</v>
      </c>
      <c r="D508" s="84" t="s">
        <v>23</v>
      </c>
      <c r="E508" s="84"/>
      <c r="F508" s="82">
        <v>1</v>
      </c>
      <c r="G508" s="84">
        <v>1</v>
      </c>
      <c r="H508" s="84" t="s">
        <v>1332</v>
      </c>
      <c r="I508" s="84"/>
      <c r="J508" s="84"/>
      <c r="K508" s="84"/>
      <c r="L508" s="84">
        <v>9383883797</v>
      </c>
      <c r="M508" s="84"/>
      <c r="N508" s="85"/>
      <c r="O508" s="86" t="s">
        <v>274</v>
      </c>
    </row>
    <row r="509" spans="3:15" ht="14.45" hidden="1" customHeight="1" x14ac:dyDescent="0.25">
      <c r="C509" s="81">
        <f>VLOOKUP(Contactos!D509,Hoja1!$A$3:$E$22,2,FALSE)</f>
        <v>13</v>
      </c>
      <c r="D509" s="84" t="s">
        <v>23</v>
      </c>
      <c r="E509" s="84"/>
      <c r="F509" s="82">
        <v>1</v>
      </c>
      <c r="G509" s="84">
        <v>1</v>
      </c>
      <c r="H509" s="84" t="s">
        <v>1333</v>
      </c>
      <c r="I509" s="84"/>
      <c r="J509" s="84"/>
      <c r="K509" s="84">
        <v>24592</v>
      </c>
      <c r="L509" s="84">
        <v>9931290156</v>
      </c>
      <c r="M509" s="84"/>
      <c r="N509" s="85"/>
      <c r="O509" s="57" t="s">
        <v>275</v>
      </c>
    </row>
    <row r="510" spans="3:15" ht="14.45" hidden="1" customHeight="1" x14ac:dyDescent="0.25">
      <c r="C510" s="81">
        <f>VLOOKUP(Contactos!D510,Hoja1!$A$3:$E$22,2,FALSE)</f>
        <v>13</v>
      </c>
      <c r="D510" s="84" t="s">
        <v>23</v>
      </c>
      <c r="E510" s="84"/>
      <c r="F510" s="82">
        <v>1</v>
      </c>
      <c r="G510" s="84">
        <v>1</v>
      </c>
      <c r="H510" s="84" t="s">
        <v>1334</v>
      </c>
      <c r="I510" s="84"/>
      <c r="J510" s="84"/>
      <c r="K510" s="84">
        <v>24483</v>
      </c>
      <c r="L510" s="84">
        <v>9932288376</v>
      </c>
      <c r="M510" s="84"/>
      <c r="N510" s="85"/>
      <c r="O510" s="57" t="s">
        <v>617</v>
      </c>
    </row>
    <row r="511" spans="3:15" s="81" customFormat="1" ht="14.45" hidden="1" customHeight="1" x14ac:dyDescent="0.25">
      <c r="C511" s="81">
        <f>VLOOKUP(Contactos!D511,Hoja1!$A$3:$E$22,2,FALSE)</f>
        <v>13</v>
      </c>
      <c r="D511" s="84" t="s">
        <v>23</v>
      </c>
      <c r="E511" s="84"/>
      <c r="F511" s="82">
        <v>1</v>
      </c>
      <c r="G511" s="84">
        <v>1</v>
      </c>
      <c r="H511" s="84" t="s">
        <v>1335</v>
      </c>
      <c r="I511" s="84"/>
      <c r="J511" s="84"/>
      <c r="K511" s="84">
        <v>24610</v>
      </c>
      <c r="L511" s="84">
        <v>9931602356</v>
      </c>
      <c r="M511" s="84"/>
      <c r="N511" s="85"/>
      <c r="O511" s="86" t="s">
        <v>276</v>
      </c>
    </row>
    <row r="512" spans="3:15" s="81" customFormat="1" ht="14.45" hidden="1" customHeight="1" x14ac:dyDescent="0.25">
      <c r="C512" s="81">
        <f>VLOOKUP(Contactos!D512,Hoja1!$A$3:$E$22,2,FALSE)</f>
        <v>13</v>
      </c>
      <c r="D512" s="84" t="s">
        <v>23</v>
      </c>
      <c r="E512" s="84"/>
      <c r="F512" s="82">
        <v>1</v>
      </c>
      <c r="G512" s="84">
        <v>1</v>
      </c>
      <c r="H512" s="84" t="s">
        <v>1336</v>
      </c>
      <c r="I512" s="84"/>
      <c r="J512" s="84"/>
      <c r="K512" s="84">
        <v>70509</v>
      </c>
      <c r="L512" s="84">
        <v>5526903622</v>
      </c>
      <c r="M512" s="84"/>
      <c r="N512" s="85"/>
      <c r="O512" s="86" t="s">
        <v>607</v>
      </c>
    </row>
    <row r="513" spans="3:15" ht="14.45" hidden="1" customHeight="1" x14ac:dyDescent="0.25">
      <c r="C513" s="81">
        <f>VLOOKUP(Contactos!D513,Hoja1!$A$3:$E$22,2,FALSE)</f>
        <v>13</v>
      </c>
      <c r="D513" s="84" t="s">
        <v>23</v>
      </c>
      <c r="E513" s="84"/>
      <c r="F513" s="82">
        <v>1</v>
      </c>
      <c r="G513" s="84">
        <v>1</v>
      </c>
      <c r="H513" s="84" t="s">
        <v>1337</v>
      </c>
      <c r="I513" s="84"/>
      <c r="J513" s="84"/>
      <c r="K513" s="84">
        <v>24810</v>
      </c>
      <c r="L513" s="84">
        <v>9932784040</v>
      </c>
      <c r="M513" s="84"/>
      <c r="N513" s="85"/>
      <c r="O513" s="57" t="s">
        <v>277</v>
      </c>
    </row>
    <row r="514" spans="3:15" ht="14.45" hidden="1" customHeight="1" x14ac:dyDescent="0.25">
      <c r="C514" s="81">
        <f>VLOOKUP(Contactos!D514,Hoja1!$A$3:$E$22,2,FALSE)</f>
        <v>13</v>
      </c>
      <c r="D514" s="84" t="s">
        <v>23</v>
      </c>
      <c r="E514" s="84"/>
      <c r="F514" s="82">
        <v>1</v>
      </c>
      <c r="G514" s="84">
        <v>1</v>
      </c>
      <c r="H514" s="84" t="s">
        <v>1338</v>
      </c>
      <c r="I514" s="84"/>
      <c r="J514" s="84"/>
      <c r="K514" s="84" t="s">
        <v>1914</v>
      </c>
      <c r="L514" s="84">
        <v>9932792962</v>
      </c>
      <c r="M514" s="84"/>
      <c r="N514" s="85"/>
      <c r="O514" s="57" t="s">
        <v>278</v>
      </c>
    </row>
    <row r="515" spans="3:15" ht="14.45" hidden="1" customHeight="1" x14ac:dyDescent="0.25">
      <c r="C515" s="81">
        <f>VLOOKUP(Contactos!D515,Hoja1!$A$3:$E$22,2,FALSE)</f>
        <v>14</v>
      </c>
      <c r="D515" s="82" t="s">
        <v>21</v>
      </c>
      <c r="E515" s="82"/>
      <c r="F515" s="82">
        <v>1</v>
      </c>
      <c r="G515" s="82">
        <v>1</v>
      </c>
      <c r="H515" s="82" t="s">
        <v>864</v>
      </c>
      <c r="I515" s="82"/>
      <c r="J515" s="82"/>
      <c r="K515" s="82">
        <v>24290</v>
      </c>
      <c r="L515" s="82">
        <v>9933964975</v>
      </c>
      <c r="M515" s="82"/>
      <c r="N515" s="83"/>
      <c r="O515" s="57" t="s">
        <v>279</v>
      </c>
    </row>
    <row r="516" spans="3:15" ht="14.45" hidden="1" customHeight="1" x14ac:dyDescent="0.25">
      <c r="C516" s="81">
        <f>VLOOKUP(Contactos!D516,Hoja1!$A$3:$E$22,2,FALSE)</f>
        <v>14</v>
      </c>
      <c r="D516" s="82" t="s">
        <v>21</v>
      </c>
      <c r="E516" s="82"/>
      <c r="F516" s="82">
        <v>1</v>
      </c>
      <c r="G516" s="82">
        <v>1</v>
      </c>
      <c r="H516" s="82" t="s">
        <v>882</v>
      </c>
      <c r="I516" s="82"/>
      <c r="J516" s="82"/>
      <c r="K516" s="82">
        <v>24263</v>
      </c>
      <c r="L516" s="82">
        <v>9932895052</v>
      </c>
      <c r="M516" s="82"/>
      <c r="N516" s="83"/>
      <c r="O516" s="57" t="s">
        <v>280</v>
      </c>
    </row>
    <row r="517" spans="3:15" ht="14.45" hidden="1" customHeight="1" x14ac:dyDescent="0.25">
      <c r="C517" s="81">
        <f>VLOOKUP(Contactos!D517,Hoja1!$A$3:$E$22,2,FALSE)</f>
        <v>14</v>
      </c>
      <c r="D517" s="82" t="s">
        <v>21</v>
      </c>
      <c r="E517" s="82"/>
      <c r="F517" s="82">
        <v>1</v>
      </c>
      <c r="G517" s="82">
        <v>1</v>
      </c>
      <c r="H517" s="82" t="s">
        <v>883</v>
      </c>
      <c r="I517" s="82"/>
      <c r="J517" s="82"/>
      <c r="K517" s="82">
        <v>24277</v>
      </c>
      <c r="L517" s="82">
        <v>9935901901</v>
      </c>
      <c r="M517" s="82"/>
      <c r="N517" s="83"/>
      <c r="O517" s="57" t="s">
        <v>281</v>
      </c>
    </row>
    <row r="518" spans="3:15" ht="14.45" hidden="1" customHeight="1" x14ac:dyDescent="0.25">
      <c r="C518" s="81">
        <f>VLOOKUP(Contactos!D518,Hoja1!$A$3:$E$22,2,FALSE)</f>
        <v>14</v>
      </c>
      <c r="D518" s="82" t="s">
        <v>21</v>
      </c>
      <c r="E518" s="82"/>
      <c r="F518" s="82">
        <v>1</v>
      </c>
      <c r="G518" s="82">
        <v>1</v>
      </c>
      <c r="H518" s="82" t="s">
        <v>880</v>
      </c>
      <c r="I518" s="82"/>
      <c r="J518" s="82"/>
      <c r="K518" s="82">
        <v>24289</v>
      </c>
      <c r="L518" s="82">
        <v>9935904718</v>
      </c>
      <c r="M518" s="82"/>
      <c r="N518" s="83"/>
      <c r="O518" s="57" t="s">
        <v>282</v>
      </c>
    </row>
    <row r="519" spans="3:15" ht="14.45" hidden="1" customHeight="1" x14ac:dyDescent="0.25">
      <c r="C519" s="81">
        <f>VLOOKUP(Contactos!D519,Hoja1!$A$3:$E$22,2,FALSE)</f>
        <v>14</v>
      </c>
      <c r="D519" s="82" t="s">
        <v>21</v>
      </c>
      <c r="E519" s="82"/>
      <c r="F519" s="82">
        <v>1</v>
      </c>
      <c r="G519" s="82">
        <v>1</v>
      </c>
      <c r="H519" s="82" t="s">
        <v>895</v>
      </c>
      <c r="I519" s="82"/>
      <c r="J519" s="82"/>
      <c r="K519" s="82">
        <v>24142</v>
      </c>
      <c r="L519" s="82">
        <v>9931197106</v>
      </c>
      <c r="M519" s="82"/>
      <c r="N519" s="83"/>
      <c r="O519" s="57" t="s">
        <v>283</v>
      </c>
    </row>
    <row r="520" spans="3:15" ht="14.45" hidden="1" customHeight="1" x14ac:dyDescent="0.25">
      <c r="C520" s="81">
        <f>VLOOKUP(Contactos!D520,Hoja1!$A$3:$E$22,2,FALSE)</f>
        <v>14</v>
      </c>
      <c r="D520" s="82" t="s">
        <v>21</v>
      </c>
      <c r="E520" s="82"/>
      <c r="F520" s="82">
        <v>1</v>
      </c>
      <c r="G520" s="82">
        <v>1</v>
      </c>
      <c r="H520" s="82" t="s">
        <v>1339</v>
      </c>
      <c r="I520" s="82"/>
      <c r="J520" s="82"/>
      <c r="K520" s="82">
        <v>24276</v>
      </c>
      <c r="L520" s="82">
        <v>9933998698</v>
      </c>
      <c r="M520" s="82"/>
      <c r="N520" s="83"/>
      <c r="O520" s="57" t="s">
        <v>284</v>
      </c>
    </row>
    <row r="521" spans="3:15" ht="14.45" hidden="1" customHeight="1" x14ac:dyDescent="0.25">
      <c r="C521" s="81">
        <f>VLOOKUP(Contactos!D521,Hoja1!$A$3:$E$22,2,FALSE)</f>
        <v>14</v>
      </c>
      <c r="D521" s="82" t="s">
        <v>21</v>
      </c>
      <c r="E521" s="82"/>
      <c r="F521" s="82">
        <v>1</v>
      </c>
      <c r="G521" s="82">
        <v>1</v>
      </c>
      <c r="H521" s="82" t="s">
        <v>1340</v>
      </c>
      <c r="I521" s="82"/>
      <c r="J521" s="82"/>
      <c r="K521" s="82">
        <v>24258</v>
      </c>
      <c r="L521" s="82">
        <v>9933952131</v>
      </c>
      <c r="M521" s="82"/>
      <c r="N521" s="83"/>
      <c r="O521" s="57" t="s">
        <v>285</v>
      </c>
    </row>
    <row r="522" spans="3:15" ht="14.45" hidden="1" customHeight="1" x14ac:dyDescent="0.25">
      <c r="C522" s="81">
        <f>VLOOKUP(Contactos!D522,Hoja1!$A$3:$E$22,2,FALSE)</f>
        <v>14</v>
      </c>
      <c r="D522" s="82" t="s">
        <v>21</v>
      </c>
      <c r="E522" s="82"/>
      <c r="F522" s="82">
        <v>1</v>
      </c>
      <c r="G522" s="82">
        <v>1</v>
      </c>
      <c r="H522" s="82" t="s">
        <v>1341</v>
      </c>
      <c r="I522" s="82"/>
      <c r="J522" s="82"/>
      <c r="K522" s="82">
        <v>24287</v>
      </c>
      <c r="L522" s="82">
        <v>9933186077</v>
      </c>
      <c r="M522" s="82"/>
      <c r="N522" s="83"/>
      <c r="O522" s="57" t="s">
        <v>286</v>
      </c>
    </row>
    <row r="523" spans="3:15" ht="14.45" hidden="1" customHeight="1" x14ac:dyDescent="0.25">
      <c r="C523" s="81">
        <f>VLOOKUP(Contactos!D523,Hoja1!$A$3:$E$22,2,FALSE)</f>
        <v>14</v>
      </c>
      <c r="D523" s="82" t="s">
        <v>21</v>
      </c>
      <c r="E523" s="82"/>
      <c r="F523" s="82">
        <v>1</v>
      </c>
      <c r="G523" s="82">
        <v>1</v>
      </c>
      <c r="H523" s="82" t="s">
        <v>1342</v>
      </c>
      <c r="I523" s="82"/>
      <c r="J523" s="82"/>
      <c r="K523" s="82">
        <v>24216</v>
      </c>
      <c r="L523" s="82">
        <v>9231115216</v>
      </c>
      <c r="M523" s="82"/>
      <c r="N523" s="83"/>
      <c r="O523" s="57" t="s">
        <v>551</v>
      </c>
    </row>
    <row r="524" spans="3:15" ht="14.45" hidden="1" customHeight="1" x14ac:dyDescent="0.25">
      <c r="C524" s="81">
        <f>VLOOKUP(Contactos!D524,Hoja1!$A$3:$E$22,2,FALSE)</f>
        <v>14</v>
      </c>
      <c r="D524" s="82" t="s">
        <v>21</v>
      </c>
      <c r="E524" s="82"/>
      <c r="F524" s="82">
        <v>1</v>
      </c>
      <c r="G524" s="82">
        <v>1</v>
      </c>
      <c r="H524" s="82" t="s">
        <v>1343</v>
      </c>
      <c r="I524" s="82"/>
      <c r="J524" s="82"/>
      <c r="K524" s="82">
        <v>24284</v>
      </c>
      <c r="L524" s="82">
        <v>9931492320</v>
      </c>
      <c r="M524" s="82"/>
      <c r="N524" s="83"/>
      <c r="O524" s="57" t="s">
        <v>287</v>
      </c>
    </row>
    <row r="525" spans="3:15" ht="14.45" hidden="1" customHeight="1" x14ac:dyDescent="0.25">
      <c r="C525" s="81">
        <f>VLOOKUP(Contactos!D525,Hoja1!$A$3:$E$22,2,FALSE)</f>
        <v>14</v>
      </c>
      <c r="D525" s="82" t="s">
        <v>21</v>
      </c>
      <c r="E525" s="82"/>
      <c r="F525" s="82">
        <v>1</v>
      </c>
      <c r="G525" s="82">
        <v>1</v>
      </c>
      <c r="H525" s="82" t="s">
        <v>1344</v>
      </c>
      <c r="I525" s="82"/>
      <c r="J525" s="82"/>
      <c r="K525" s="82">
        <v>24225</v>
      </c>
      <c r="L525" s="82" t="s">
        <v>1988</v>
      </c>
      <c r="M525" s="82"/>
      <c r="N525" s="83"/>
      <c r="O525" s="57" t="s">
        <v>288</v>
      </c>
    </row>
    <row r="526" spans="3:15" ht="14.45" hidden="1" customHeight="1" x14ac:dyDescent="0.25">
      <c r="C526" s="81">
        <f>VLOOKUP(Contactos!D526,Hoja1!$A$3:$E$22,2,FALSE)</f>
        <v>14</v>
      </c>
      <c r="D526" s="82" t="s">
        <v>21</v>
      </c>
      <c r="E526" s="82"/>
      <c r="F526" s="82">
        <v>1</v>
      </c>
      <c r="G526" s="82">
        <v>1</v>
      </c>
      <c r="H526" s="82" t="s">
        <v>1345</v>
      </c>
      <c r="I526" s="82"/>
      <c r="J526" s="82"/>
      <c r="K526" s="82">
        <v>24285</v>
      </c>
      <c r="L526" s="82">
        <v>9931778124</v>
      </c>
      <c r="M526" s="82"/>
      <c r="N526" s="83"/>
      <c r="O526" s="57" t="s">
        <v>289</v>
      </c>
    </row>
    <row r="527" spans="3:15" ht="14.45" hidden="1" customHeight="1" x14ac:dyDescent="0.25">
      <c r="C527" s="81">
        <f>VLOOKUP(Contactos!D527,Hoja1!$A$3:$E$22,2,FALSE)</f>
        <v>14</v>
      </c>
      <c r="D527" s="82" t="s">
        <v>21</v>
      </c>
      <c r="E527" s="82"/>
      <c r="F527" s="82">
        <v>1</v>
      </c>
      <c r="G527" s="82">
        <v>1</v>
      </c>
      <c r="H527" s="82" t="s">
        <v>1346</v>
      </c>
      <c r="I527" s="82"/>
      <c r="J527" s="82"/>
      <c r="K527" s="82">
        <v>24216</v>
      </c>
      <c r="L527" s="82">
        <v>9932897757</v>
      </c>
      <c r="M527" s="82"/>
      <c r="N527" s="83"/>
      <c r="O527" s="57" t="s">
        <v>290</v>
      </c>
    </row>
    <row r="528" spans="3:15" ht="14.45" hidden="1" customHeight="1" x14ac:dyDescent="0.25">
      <c r="C528" s="81">
        <f>VLOOKUP(Contactos!D528,Hoja1!$A$3:$E$22,2,FALSE)</f>
        <v>14</v>
      </c>
      <c r="D528" s="82" t="s">
        <v>21</v>
      </c>
      <c r="E528" s="82"/>
      <c r="F528" s="82">
        <v>1</v>
      </c>
      <c r="G528" s="82">
        <v>1</v>
      </c>
      <c r="H528" s="82" t="s">
        <v>1347</v>
      </c>
      <c r="I528" s="82"/>
      <c r="J528" s="82"/>
      <c r="K528" s="82">
        <v>24236</v>
      </c>
      <c r="L528" s="82">
        <v>9932308685</v>
      </c>
      <c r="M528" s="82"/>
      <c r="N528" s="83"/>
      <c r="O528" s="57" t="s">
        <v>291</v>
      </c>
    </row>
    <row r="529" spans="3:15" ht="14.45" hidden="1" customHeight="1" x14ac:dyDescent="0.25">
      <c r="C529" s="81">
        <f>VLOOKUP(Contactos!D529,Hoja1!$A$3:$E$22,2,FALSE)</f>
        <v>14</v>
      </c>
      <c r="D529" s="82" t="s">
        <v>21</v>
      </c>
      <c r="E529" s="82"/>
      <c r="F529" s="82">
        <v>1</v>
      </c>
      <c r="G529" s="82">
        <v>1</v>
      </c>
      <c r="H529" s="82" t="s">
        <v>1348</v>
      </c>
      <c r="I529" s="82"/>
      <c r="J529" s="82"/>
      <c r="K529" s="82">
        <v>24267</v>
      </c>
      <c r="L529" s="82">
        <v>9935902585</v>
      </c>
      <c r="M529" s="82"/>
      <c r="N529" s="83"/>
      <c r="O529" s="57" t="s">
        <v>292</v>
      </c>
    </row>
    <row r="530" spans="3:15" ht="14.45" hidden="1" customHeight="1" x14ac:dyDescent="0.25">
      <c r="C530" s="81">
        <f>VLOOKUP(Contactos!D530,Hoja1!$A$3:$E$22,2,FALSE)</f>
        <v>14</v>
      </c>
      <c r="D530" s="82" t="s">
        <v>21</v>
      </c>
      <c r="E530" s="82"/>
      <c r="F530" s="82">
        <v>1</v>
      </c>
      <c r="G530" s="82">
        <v>1</v>
      </c>
      <c r="H530" s="82" t="s">
        <v>1349</v>
      </c>
      <c r="I530" s="82"/>
      <c r="J530" s="82"/>
      <c r="K530" s="82">
        <v>24262</v>
      </c>
      <c r="L530" s="82">
        <v>9933114375</v>
      </c>
      <c r="M530" s="82"/>
      <c r="N530" s="83"/>
      <c r="O530" s="57" t="s">
        <v>293</v>
      </c>
    </row>
    <row r="531" spans="3:15" ht="14.45" hidden="1" customHeight="1" x14ac:dyDescent="0.25">
      <c r="C531" s="81">
        <f>VLOOKUP(Contactos!D531,Hoja1!$A$3:$E$22,2,FALSE)</f>
        <v>14</v>
      </c>
      <c r="D531" s="82" t="s">
        <v>21</v>
      </c>
      <c r="E531" s="82"/>
      <c r="F531" s="82">
        <v>1</v>
      </c>
      <c r="G531" s="82">
        <v>1</v>
      </c>
      <c r="H531" s="82" t="s">
        <v>1350</v>
      </c>
      <c r="I531" s="82"/>
      <c r="J531" s="82"/>
      <c r="K531" s="82">
        <v>24212</v>
      </c>
      <c r="L531" s="82">
        <v>5513206888</v>
      </c>
      <c r="M531" s="82"/>
      <c r="N531" s="83"/>
      <c r="O531" s="57" t="s">
        <v>547</v>
      </c>
    </row>
    <row r="532" spans="3:15" ht="14.45" hidden="1" customHeight="1" x14ac:dyDescent="0.25">
      <c r="C532" s="81">
        <f>VLOOKUP(Contactos!D532,Hoja1!$A$3:$E$22,2,FALSE)</f>
        <v>14</v>
      </c>
      <c r="D532" s="82" t="s">
        <v>21</v>
      </c>
      <c r="E532" s="82"/>
      <c r="F532" s="82">
        <v>1</v>
      </c>
      <c r="G532" s="82">
        <v>1</v>
      </c>
      <c r="H532" s="82" t="s">
        <v>1351</v>
      </c>
      <c r="I532" s="82"/>
      <c r="J532" s="82"/>
      <c r="K532" s="82">
        <v>24221</v>
      </c>
      <c r="L532" s="82">
        <v>9931709882</v>
      </c>
      <c r="M532" s="82"/>
      <c r="N532" s="83"/>
      <c r="O532" s="57" t="s">
        <v>294</v>
      </c>
    </row>
    <row r="533" spans="3:15" ht="14.45" hidden="1" customHeight="1" x14ac:dyDescent="0.25">
      <c r="C533" s="81">
        <f>VLOOKUP(Contactos!D533,Hoja1!$A$3:$E$22,2,FALSE)</f>
        <v>14</v>
      </c>
      <c r="D533" s="82" t="s">
        <v>21</v>
      </c>
      <c r="E533" s="82"/>
      <c r="F533" s="82">
        <v>1</v>
      </c>
      <c r="G533" s="82">
        <v>1</v>
      </c>
      <c r="H533" s="82" t="s">
        <v>1352</v>
      </c>
      <c r="I533" s="82"/>
      <c r="J533" s="82"/>
      <c r="K533" s="82">
        <v>24218</v>
      </c>
      <c r="L533" s="82">
        <v>9231073877</v>
      </c>
      <c r="M533" s="82">
        <v>6729526</v>
      </c>
      <c r="N533" s="83">
        <v>3106346</v>
      </c>
      <c r="O533" s="57" t="s">
        <v>122</v>
      </c>
    </row>
    <row r="534" spans="3:15" ht="14.45" hidden="1" customHeight="1" x14ac:dyDescent="0.25">
      <c r="C534" s="81">
        <f>VLOOKUP(Contactos!D534,Hoja1!$A$3:$E$22,2,FALSE)</f>
        <v>14</v>
      </c>
      <c r="D534" s="82" t="s">
        <v>21</v>
      </c>
      <c r="E534" s="82"/>
      <c r="F534" s="82">
        <v>1</v>
      </c>
      <c r="G534" s="82">
        <v>1</v>
      </c>
      <c r="H534" s="82" t="s">
        <v>1353</v>
      </c>
      <c r="I534" s="82"/>
      <c r="J534" s="82"/>
      <c r="K534" s="82">
        <v>25066</v>
      </c>
      <c r="L534" s="82">
        <v>9932227393</v>
      </c>
      <c r="M534" s="82"/>
      <c r="N534" s="83"/>
      <c r="O534" s="57" t="s">
        <v>295</v>
      </c>
    </row>
    <row r="535" spans="3:15" ht="14.45" hidden="1" customHeight="1" x14ac:dyDescent="0.25">
      <c r="C535" s="81">
        <f>VLOOKUP(Contactos!D535,Hoja1!$A$3:$E$22,2,FALSE)</f>
        <v>14</v>
      </c>
      <c r="D535" s="82" t="s">
        <v>21</v>
      </c>
      <c r="E535" s="82"/>
      <c r="F535" s="82">
        <v>1</v>
      </c>
      <c r="G535" s="82">
        <v>1</v>
      </c>
      <c r="H535" s="82" t="s">
        <v>1354</v>
      </c>
      <c r="I535" s="82"/>
      <c r="J535" s="82"/>
      <c r="K535" s="82">
        <v>24244</v>
      </c>
      <c r="L535" s="82">
        <v>9932072163</v>
      </c>
      <c r="M535" s="82"/>
      <c r="N535" s="83"/>
      <c r="O535" s="57" t="s">
        <v>296</v>
      </c>
    </row>
    <row r="536" spans="3:15" s="81" customFormat="1" ht="14.45" hidden="1" customHeight="1" x14ac:dyDescent="0.25">
      <c r="C536" s="81">
        <f>VLOOKUP(Contactos!D536,Hoja1!$A$3:$E$22,2,FALSE)</f>
        <v>14</v>
      </c>
      <c r="D536" s="82" t="s">
        <v>21</v>
      </c>
      <c r="E536" s="82"/>
      <c r="F536" s="82">
        <v>1</v>
      </c>
      <c r="G536" s="82">
        <v>1</v>
      </c>
      <c r="H536" s="82" t="s">
        <v>1355</v>
      </c>
      <c r="I536" s="82"/>
      <c r="J536" s="82"/>
      <c r="K536" s="82">
        <v>24238</v>
      </c>
      <c r="L536" s="82">
        <v>9931115055</v>
      </c>
      <c r="M536" s="82"/>
      <c r="N536" s="83"/>
      <c r="O536" s="86" t="s">
        <v>297</v>
      </c>
    </row>
    <row r="537" spans="3:15" ht="14.45" hidden="1" customHeight="1" x14ac:dyDescent="0.25">
      <c r="C537" s="81">
        <f>VLOOKUP(Contactos!D537,Hoja1!$A$3:$E$22,2,FALSE)</f>
        <v>14</v>
      </c>
      <c r="D537" s="82" t="s">
        <v>21</v>
      </c>
      <c r="E537" s="82"/>
      <c r="F537" s="82">
        <v>1</v>
      </c>
      <c r="G537" s="82">
        <v>1</v>
      </c>
      <c r="H537" s="82" t="s">
        <v>1356</v>
      </c>
      <c r="I537" s="82"/>
      <c r="J537" s="82"/>
      <c r="K537" s="82">
        <v>24296</v>
      </c>
      <c r="L537" s="82">
        <v>9931012559</v>
      </c>
      <c r="M537" s="82"/>
      <c r="N537" s="83"/>
      <c r="O537" s="57" t="s">
        <v>298</v>
      </c>
    </row>
    <row r="538" spans="3:15" ht="14.45" hidden="1" customHeight="1" x14ac:dyDescent="0.25">
      <c r="C538" s="81">
        <f>VLOOKUP(Contactos!D538,Hoja1!$A$3:$E$22,2,FALSE)</f>
        <v>14</v>
      </c>
      <c r="D538" s="82" t="s">
        <v>21</v>
      </c>
      <c r="E538" s="82"/>
      <c r="F538" s="82">
        <v>1</v>
      </c>
      <c r="G538" s="82">
        <v>1</v>
      </c>
      <c r="H538" s="82" t="s">
        <v>1056</v>
      </c>
      <c r="I538" s="82"/>
      <c r="J538" s="82"/>
      <c r="K538" s="82">
        <v>24268</v>
      </c>
      <c r="L538" s="82">
        <v>9933939645</v>
      </c>
      <c r="M538" s="82"/>
      <c r="N538" s="83"/>
      <c r="O538" s="57" t="s">
        <v>299</v>
      </c>
    </row>
    <row r="539" spans="3:15" ht="14.45" hidden="1" customHeight="1" x14ac:dyDescent="0.25">
      <c r="C539" s="81">
        <f>VLOOKUP(Contactos!D539,Hoja1!$A$3:$E$22,2,FALSE)</f>
        <v>14</v>
      </c>
      <c r="D539" s="82" t="s">
        <v>21</v>
      </c>
      <c r="E539" s="82"/>
      <c r="F539" s="82">
        <v>1</v>
      </c>
      <c r="G539" s="82">
        <v>1</v>
      </c>
      <c r="H539" s="82" t="s">
        <v>1357</v>
      </c>
      <c r="I539" s="82"/>
      <c r="J539" s="82"/>
      <c r="K539" s="82">
        <v>20224</v>
      </c>
      <c r="L539" s="82" t="s">
        <v>1989</v>
      </c>
      <c r="M539" s="82"/>
      <c r="N539" s="83"/>
      <c r="O539" s="57" t="s">
        <v>300</v>
      </c>
    </row>
    <row r="540" spans="3:15" ht="14.45" hidden="1" customHeight="1" x14ac:dyDescent="0.25">
      <c r="C540" s="81">
        <f>VLOOKUP(Contactos!D540,Hoja1!$A$3:$E$22,2,FALSE)</f>
        <v>14</v>
      </c>
      <c r="D540" s="82" t="s">
        <v>21</v>
      </c>
      <c r="E540" s="82"/>
      <c r="F540" s="82">
        <v>1</v>
      </c>
      <c r="G540" s="82">
        <v>1</v>
      </c>
      <c r="H540" s="82" t="s">
        <v>1358</v>
      </c>
      <c r="I540" s="82"/>
      <c r="J540" s="82"/>
      <c r="K540" s="82">
        <v>24243</v>
      </c>
      <c r="L540" s="82">
        <v>9933161194</v>
      </c>
      <c r="M540" s="82"/>
      <c r="N540" s="83"/>
      <c r="O540" s="57" t="s">
        <v>301</v>
      </c>
    </row>
    <row r="541" spans="3:15" s="81" customFormat="1" ht="14.45" hidden="1" customHeight="1" x14ac:dyDescent="0.25">
      <c r="C541" s="81">
        <f>VLOOKUP(Contactos!D541,Hoja1!$A$3:$E$22,2,FALSE)</f>
        <v>14</v>
      </c>
      <c r="D541" s="82" t="s">
        <v>21</v>
      </c>
      <c r="E541" s="82"/>
      <c r="F541" s="82">
        <v>1</v>
      </c>
      <c r="G541" s="82">
        <v>1</v>
      </c>
      <c r="H541" s="82" t="s">
        <v>1359</v>
      </c>
      <c r="I541" s="82"/>
      <c r="J541" s="82"/>
      <c r="K541" s="82">
        <v>24272</v>
      </c>
      <c r="L541" s="82">
        <v>9321029066</v>
      </c>
      <c r="M541" s="82"/>
      <c r="N541" s="83"/>
      <c r="O541" s="86" t="s">
        <v>302</v>
      </c>
    </row>
    <row r="542" spans="3:15" ht="14.45" hidden="1" customHeight="1" x14ac:dyDescent="0.25">
      <c r="C542" s="81">
        <f>VLOOKUP(Contactos!D542,Hoja1!$A$3:$E$22,2,FALSE)</f>
        <v>14</v>
      </c>
      <c r="D542" s="82" t="s">
        <v>21</v>
      </c>
      <c r="E542" s="82"/>
      <c r="F542" s="82">
        <v>1</v>
      </c>
      <c r="G542" s="82">
        <v>1</v>
      </c>
      <c r="H542" s="82" t="s">
        <v>1360</v>
      </c>
      <c r="I542" s="82"/>
      <c r="J542" s="82"/>
      <c r="K542" s="82">
        <v>24296</v>
      </c>
      <c r="L542" s="82">
        <v>9933603748</v>
      </c>
      <c r="M542" s="82"/>
      <c r="N542" s="83"/>
      <c r="O542" s="57" t="s">
        <v>303</v>
      </c>
    </row>
    <row r="543" spans="3:15" s="81" customFormat="1" ht="14.45" hidden="1" customHeight="1" x14ac:dyDescent="0.25">
      <c r="C543" s="81">
        <f>VLOOKUP(Contactos!D543,Hoja1!$A$3:$E$22,2,FALSE)</f>
        <v>14</v>
      </c>
      <c r="D543" s="82" t="s">
        <v>21</v>
      </c>
      <c r="E543" s="82"/>
      <c r="F543" s="82">
        <v>1</v>
      </c>
      <c r="G543" s="82">
        <v>1</v>
      </c>
      <c r="H543" s="82" t="s">
        <v>1361</v>
      </c>
      <c r="I543" s="82"/>
      <c r="J543" s="82"/>
      <c r="K543" s="82">
        <v>24209</v>
      </c>
      <c r="L543" s="82">
        <v>9931019455</v>
      </c>
      <c r="M543" s="82"/>
      <c r="N543" s="83"/>
      <c r="O543" s="86" t="s">
        <v>735</v>
      </c>
    </row>
    <row r="544" spans="3:15" ht="14.45" hidden="1" customHeight="1" x14ac:dyDescent="0.25">
      <c r="C544" s="81">
        <f>VLOOKUP(Contactos!D544,Hoja1!$A$3:$E$22,2,FALSE)</f>
        <v>14</v>
      </c>
      <c r="D544" s="82" t="s">
        <v>21</v>
      </c>
      <c r="E544" s="82"/>
      <c r="F544" s="82">
        <v>1</v>
      </c>
      <c r="G544" s="82">
        <v>1</v>
      </c>
      <c r="H544" s="82" t="s">
        <v>1057</v>
      </c>
      <c r="I544" s="82"/>
      <c r="J544" s="82"/>
      <c r="K544" s="82">
        <v>24282</v>
      </c>
      <c r="L544" s="82">
        <v>9931627998</v>
      </c>
      <c r="M544" s="82"/>
      <c r="N544" s="83"/>
      <c r="O544" s="57" t="s">
        <v>144</v>
      </c>
    </row>
    <row r="545" spans="3:15" ht="14.45" hidden="1" customHeight="1" x14ac:dyDescent="0.25">
      <c r="C545" s="81">
        <f>VLOOKUP(Contactos!D545,Hoja1!$A$3:$E$22,2,FALSE)</f>
        <v>14</v>
      </c>
      <c r="D545" s="82" t="s">
        <v>21</v>
      </c>
      <c r="E545" s="82"/>
      <c r="F545" s="82">
        <v>1</v>
      </c>
      <c r="G545" s="82">
        <v>1</v>
      </c>
      <c r="H545" s="82" t="s">
        <v>1362</v>
      </c>
      <c r="I545" s="82"/>
      <c r="J545" s="82"/>
      <c r="K545" s="82">
        <v>24278</v>
      </c>
      <c r="L545" s="82">
        <v>9931081054</v>
      </c>
      <c r="M545" s="82"/>
      <c r="N545" s="83"/>
      <c r="O545" s="57" t="s">
        <v>304</v>
      </c>
    </row>
    <row r="546" spans="3:15" ht="14.45" hidden="1" customHeight="1" x14ac:dyDescent="0.25">
      <c r="C546" s="81">
        <f>VLOOKUP(Contactos!D546,Hoja1!$A$3:$E$22,2,FALSE)</f>
        <v>14</v>
      </c>
      <c r="D546" s="82" t="s">
        <v>21</v>
      </c>
      <c r="E546" s="82"/>
      <c r="F546" s="82">
        <v>1</v>
      </c>
      <c r="G546" s="82">
        <v>1</v>
      </c>
      <c r="H546" s="82" t="s">
        <v>1363</v>
      </c>
      <c r="I546" s="82"/>
      <c r="J546" s="82"/>
      <c r="K546" s="82">
        <v>24308</v>
      </c>
      <c r="L546" s="82">
        <v>9931187541</v>
      </c>
      <c r="M546" s="82"/>
      <c r="N546" s="83"/>
      <c r="O546" s="57" t="s">
        <v>305</v>
      </c>
    </row>
    <row r="547" spans="3:15" ht="14.45" hidden="1" customHeight="1" x14ac:dyDescent="0.25">
      <c r="C547" s="81">
        <f>VLOOKUP(Contactos!D547,Hoja1!$A$3:$E$22,2,FALSE)</f>
        <v>14</v>
      </c>
      <c r="D547" s="82" t="s">
        <v>21</v>
      </c>
      <c r="E547" s="82"/>
      <c r="F547" s="82">
        <v>1</v>
      </c>
      <c r="G547" s="82">
        <v>1</v>
      </c>
      <c r="H547" s="82" t="s">
        <v>1364</v>
      </c>
      <c r="I547" s="82"/>
      <c r="J547" s="82"/>
      <c r="K547" s="82">
        <v>24215</v>
      </c>
      <c r="L547" s="82">
        <v>9933997912</v>
      </c>
      <c r="M547" s="82"/>
      <c r="N547" s="83"/>
      <c r="O547" s="57" t="s">
        <v>554</v>
      </c>
    </row>
    <row r="548" spans="3:15" ht="14.45" hidden="1" customHeight="1" x14ac:dyDescent="0.25">
      <c r="C548" s="81">
        <f>VLOOKUP(Contactos!D548,Hoja1!$A$3:$E$22,2,FALSE)</f>
        <v>14</v>
      </c>
      <c r="D548" s="82" t="s">
        <v>21</v>
      </c>
      <c r="E548" s="82"/>
      <c r="F548" s="82">
        <v>1</v>
      </c>
      <c r="G548" s="82">
        <v>1</v>
      </c>
      <c r="H548" s="82" t="s">
        <v>1365</v>
      </c>
      <c r="I548" s="82"/>
      <c r="J548" s="82"/>
      <c r="K548" s="82">
        <v>24266</v>
      </c>
      <c r="L548" s="82">
        <v>9931703501</v>
      </c>
      <c r="M548" s="82"/>
      <c r="N548" s="83"/>
      <c r="O548" s="57" t="s">
        <v>306</v>
      </c>
    </row>
    <row r="549" spans="3:15" ht="14.45" hidden="1" customHeight="1" x14ac:dyDescent="0.25">
      <c r="C549" s="81">
        <f>VLOOKUP(Contactos!D549,Hoja1!$A$3:$E$22,2,FALSE)</f>
        <v>14</v>
      </c>
      <c r="D549" s="82" t="s">
        <v>21</v>
      </c>
      <c r="E549" s="82"/>
      <c r="F549" s="82">
        <v>1</v>
      </c>
      <c r="G549" s="82">
        <v>1</v>
      </c>
      <c r="H549" s="82" t="s">
        <v>1366</v>
      </c>
      <c r="I549" s="82"/>
      <c r="J549" s="82"/>
      <c r="K549" s="82">
        <v>24221</v>
      </c>
      <c r="L549" s="82"/>
      <c r="M549" s="82"/>
      <c r="N549" s="83"/>
      <c r="O549" s="57" t="s">
        <v>581</v>
      </c>
    </row>
    <row r="550" spans="3:15" ht="14.45" hidden="1" customHeight="1" x14ac:dyDescent="0.25">
      <c r="C550" s="81">
        <f>VLOOKUP(Contactos!D550,Hoja1!$A$3:$E$22,2,FALSE)</f>
        <v>14</v>
      </c>
      <c r="D550" s="82" t="s">
        <v>21</v>
      </c>
      <c r="E550" s="82"/>
      <c r="F550" s="82">
        <v>1</v>
      </c>
      <c r="G550" s="82">
        <v>1</v>
      </c>
      <c r="H550" s="82" t="s">
        <v>1367</v>
      </c>
      <c r="I550" s="82"/>
      <c r="J550" s="82"/>
      <c r="K550" s="82">
        <v>24235</v>
      </c>
      <c r="L550" s="82">
        <v>9935902251</v>
      </c>
      <c r="M550" s="82"/>
      <c r="N550" s="83"/>
      <c r="O550" s="57" t="s">
        <v>307</v>
      </c>
    </row>
    <row r="551" spans="3:15" ht="14.45" hidden="1" customHeight="1" x14ac:dyDescent="0.25">
      <c r="C551" s="81">
        <f>VLOOKUP(Contactos!D551,Hoja1!$A$3:$E$22,2,FALSE)</f>
        <v>14</v>
      </c>
      <c r="D551" s="82" t="s">
        <v>21</v>
      </c>
      <c r="E551" s="82"/>
      <c r="F551" s="82">
        <v>1</v>
      </c>
      <c r="G551" s="82">
        <v>1</v>
      </c>
      <c r="H551" s="82" t="s">
        <v>1368</v>
      </c>
      <c r="I551" s="82"/>
      <c r="J551" s="82"/>
      <c r="K551" s="82">
        <v>24275</v>
      </c>
      <c r="L551" s="82">
        <v>9933114630</v>
      </c>
      <c r="M551" s="82"/>
      <c r="N551" s="83"/>
      <c r="O551" s="57" t="s">
        <v>308</v>
      </c>
    </row>
    <row r="552" spans="3:15" ht="14.45" hidden="1" customHeight="1" x14ac:dyDescent="0.25">
      <c r="C552" s="81">
        <f>VLOOKUP(Contactos!D552,Hoja1!$A$3:$E$22,2,FALSE)</f>
        <v>14</v>
      </c>
      <c r="D552" s="82" t="s">
        <v>21</v>
      </c>
      <c r="E552" s="82"/>
      <c r="F552" s="82">
        <v>1</v>
      </c>
      <c r="G552" s="82">
        <v>1</v>
      </c>
      <c r="H552" s="82" t="s">
        <v>1369</v>
      </c>
      <c r="I552" s="82"/>
      <c r="J552" s="82"/>
      <c r="K552" s="82">
        <v>24292</v>
      </c>
      <c r="L552" s="82">
        <v>9932094420</v>
      </c>
      <c r="M552" s="82"/>
      <c r="N552" s="83"/>
      <c r="O552" s="57" t="s">
        <v>542</v>
      </c>
    </row>
    <row r="553" spans="3:15" ht="14.45" hidden="1" customHeight="1" x14ac:dyDescent="0.25">
      <c r="C553" s="81">
        <f>VLOOKUP(Contactos!D553,Hoja1!$A$3:$E$22,2,FALSE)</f>
        <v>14</v>
      </c>
      <c r="D553" s="82" t="s">
        <v>21</v>
      </c>
      <c r="E553" s="82"/>
      <c r="F553" s="82">
        <v>1</v>
      </c>
      <c r="G553" s="82">
        <v>1</v>
      </c>
      <c r="H553" s="82" t="s">
        <v>1370</v>
      </c>
      <c r="I553" s="82"/>
      <c r="J553" s="82"/>
      <c r="K553" s="82">
        <v>24231</v>
      </c>
      <c r="L553" s="82">
        <v>9931021709</v>
      </c>
      <c r="M553" s="82"/>
      <c r="N553" s="83">
        <v>2606264</v>
      </c>
      <c r="O553" s="57" t="s">
        <v>309</v>
      </c>
    </row>
    <row r="554" spans="3:15" ht="14.45" hidden="1" customHeight="1" x14ac:dyDescent="0.25">
      <c r="C554" s="81">
        <f>VLOOKUP(Contactos!D554,Hoja1!$A$3:$E$22,2,FALSE)</f>
        <v>14</v>
      </c>
      <c r="D554" s="82" t="s">
        <v>21</v>
      </c>
      <c r="E554" s="82"/>
      <c r="F554" s="82">
        <v>1</v>
      </c>
      <c r="G554" s="82">
        <v>1</v>
      </c>
      <c r="H554" s="82" t="s">
        <v>1371</v>
      </c>
      <c r="I554" s="82"/>
      <c r="J554" s="82"/>
      <c r="K554" s="82">
        <v>24225</v>
      </c>
      <c r="L554" s="82">
        <v>9933051755</v>
      </c>
      <c r="M554" s="82"/>
      <c r="N554" s="83"/>
      <c r="O554" s="57" t="s">
        <v>310</v>
      </c>
    </row>
    <row r="555" spans="3:15" ht="14.45" hidden="1" customHeight="1" x14ac:dyDescent="0.25">
      <c r="C555" s="81">
        <f>VLOOKUP(Contactos!D555,Hoja1!$A$3:$E$22,2,FALSE)</f>
        <v>14</v>
      </c>
      <c r="D555" s="82" t="s">
        <v>21</v>
      </c>
      <c r="E555" s="82"/>
      <c r="F555" s="82">
        <v>1</v>
      </c>
      <c r="G555" s="82">
        <v>1</v>
      </c>
      <c r="H555" s="82" t="s">
        <v>1372</v>
      </c>
      <c r="I555" s="82"/>
      <c r="J555" s="82"/>
      <c r="K555" s="82">
        <v>24299</v>
      </c>
      <c r="L555" s="82">
        <v>9931817006</v>
      </c>
      <c r="M555" s="82"/>
      <c r="N555" s="83"/>
      <c r="O555" s="57" t="s">
        <v>311</v>
      </c>
    </row>
    <row r="556" spans="3:15" ht="14.45" hidden="1" customHeight="1" x14ac:dyDescent="0.25">
      <c r="C556" s="81">
        <f>VLOOKUP(Contactos!D556,Hoja1!$A$3:$E$22,2,FALSE)</f>
        <v>14</v>
      </c>
      <c r="D556" s="82" t="s">
        <v>21</v>
      </c>
      <c r="E556" s="82"/>
      <c r="F556" s="82">
        <v>1</v>
      </c>
      <c r="G556" s="82">
        <v>1</v>
      </c>
      <c r="H556" s="82" t="s">
        <v>1373</v>
      </c>
      <c r="I556" s="82"/>
      <c r="J556" s="82"/>
      <c r="K556" s="82">
        <v>24271</v>
      </c>
      <c r="L556" s="82">
        <v>9931600126</v>
      </c>
      <c r="M556" s="82"/>
      <c r="N556" s="83"/>
      <c r="O556" s="57" t="s">
        <v>312</v>
      </c>
    </row>
    <row r="557" spans="3:15" ht="14.45" hidden="1" customHeight="1" x14ac:dyDescent="0.25">
      <c r="C557" s="81">
        <f>VLOOKUP(Contactos!D557,Hoja1!$A$3:$E$22,2,FALSE)</f>
        <v>14</v>
      </c>
      <c r="D557" s="82" t="s">
        <v>21</v>
      </c>
      <c r="E557" s="82"/>
      <c r="F557" s="82">
        <v>1</v>
      </c>
      <c r="G557" s="82">
        <v>1</v>
      </c>
      <c r="H557" s="82" t="s">
        <v>1374</v>
      </c>
      <c r="I557" s="82"/>
      <c r="J557" s="82"/>
      <c r="K557" s="82">
        <v>24221</v>
      </c>
      <c r="L557" s="82">
        <v>9932385290</v>
      </c>
      <c r="M557" s="82"/>
      <c r="N557" s="83"/>
      <c r="O557" s="57" t="s">
        <v>146</v>
      </c>
    </row>
    <row r="558" spans="3:15" ht="14.45" hidden="1" customHeight="1" x14ac:dyDescent="0.25">
      <c r="C558" s="81">
        <f>VLOOKUP(Contactos!D558,Hoja1!$A$3:$E$22,2,FALSE)</f>
        <v>14</v>
      </c>
      <c r="D558" s="82" t="s">
        <v>21</v>
      </c>
      <c r="E558" s="82"/>
      <c r="F558" s="82">
        <v>1</v>
      </c>
      <c r="G558" s="82">
        <v>1</v>
      </c>
      <c r="H558" s="82" t="s">
        <v>1541</v>
      </c>
      <c r="I558" s="82"/>
      <c r="J558" s="82"/>
      <c r="K558" s="82">
        <v>24271</v>
      </c>
      <c r="L558" s="82">
        <v>9931600602</v>
      </c>
      <c r="M558" s="82"/>
      <c r="N558" s="83"/>
      <c r="O558" s="57" t="s">
        <v>313</v>
      </c>
    </row>
    <row r="559" spans="3:15" ht="14.45" hidden="1" customHeight="1" x14ac:dyDescent="0.25">
      <c r="C559" s="81">
        <f>VLOOKUP(Contactos!D559,Hoja1!$A$3:$E$22,2,FALSE)</f>
        <v>14</v>
      </c>
      <c r="D559" s="82" t="s">
        <v>21</v>
      </c>
      <c r="E559" s="82"/>
      <c r="F559" s="82">
        <v>1</v>
      </c>
      <c r="G559" s="82">
        <v>1</v>
      </c>
      <c r="H559" s="82" t="s">
        <v>1542</v>
      </c>
      <c r="I559" s="82"/>
      <c r="J559" s="82"/>
      <c r="K559" s="82">
        <v>24264</v>
      </c>
      <c r="L559" s="82" t="s">
        <v>1990</v>
      </c>
      <c r="M559" s="82"/>
      <c r="N559" s="83"/>
      <c r="O559" s="57" t="s">
        <v>314</v>
      </c>
    </row>
    <row r="560" spans="3:15" ht="14.45" hidden="1" customHeight="1" x14ac:dyDescent="0.25">
      <c r="C560" s="81">
        <f>VLOOKUP(Contactos!D560,Hoja1!$A$3:$E$22,2,FALSE)</f>
        <v>14</v>
      </c>
      <c r="D560" s="82" t="s">
        <v>21</v>
      </c>
      <c r="E560" s="82"/>
      <c r="F560" s="82">
        <v>1</v>
      </c>
      <c r="G560" s="82">
        <v>1</v>
      </c>
      <c r="H560" s="82" t="s">
        <v>1543</v>
      </c>
      <c r="I560" s="82"/>
      <c r="J560" s="82"/>
      <c r="K560" s="82">
        <v>24264</v>
      </c>
      <c r="L560" s="82" t="s">
        <v>1990</v>
      </c>
      <c r="M560" s="82"/>
      <c r="N560" s="82"/>
      <c r="O560" s="57" t="s">
        <v>315</v>
      </c>
    </row>
    <row r="561" spans="3:15" ht="14.45" hidden="1" customHeight="1" x14ac:dyDescent="0.25">
      <c r="C561" s="81">
        <f>VLOOKUP(Contactos!D561,Hoja1!$A$3:$E$22,2,FALSE)</f>
        <v>14</v>
      </c>
      <c r="D561" s="82" t="s">
        <v>21</v>
      </c>
      <c r="E561" s="82"/>
      <c r="F561" s="82">
        <v>1</v>
      </c>
      <c r="G561" s="82">
        <v>1</v>
      </c>
      <c r="H561" s="82" t="s">
        <v>1544</v>
      </c>
      <c r="I561" s="82"/>
      <c r="J561" s="82"/>
      <c r="K561" s="82">
        <v>24264</v>
      </c>
      <c r="L561" s="82">
        <v>9933112018</v>
      </c>
      <c r="M561" s="82"/>
      <c r="N561" s="83"/>
      <c r="O561" s="57" t="s">
        <v>314</v>
      </c>
    </row>
    <row r="562" spans="3:15" ht="14.45" hidden="1" customHeight="1" x14ac:dyDescent="0.25">
      <c r="C562" s="81">
        <f>VLOOKUP(Contactos!D562,Hoja1!$A$3:$E$22,2,FALSE)</f>
        <v>14</v>
      </c>
      <c r="D562" s="82" t="s">
        <v>21</v>
      </c>
      <c r="E562" s="82"/>
      <c r="F562" s="82">
        <v>1</v>
      </c>
      <c r="G562" s="82">
        <v>1</v>
      </c>
      <c r="H562" s="82" t="s">
        <v>1345</v>
      </c>
      <c r="I562" s="82"/>
      <c r="J562" s="82"/>
      <c r="K562" s="82">
        <v>24285</v>
      </c>
      <c r="L562" s="82">
        <v>9931778124</v>
      </c>
      <c r="M562" s="82"/>
      <c r="N562" s="83"/>
      <c r="O562" s="57" t="s">
        <v>289</v>
      </c>
    </row>
    <row r="563" spans="3:15" ht="14.45" hidden="1" customHeight="1" x14ac:dyDescent="0.25">
      <c r="C563" s="81">
        <f>VLOOKUP(Contactos!D563,Hoja1!$A$3:$E$22,2,FALSE)</f>
        <v>14</v>
      </c>
      <c r="D563" s="82" t="s">
        <v>21</v>
      </c>
      <c r="E563" s="82"/>
      <c r="F563" s="82">
        <v>1</v>
      </c>
      <c r="G563" s="82">
        <v>1</v>
      </c>
      <c r="H563" s="82" t="s">
        <v>1545</v>
      </c>
      <c r="I563" s="82"/>
      <c r="J563" s="82"/>
      <c r="K563" s="82">
        <v>24252</v>
      </c>
      <c r="L563" s="82">
        <v>9931477184</v>
      </c>
      <c r="M563" s="82"/>
      <c r="N563" s="83"/>
      <c r="O563" s="57" t="s">
        <v>316</v>
      </c>
    </row>
    <row r="564" spans="3:15" ht="14.45" hidden="1" customHeight="1" x14ac:dyDescent="0.25">
      <c r="C564" s="81">
        <f>VLOOKUP(Contactos!D564,Hoja1!$A$3:$E$22,2,FALSE)</f>
        <v>14</v>
      </c>
      <c r="D564" s="82" t="s">
        <v>21</v>
      </c>
      <c r="E564" s="82"/>
      <c r="F564" s="82">
        <v>1</v>
      </c>
      <c r="G564" s="82">
        <v>1</v>
      </c>
      <c r="H564" s="82" t="s">
        <v>1546</v>
      </c>
      <c r="I564" s="82"/>
      <c r="J564" s="82"/>
      <c r="K564" s="82">
        <v>24262</v>
      </c>
      <c r="L564" s="82">
        <v>9933114496</v>
      </c>
      <c r="M564" s="82"/>
      <c r="N564" s="83"/>
      <c r="O564" s="57" t="s">
        <v>317</v>
      </c>
    </row>
    <row r="565" spans="3:15" ht="14.45" hidden="1" customHeight="1" x14ac:dyDescent="0.25">
      <c r="C565" s="81">
        <f>VLOOKUP(Contactos!D565,Hoja1!$A$3:$E$22,2,FALSE)</f>
        <v>14</v>
      </c>
      <c r="D565" s="82" t="s">
        <v>21</v>
      </c>
      <c r="E565" s="82"/>
      <c r="F565" s="82">
        <v>1</v>
      </c>
      <c r="G565" s="82">
        <v>1</v>
      </c>
      <c r="H565" s="82" t="s">
        <v>1547</v>
      </c>
      <c r="I565" s="82"/>
      <c r="J565" s="82"/>
      <c r="K565" s="82">
        <v>24252</v>
      </c>
      <c r="L565" s="82">
        <v>9931350607</v>
      </c>
      <c r="M565" s="82"/>
      <c r="N565" s="83"/>
      <c r="O565" s="57" t="s">
        <v>318</v>
      </c>
    </row>
    <row r="566" spans="3:15" ht="14.45" hidden="1" customHeight="1" x14ac:dyDescent="0.25">
      <c r="C566" s="81">
        <f>VLOOKUP(Contactos!D566,Hoja1!$A$3:$E$22,2,FALSE)</f>
        <v>14</v>
      </c>
      <c r="D566" s="82" t="s">
        <v>21</v>
      </c>
      <c r="E566" s="82"/>
      <c r="F566" s="82">
        <v>1</v>
      </c>
      <c r="G566" s="82">
        <v>1</v>
      </c>
      <c r="H566" s="82" t="s">
        <v>1548</v>
      </c>
      <c r="I566" s="82"/>
      <c r="J566" s="82"/>
      <c r="K566" s="82">
        <v>24261</v>
      </c>
      <c r="L566" s="82">
        <v>9931361881</v>
      </c>
      <c r="M566" s="82"/>
      <c r="N566" s="83"/>
      <c r="O566" s="57" t="s">
        <v>319</v>
      </c>
    </row>
    <row r="567" spans="3:15" ht="14.45" hidden="1" customHeight="1" x14ac:dyDescent="0.25">
      <c r="C567" s="81">
        <f>VLOOKUP(Contactos!D567,Hoja1!$A$3:$E$22,2,FALSE)</f>
        <v>14</v>
      </c>
      <c r="D567" s="82" t="s">
        <v>21</v>
      </c>
      <c r="E567" s="82"/>
      <c r="F567" s="82">
        <v>1</v>
      </c>
      <c r="G567" s="82">
        <v>1</v>
      </c>
      <c r="H567" s="82" t="s">
        <v>1549</v>
      </c>
      <c r="I567" s="82"/>
      <c r="J567" s="82"/>
      <c r="K567" s="82">
        <v>24074</v>
      </c>
      <c r="L567" s="82">
        <v>9332341151</v>
      </c>
      <c r="M567" s="82"/>
      <c r="N567" s="83"/>
      <c r="O567" s="57" t="s">
        <v>320</v>
      </c>
    </row>
    <row r="568" spans="3:15" ht="14.45" hidden="1" customHeight="1" x14ac:dyDescent="0.25">
      <c r="C568" s="81">
        <f>VLOOKUP(Contactos!D568,Hoja1!$A$3:$E$22,2,FALSE)</f>
        <v>14</v>
      </c>
      <c r="D568" s="82" t="s">
        <v>21</v>
      </c>
      <c r="E568" s="82"/>
      <c r="F568" s="82">
        <v>1</v>
      </c>
      <c r="G568" s="82">
        <v>1</v>
      </c>
      <c r="H568" s="82" t="s">
        <v>1550</v>
      </c>
      <c r="I568" s="82"/>
      <c r="J568" s="82"/>
      <c r="K568" s="82">
        <v>24228</v>
      </c>
      <c r="L568" s="82">
        <v>9931909766</v>
      </c>
      <c r="M568" s="82"/>
      <c r="N568" s="83"/>
      <c r="O568" s="57" t="s">
        <v>321</v>
      </c>
    </row>
    <row r="569" spans="3:15" ht="14.45" hidden="1" customHeight="1" x14ac:dyDescent="0.25">
      <c r="C569" s="81">
        <f>VLOOKUP(Contactos!D569,Hoja1!$A$3:$E$22,2,FALSE)</f>
        <v>14</v>
      </c>
      <c r="D569" s="82" t="s">
        <v>21</v>
      </c>
      <c r="E569" s="82"/>
      <c r="F569" s="82">
        <v>1</v>
      </c>
      <c r="G569" s="82">
        <v>1</v>
      </c>
      <c r="H569" s="82" t="s">
        <v>1551</v>
      </c>
      <c r="I569" s="82"/>
      <c r="J569" s="82"/>
      <c r="K569" s="82">
        <v>24273</v>
      </c>
      <c r="L569" s="82">
        <v>9933113670</v>
      </c>
      <c r="M569" s="82"/>
      <c r="N569" s="83"/>
      <c r="O569" s="57" t="s">
        <v>322</v>
      </c>
    </row>
    <row r="570" spans="3:15" ht="14.45" hidden="1" customHeight="1" x14ac:dyDescent="0.25">
      <c r="C570" s="81">
        <f>VLOOKUP(Contactos!D570,Hoja1!$A$3:$E$22,2,FALSE)</f>
        <v>14</v>
      </c>
      <c r="D570" s="82" t="s">
        <v>21</v>
      </c>
      <c r="E570" s="82"/>
      <c r="F570" s="82">
        <v>1</v>
      </c>
      <c r="G570" s="82">
        <v>1</v>
      </c>
      <c r="H570" s="82" t="s">
        <v>1552</v>
      </c>
      <c r="I570" s="82"/>
      <c r="J570" s="82"/>
      <c r="K570" s="82">
        <v>24074</v>
      </c>
      <c r="L570" s="82">
        <v>9932785076</v>
      </c>
      <c r="M570" s="82"/>
      <c r="N570" s="83"/>
      <c r="O570" s="57" t="s">
        <v>324</v>
      </c>
    </row>
    <row r="571" spans="3:15" ht="14.45" hidden="1" customHeight="1" x14ac:dyDescent="0.25">
      <c r="C571" s="81">
        <f>VLOOKUP(Contactos!D571,Hoja1!$A$3:$E$22,2,FALSE)</f>
        <v>15</v>
      </c>
      <c r="D571" s="84" t="s">
        <v>19</v>
      </c>
      <c r="E571" s="84"/>
      <c r="F571" s="82">
        <v>1</v>
      </c>
      <c r="G571" s="84">
        <v>1</v>
      </c>
      <c r="H571" s="84" t="s">
        <v>896</v>
      </c>
      <c r="I571" s="84"/>
      <c r="J571" s="84"/>
      <c r="K571" s="84">
        <v>56040</v>
      </c>
      <c r="L571" s="84">
        <v>9933428336</v>
      </c>
      <c r="M571" s="84"/>
      <c r="N571" s="85"/>
      <c r="O571" s="57" t="s">
        <v>226</v>
      </c>
    </row>
    <row r="572" spans="3:15" ht="14.45" hidden="1" customHeight="1" x14ac:dyDescent="0.25">
      <c r="C572" s="81">
        <f>VLOOKUP(Contactos!D572,Hoja1!$A$3:$E$22,2,FALSE)</f>
        <v>15</v>
      </c>
      <c r="D572" s="84" t="s">
        <v>19</v>
      </c>
      <c r="E572" s="84"/>
      <c r="F572" s="82">
        <v>1</v>
      </c>
      <c r="G572" s="84">
        <v>1</v>
      </c>
      <c r="H572" s="84" t="s">
        <v>1375</v>
      </c>
      <c r="I572" s="84"/>
      <c r="J572" s="84"/>
      <c r="K572" s="84" t="s">
        <v>1915</v>
      </c>
      <c r="L572" s="84" t="s">
        <v>1991</v>
      </c>
      <c r="M572" s="84" t="s">
        <v>2024</v>
      </c>
      <c r="N572" s="85"/>
      <c r="O572" s="57" t="s">
        <v>325</v>
      </c>
    </row>
    <row r="573" spans="3:15" ht="14.45" hidden="1" customHeight="1" x14ac:dyDescent="0.25">
      <c r="C573" s="81">
        <f>VLOOKUP(Contactos!D573,Hoja1!$A$3:$E$22,2,FALSE)</f>
        <v>15</v>
      </c>
      <c r="D573" s="84" t="s">
        <v>19</v>
      </c>
      <c r="E573" s="84"/>
      <c r="F573" s="82">
        <v>1</v>
      </c>
      <c r="G573" s="84">
        <v>1</v>
      </c>
      <c r="H573" s="84" t="s">
        <v>1376</v>
      </c>
      <c r="I573" s="84"/>
      <c r="J573" s="84"/>
      <c r="K573" s="84" t="s">
        <v>1916</v>
      </c>
      <c r="L573" s="84" t="s">
        <v>1992</v>
      </c>
      <c r="M573" s="84" t="s">
        <v>3</v>
      </c>
      <c r="N573" s="85"/>
      <c r="O573" s="57" t="s">
        <v>326</v>
      </c>
    </row>
    <row r="574" spans="3:15" ht="14.45" hidden="1" customHeight="1" x14ac:dyDescent="0.25">
      <c r="C574" s="81">
        <f>VLOOKUP(Contactos!D574,Hoja1!$A$3:$E$22,2,FALSE)</f>
        <v>15</v>
      </c>
      <c r="D574" s="84" t="s">
        <v>19</v>
      </c>
      <c r="E574" s="84"/>
      <c r="F574" s="82">
        <v>1</v>
      </c>
      <c r="G574" s="84">
        <v>1</v>
      </c>
      <c r="H574" s="84" t="s">
        <v>1377</v>
      </c>
      <c r="I574" s="84"/>
      <c r="J574" s="84"/>
      <c r="K574" s="84" t="s">
        <v>1917</v>
      </c>
      <c r="L574" s="84" t="s">
        <v>1993</v>
      </c>
      <c r="M574" s="84" t="s">
        <v>2025</v>
      </c>
      <c r="N574" s="85"/>
      <c r="O574" s="57" t="s">
        <v>327</v>
      </c>
    </row>
    <row r="575" spans="3:15" ht="14.45" hidden="1" customHeight="1" x14ac:dyDescent="0.25">
      <c r="C575" s="81">
        <f>VLOOKUP(Contactos!D575,Hoja1!$A$3:$E$22,2,FALSE)</f>
        <v>15</v>
      </c>
      <c r="D575" s="84" t="s">
        <v>19</v>
      </c>
      <c r="E575" s="84"/>
      <c r="F575" s="82">
        <v>1</v>
      </c>
      <c r="G575" s="84">
        <v>1</v>
      </c>
      <c r="H575" s="84" t="s">
        <v>1378</v>
      </c>
      <c r="I575" s="84"/>
      <c r="J575" s="84"/>
      <c r="K575" s="84">
        <v>56790</v>
      </c>
      <c r="L575" s="84">
        <v>9331015369</v>
      </c>
      <c r="M575" s="84" t="s">
        <v>3</v>
      </c>
      <c r="N575" s="85">
        <v>9931706980</v>
      </c>
      <c r="O575" s="57" t="s">
        <v>328</v>
      </c>
    </row>
    <row r="576" spans="3:15" ht="14.45" hidden="1" customHeight="1" x14ac:dyDescent="0.25">
      <c r="C576" s="81">
        <f>VLOOKUP(Contactos!D576,Hoja1!$A$3:$E$22,2,FALSE)</f>
        <v>15</v>
      </c>
      <c r="D576" s="84" t="s">
        <v>19</v>
      </c>
      <c r="E576" s="84"/>
      <c r="F576" s="82">
        <v>1</v>
      </c>
      <c r="G576" s="84">
        <v>1</v>
      </c>
      <c r="H576" s="84" t="s">
        <v>1379</v>
      </c>
      <c r="I576" s="84"/>
      <c r="J576" s="84"/>
      <c r="K576" s="124">
        <v>56.015657855211778</v>
      </c>
      <c r="L576" s="84">
        <v>9371005112</v>
      </c>
      <c r="M576" s="84">
        <v>702546</v>
      </c>
      <c r="N576" s="85"/>
      <c r="O576" s="57" t="s">
        <v>560</v>
      </c>
    </row>
    <row r="577" spans="3:15" ht="14.45" hidden="1" customHeight="1" x14ac:dyDescent="0.25">
      <c r="C577" s="81">
        <f>VLOOKUP(Contactos!D577,Hoja1!$A$3:$E$22,2,FALSE)</f>
        <v>15</v>
      </c>
      <c r="D577" s="84" t="s">
        <v>19</v>
      </c>
      <c r="E577" s="84"/>
      <c r="F577" s="82">
        <v>1</v>
      </c>
      <c r="G577" s="84">
        <v>1</v>
      </c>
      <c r="H577" s="84" t="s">
        <v>1380</v>
      </c>
      <c r="I577" s="84"/>
      <c r="J577" s="84"/>
      <c r="K577" s="84">
        <v>56089</v>
      </c>
      <c r="L577" s="84">
        <v>9932773201</v>
      </c>
      <c r="M577" s="84">
        <v>705949</v>
      </c>
      <c r="N577" s="85"/>
      <c r="O577" s="57" t="s">
        <v>622</v>
      </c>
    </row>
    <row r="578" spans="3:15" ht="14.45" hidden="1" customHeight="1" x14ac:dyDescent="0.25">
      <c r="C578" s="81">
        <f>VLOOKUP(Contactos!D578,Hoja1!$A$3:$E$22,2,FALSE)</f>
        <v>15</v>
      </c>
      <c r="D578" s="84" t="s">
        <v>19</v>
      </c>
      <c r="E578" s="84"/>
      <c r="F578" s="82">
        <v>1</v>
      </c>
      <c r="G578" s="84">
        <v>1</v>
      </c>
      <c r="H578" s="84" t="s">
        <v>1381</v>
      </c>
      <c r="I578" s="84"/>
      <c r="J578" s="84"/>
      <c r="K578" s="84" t="s">
        <v>1918</v>
      </c>
      <c r="L578" s="84">
        <v>9931603551</v>
      </c>
      <c r="M578" s="84" t="s">
        <v>2026</v>
      </c>
      <c r="N578" s="85"/>
      <c r="O578" s="57" t="s">
        <v>329</v>
      </c>
    </row>
    <row r="579" spans="3:15" ht="14.45" hidden="1" customHeight="1" x14ac:dyDescent="0.25">
      <c r="C579" s="81">
        <f>VLOOKUP(Contactos!D579,Hoja1!$A$3:$E$22,2,FALSE)</f>
        <v>15</v>
      </c>
      <c r="D579" s="84" t="s">
        <v>19</v>
      </c>
      <c r="E579" s="84"/>
      <c r="F579" s="82">
        <v>1</v>
      </c>
      <c r="G579" s="84">
        <v>1</v>
      </c>
      <c r="H579" s="84" t="s">
        <v>1382</v>
      </c>
      <c r="I579" s="84"/>
      <c r="J579" s="84"/>
      <c r="K579" s="84" t="s">
        <v>1919</v>
      </c>
      <c r="L579" s="84">
        <v>9933110269</v>
      </c>
      <c r="M579" s="84" t="s">
        <v>3</v>
      </c>
      <c r="N579" s="85">
        <v>9933800433</v>
      </c>
      <c r="O579" s="57" t="s">
        <v>330</v>
      </c>
    </row>
    <row r="580" spans="3:15" ht="14.45" hidden="1" customHeight="1" x14ac:dyDescent="0.25">
      <c r="C580" s="81">
        <f>VLOOKUP(Contactos!D580,Hoja1!$A$3:$E$22,2,FALSE)</f>
        <v>15</v>
      </c>
      <c r="D580" s="84" t="s">
        <v>19</v>
      </c>
      <c r="E580" s="84"/>
      <c r="F580" s="82">
        <v>1</v>
      </c>
      <c r="G580" s="84">
        <v>1</v>
      </c>
      <c r="H580" s="84" t="s">
        <v>1383</v>
      </c>
      <c r="I580" s="84"/>
      <c r="J580" s="84"/>
      <c r="K580" s="84">
        <v>56084</v>
      </c>
      <c r="L580" s="84">
        <v>9931624440</v>
      </c>
      <c r="M580" s="84">
        <v>707532</v>
      </c>
      <c r="N580" s="85"/>
      <c r="O580" s="57" t="s">
        <v>671</v>
      </c>
    </row>
    <row r="581" spans="3:15" ht="14.45" hidden="1" customHeight="1" x14ac:dyDescent="0.25">
      <c r="C581" s="81">
        <f>VLOOKUP(Contactos!D581,Hoja1!$A$3:$E$22,2,FALSE)</f>
        <v>15</v>
      </c>
      <c r="D581" s="84" t="s">
        <v>19</v>
      </c>
      <c r="E581" s="84"/>
      <c r="F581" s="82">
        <v>1</v>
      </c>
      <c r="G581" s="84">
        <v>1</v>
      </c>
      <c r="H581" s="84" t="s">
        <v>1384</v>
      </c>
      <c r="I581" s="84"/>
      <c r="J581" s="84"/>
      <c r="K581" s="84">
        <v>56534</v>
      </c>
      <c r="L581" s="84">
        <v>9932422435</v>
      </c>
      <c r="M581" s="84">
        <v>705321</v>
      </c>
      <c r="N581" s="85">
        <v>9931613018</v>
      </c>
      <c r="O581" s="57" t="s">
        <v>332</v>
      </c>
    </row>
    <row r="582" spans="3:15" ht="14.45" hidden="1" customHeight="1" x14ac:dyDescent="0.25">
      <c r="C582" s="81">
        <f>VLOOKUP(Contactos!D582,Hoja1!$A$3:$E$22,2,FALSE)</f>
        <v>15</v>
      </c>
      <c r="D582" s="84" t="s">
        <v>19</v>
      </c>
      <c r="E582" s="84"/>
      <c r="F582" s="82">
        <v>1</v>
      </c>
      <c r="G582" s="84">
        <v>1</v>
      </c>
      <c r="H582" s="84" t="s">
        <v>1385</v>
      </c>
      <c r="I582" s="84"/>
      <c r="J582" s="84"/>
      <c r="K582" s="84">
        <v>56140</v>
      </c>
      <c r="L582" s="84" t="s">
        <v>1994</v>
      </c>
      <c r="M582" s="84" t="s">
        <v>2027</v>
      </c>
      <c r="N582" s="85" t="s">
        <v>2053</v>
      </c>
      <c r="O582" s="57" t="s">
        <v>333</v>
      </c>
    </row>
    <row r="583" spans="3:15" ht="14.45" hidden="1" customHeight="1" x14ac:dyDescent="0.25">
      <c r="C583" s="81">
        <f>VLOOKUP(Contactos!D583,Hoja1!$A$3:$E$22,2,FALSE)</f>
        <v>15</v>
      </c>
      <c r="D583" s="84" t="s">
        <v>19</v>
      </c>
      <c r="E583" s="84"/>
      <c r="F583" s="82">
        <v>1</v>
      </c>
      <c r="G583" s="84">
        <v>1</v>
      </c>
      <c r="H583" s="84" t="s">
        <v>1386</v>
      </c>
      <c r="I583" s="84"/>
      <c r="J583" s="84"/>
      <c r="K583" s="84">
        <v>26632</v>
      </c>
      <c r="L583" s="84">
        <v>9931605260</v>
      </c>
      <c r="M583" s="84">
        <v>705700</v>
      </c>
      <c r="N583" s="85"/>
      <c r="O583" s="57" t="s">
        <v>630</v>
      </c>
    </row>
    <row r="584" spans="3:15" ht="14.45" hidden="1" customHeight="1" x14ac:dyDescent="0.25">
      <c r="C584" s="81">
        <f>VLOOKUP(Contactos!D584,Hoja1!$A$3:$E$22,2,FALSE)</f>
        <v>15</v>
      </c>
      <c r="D584" s="84" t="s">
        <v>19</v>
      </c>
      <c r="E584" s="84"/>
      <c r="F584" s="82">
        <v>1</v>
      </c>
      <c r="G584" s="84">
        <v>1</v>
      </c>
      <c r="H584" s="84" t="s">
        <v>1387</v>
      </c>
      <c r="I584" s="84"/>
      <c r="J584" s="84"/>
      <c r="K584" s="84">
        <v>56730</v>
      </c>
      <c r="L584" s="84" t="s">
        <v>1995</v>
      </c>
      <c r="M584" s="84" t="s">
        <v>3</v>
      </c>
      <c r="N584" s="85"/>
      <c r="O584" s="57" t="s">
        <v>335</v>
      </c>
    </row>
    <row r="585" spans="3:15" ht="14.45" hidden="1" customHeight="1" x14ac:dyDescent="0.25">
      <c r="C585" s="81">
        <f>VLOOKUP(Contactos!D585,Hoja1!$A$3:$E$22,2,FALSE)</f>
        <v>15</v>
      </c>
      <c r="D585" s="84" t="s">
        <v>19</v>
      </c>
      <c r="E585" s="84"/>
      <c r="F585" s="82">
        <v>1</v>
      </c>
      <c r="G585" s="84">
        <v>1</v>
      </c>
      <c r="H585" s="84" t="s">
        <v>1388</v>
      </c>
      <c r="I585" s="84"/>
      <c r="J585" s="84"/>
      <c r="K585" s="84" t="s">
        <v>1931</v>
      </c>
      <c r="L585" s="84" t="s">
        <v>1996</v>
      </c>
      <c r="M585" s="84" t="s">
        <v>3</v>
      </c>
      <c r="N585" s="85"/>
      <c r="O585" s="57" t="s">
        <v>336</v>
      </c>
    </row>
    <row r="586" spans="3:15" ht="14.45" hidden="1" customHeight="1" x14ac:dyDescent="0.25">
      <c r="C586" s="81">
        <f>VLOOKUP(Contactos!D586,Hoja1!$A$3:$E$22,2,FALSE)</f>
        <v>15</v>
      </c>
      <c r="D586" s="84" t="s">
        <v>19</v>
      </c>
      <c r="E586" s="84"/>
      <c r="F586" s="82">
        <v>1</v>
      </c>
      <c r="G586" s="84">
        <v>1</v>
      </c>
      <c r="H586" s="84" t="s">
        <v>1389</v>
      </c>
      <c r="I586" s="84"/>
      <c r="J586" s="84"/>
      <c r="K586" s="84">
        <v>56114</v>
      </c>
      <c r="L586" s="84">
        <v>9933112178</v>
      </c>
      <c r="M586" s="84" t="s">
        <v>3</v>
      </c>
      <c r="N586" s="85"/>
      <c r="O586" s="57" t="s">
        <v>767</v>
      </c>
    </row>
    <row r="587" spans="3:15" ht="14.45" hidden="1" customHeight="1" x14ac:dyDescent="0.25">
      <c r="C587" s="81">
        <f>VLOOKUP(Contactos!D587,Hoja1!$A$3:$E$22,2,FALSE)</f>
        <v>15</v>
      </c>
      <c r="D587" s="84" t="s">
        <v>19</v>
      </c>
      <c r="E587" s="84"/>
      <c r="F587" s="82">
        <v>1</v>
      </c>
      <c r="G587" s="84">
        <v>1</v>
      </c>
      <c r="H587" s="84" t="s">
        <v>1390</v>
      </c>
      <c r="I587" s="84"/>
      <c r="J587" s="84"/>
      <c r="K587" s="84" t="s">
        <v>1932</v>
      </c>
      <c r="L587" s="84" t="s">
        <v>1997</v>
      </c>
      <c r="M587" s="84" t="s">
        <v>3</v>
      </c>
      <c r="N587" s="85"/>
      <c r="O587" s="57" t="s">
        <v>337</v>
      </c>
    </row>
    <row r="588" spans="3:15" ht="14.45" hidden="1" customHeight="1" x14ac:dyDescent="0.25">
      <c r="C588" s="81">
        <f>VLOOKUP(Contactos!D588,Hoja1!$A$3:$E$22,2,FALSE)</f>
        <v>15</v>
      </c>
      <c r="D588" s="84" t="s">
        <v>19</v>
      </c>
      <c r="E588" s="84"/>
      <c r="F588" s="82">
        <v>1</v>
      </c>
      <c r="G588" s="84">
        <v>1</v>
      </c>
      <c r="H588" s="84" t="s">
        <v>1391</v>
      </c>
      <c r="I588" s="84"/>
      <c r="J588" s="84"/>
      <c r="K588" s="84" t="s">
        <v>1933</v>
      </c>
      <c r="L588" s="84" t="s">
        <v>1998</v>
      </c>
      <c r="M588" s="84" t="s">
        <v>2028</v>
      </c>
      <c r="N588" s="85"/>
      <c r="O588" s="57" t="s">
        <v>338</v>
      </c>
    </row>
    <row r="589" spans="3:15" ht="14.45" hidden="1" customHeight="1" x14ac:dyDescent="0.25">
      <c r="C589" s="81">
        <f>VLOOKUP(Contactos!D589,Hoja1!$A$3:$E$22,2,FALSE)</f>
        <v>15</v>
      </c>
      <c r="D589" s="84" t="s">
        <v>19</v>
      </c>
      <c r="E589" s="84"/>
      <c r="F589" s="82">
        <v>1</v>
      </c>
      <c r="G589" s="84">
        <v>1</v>
      </c>
      <c r="H589" s="84" t="s">
        <v>1392</v>
      </c>
      <c r="I589" s="84"/>
      <c r="J589" s="84"/>
      <c r="K589" s="84">
        <v>56132</v>
      </c>
      <c r="L589" s="84">
        <v>9331189724</v>
      </c>
      <c r="M589" s="84" t="s">
        <v>3</v>
      </c>
      <c r="N589" s="85">
        <v>9333345486</v>
      </c>
      <c r="O589" s="57" t="s">
        <v>344</v>
      </c>
    </row>
    <row r="590" spans="3:15" ht="14.45" hidden="1" customHeight="1" x14ac:dyDescent="0.25">
      <c r="C590" s="81">
        <f>VLOOKUP(Contactos!D590,Hoja1!$A$3:$E$22,2,FALSE)</f>
        <v>15</v>
      </c>
      <c r="D590" s="84" t="s">
        <v>19</v>
      </c>
      <c r="E590" s="84"/>
      <c r="F590" s="82">
        <v>1</v>
      </c>
      <c r="G590" s="84">
        <v>1</v>
      </c>
      <c r="H590" s="53" t="s">
        <v>1393</v>
      </c>
      <c r="I590" s="84"/>
      <c r="J590" s="84"/>
      <c r="K590" s="53" t="s">
        <v>1934</v>
      </c>
      <c r="L590" s="53" t="s">
        <v>1999</v>
      </c>
      <c r="M590" s="53" t="s">
        <v>3</v>
      </c>
      <c r="N590" s="54"/>
      <c r="O590" s="57" t="s">
        <v>339</v>
      </c>
    </row>
    <row r="591" spans="3:15" ht="14.45" hidden="1" customHeight="1" x14ac:dyDescent="0.25">
      <c r="C591" s="81">
        <f>VLOOKUP(Contactos!D591,Hoja1!$A$3:$E$22,2,FALSE)</f>
        <v>15</v>
      </c>
      <c r="D591" s="84" t="s">
        <v>19</v>
      </c>
      <c r="E591" s="84"/>
      <c r="F591" s="82">
        <v>1</v>
      </c>
      <c r="G591" s="84">
        <v>1</v>
      </c>
      <c r="H591" s="53" t="s">
        <v>1394</v>
      </c>
      <c r="I591" s="84"/>
      <c r="J591" s="84"/>
      <c r="K591" s="53" t="s">
        <v>1935</v>
      </c>
      <c r="L591" s="53">
        <v>2299842536</v>
      </c>
      <c r="M591" s="53" t="s">
        <v>2029</v>
      </c>
      <c r="N591" s="54"/>
      <c r="O591" s="57" t="s">
        <v>340</v>
      </c>
    </row>
    <row r="592" spans="3:15" s="81" customFormat="1" ht="14.45" hidden="1" customHeight="1" x14ac:dyDescent="0.25">
      <c r="C592" s="81">
        <f>VLOOKUP(Contactos!D592,Hoja1!$A$3:$E$22,2,FALSE)</f>
        <v>15</v>
      </c>
      <c r="D592" s="84" t="s">
        <v>19</v>
      </c>
      <c r="E592" s="84"/>
      <c r="F592" s="82">
        <v>1</v>
      </c>
      <c r="G592" s="84">
        <v>1</v>
      </c>
      <c r="H592" s="84" t="s">
        <v>1395</v>
      </c>
      <c r="I592" s="84"/>
      <c r="J592" s="84"/>
      <c r="K592" s="84" t="s">
        <v>1932</v>
      </c>
      <c r="L592" s="84" t="s">
        <v>2000</v>
      </c>
      <c r="M592" s="84" t="s">
        <v>3</v>
      </c>
      <c r="N592" s="85"/>
      <c r="O592" s="86" t="s">
        <v>341</v>
      </c>
    </row>
    <row r="593" spans="3:15" ht="14.45" hidden="1" customHeight="1" x14ac:dyDescent="0.25">
      <c r="C593" s="81">
        <f>VLOOKUP(Contactos!D593,Hoja1!$A$3:$E$22,2,FALSE)</f>
        <v>15</v>
      </c>
      <c r="D593" s="84" t="s">
        <v>19</v>
      </c>
      <c r="E593" s="84"/>
      <c r="F593" s="82">
        <v>1</v>
      </c>
      <c r="G593" s="84">
        <v>1</v>
      </c>
      <c r="H593" s="53" t="s">
        <v>1396</v>
      </c>
      <c r="I593" s="84"/>
      <c r="J593" s="84"/>
      <c r="K593" s="53" t="s">
        <v>1936</v>
      </c>
      <c r="L593" s="53">
        <v>9931779404</v>
      </c>
      <c r="M593" s="53">
        <v>702652</v>
      </c>
      <c r="N593" s="54">
        <v>9933570809</v>
      </c>
      <c r="O593" s="57" t="s">
        <v>342</v>
      </c>
    </row>
    <row r="594" spans="3:15" ht="14.45" hidden="1" customHeight="1" x14ac:dyDescent="0.25">
      <c r="C594" s="81">
        <f>VLOOKUP(Contactos!D594,Hoja1!$A$3:$E$22,2,FALSE)</f>
        <v>15</v>
      </c>
      <c r="D594" s="84" t="s">
        <v>19</v>
      </c>
      <c r="E594" s="84"/>
      <c r="F594" s="82">
        <v>1</v>
      </c>
      <c r="G594" s="84">
        <v>1</v>
      </c>
      <c r="H594" s="53" t="s">
        <v>1397</v>
      </c>
      <c r="I594" s="84"/>
      <c r="J594" s="84"/>
      <c r="K594" s="53" t="s">
        <v>1937</v>
      </c>
      <c r="L594" s="53" t="s">
        <v>2001</v>
      </c>
      <c r="M594" s="53" t="s">
        <v>2030</v>
      </c>
      <c r="N594" s="54"/>
      <c r="O594" s="57" t="s">
        <v>343</v>
      </c>
    </row>
    <row r="595" spans="3:15" ht="14.45" hidden="1" customHeight="1" x14ac:dyDescent="0.25">
      <c r="C595" s="81">
        <f>VLOOKUP(Contactos!D595,Hoja1!$A$3:$E$22,2,FALSE)</f>
        <v>15</v>
      </c>
      <c r="D595" s="84" t="s">
        <v>19</v>
      </c>
      <c r="E595" s="84"/>
      <c r="F595" s="82">
        <v>1</v>
      </c>
      <c r="G595" s="84">
        <v>1</v>
      </c>
      <c r="H595" s="53" t="s">
        <v>1199</v>
      </c>
      <c r="I595" s="84"/>
      <c r="J595" s="84"/>
      <c r="K595" s="53" t="s">
        <v>1938</v>
      </c>
      <c r="L595" s="53" t="s">
        <v>2002</v>
      </c>
      <c r="M595" s="53" t="s">
        <v>2031</v>
      </c>
      <c r="N595" s="54"/>
      <c r="O595" s="57" t="s">
        <v>65</v>
      </c>
    </row>
    <row r="596" spans="3:15" ht="14.45" hidden="1" customHeight="1" x14ac:dyDescent="0.25">
      <c r="C596" s="81">
        <f>VLOOKUP(Contactos!D596,Hoja1!$A$3:$E$22,2,FALSE)</f>
        <v>15</v>
      </c>
      <c r="D596" s="84" t="s">
        <v>19</v>
      </c>
      <c r="E596" s="84"/>
      <c r="F596" s="82">
        <v>1</v>
      </c>
      <c r="G596" s="84">
        <v>1</v>
      </c>
      <c r="H596" s="53" t="s">
        <v>1398</v>
      </c>
      <c r="I596" s="84"/>
      <c r="J596" s="84"/>
      <c r="K596" s="53">
        <v>56037</v>
      </c>
      <c r="L596" s="53">
        <v>9933110673</v>
      </c>
      <c r="M596" s="53" t="s">
        <v>3</v>
      </c>
      <c r="N596" s="54"/>
      <c r="O596" s="57" t="s">
        <v>345</v>
      </c>
    </row>
    <row r="597" spans="3:15" ht="14.45" hidden="1" customHeight="1" x14ac:dyDescent="0.25">
      <c r="C597" s="81">
        <f>VLOOKUP(Contactos!D597,Hoja1!$A$3:$E$22,2,FALSE)</f>
        <v>15</v>
      </c>
      <c r="D597" s="84" t="s">
        <v>19</v>
      </c>
      <c r="E597" s="84"/>
      <c r="F597" s="82">
        <v>1</v>
      </c>
      <c r="G597" s="84">
        <v>1</v>
      </c>
      <c r="H597" s="53" t="s">
        <v>1399</v>
      </c>
      <c r="I597" s="84"/>
      <c r="J597" s="84"/>
      <c r="K597" s="53">
        <v>56462</v>
      </c>
      <c r="L597" s="53">
        <v>9932422940</v>
      </c>
      <c r="M597" s="53" t="s">
        <v>3</v>
      </c>
      <c r="N597" s="54"/>
      <c r="O597" s="57" t="s">
        <v>346</v>
      </c>
    </row>
    <row r="598" spans="3:15" ht="14.45" hidden="1" customHeight="1" x14ac:dyDescent="0.25">
      <c r="C598" s="81">
        <f>VLOOKUP(Contactos!D598,Hoja1!$A$3:$E$22,2,FALSE)</f>
        <v>15</v>
      </c>
      <c r="D598" s="84" t="s">
        <v>19</v>
      </c>
      <c r="E598" s="84"/>
      <c r="F598" s="82">
        <v>1</v>
      </c>
      <c r="G598" s="84">
        <v>1</v>
      </c>
      <c r="H598" s="53" t="s">
        <v>1400</v>
      </c>
      <c r="I598" s="84"/>
      <c r="J598" s="84"/>
      <c r="K598" s="53" t="s">
        <v>1939</v>
      </c>
      <c r="L598" s="53">
        <v>9931172097</v>
      </c>
      <c r="M598" s="53" t="s">
        <v>2032</v>
      </c>
      <c r="N598" s="54">
        <v>9333348717</v>
      </c>
      <c r="O598" s="57" t="s">
        <v>562</v>
      </c>
    </row>
    <row r="599" spans="3:15" ht="14.45" hidden="1" customHeight="1" x14ac:dyDescent="0.25">
      <c r="C599" s="81">
        <f>VLOOKUP(Contactos!D599,Hoja1!$A$3:$E$22,2,FALSE)</f>
        <v>15</v>
      </c>
      <c r="D599" s="84" t="s">
        <v>19</v>
      </c>
      <c r="E599" s="84"/>
      <c r="F599" s="82">
        <v>1</v>
      </c>
      <c r="G599" s="84">
        <v>1</v>
      </c>
      <c r="H599" s="53" t="s">
        <v>1401</v>
      </c>
      <c r="I599" s="84"/>
      <c r="J599" s="84"/>
      <c r="K599" s="53">
        <v>56792</v>
      </c>
      <c r="L599" s="53">
        <v>9333275180</v>
      </c>
      <c r="M599" s="53" t="s">
        <v>2033</v>
      </c>
      <c r="N599" s="54"/>
      <c r="O599" s="57" t="s">
        <v>347</v>
      </c>
    </row>
    <row r="600" spans="3:15" ht="14.45" hidden="1" customHeight="1" x14ac:dyDescent="0.25">
      <c r="C600" s="81">
        <f>VLOOKUP(Contactos!D600,Hoja1!$A$3:$E$22,2,FALSE)</f>
        <v>15</v>
      </c>
      <c r="D600" s="84" t="s">
        <v>19</v>
      </c>
      <c r="E600" s="84"/>
      <c r="F600" s="82">
        <v>1</v>
      </c>
      <c r="G600" s="84">
        <v>1</v>
      </c>
      <c r="H600" s="53" t="s">
        <v>1402</v>
      </c>
      <c r="I600" s="84"/>
      <c r="J600" s="84"/>
      <c r="K600" s="53">
        <v>56030</v>
      </c>
      <c r="L600" s="53">
        <v>9333031723</v>
      </c>
      <c r="M600" s="53" t="s">
        <v>3</v>
      </c>
      <c r="N600" s="54"/>
      <c r="O600" s="57" t="s">
        <v>348</v>
      </c>
    </row>
    <row r="601" spans="3:15" ht="14.45" hidden="1" customHeight="1" x14ac:dyDescent="0.25">
      <c r="C601" s="81">
        <f>VLOOKUP(Contactos!D601,Hoja1!$A$3:$E$22,2,FALSE)</f>
        <v>15</v>
      </c>
      <c r="D601" s="84" t="s">
        <v>19</v>
      </c>
      <c r="E601" s="84"/>
      <c r="F601" s="82">
        <v>1</v>
      </c>
      <c r="G601" s="84">
        <v>1</v>
      </c>
      <c r="H601" s="53" t="s">
        <v>1403</v>
      </c>
      <c r="I601" s="84"/>
      <c r="J601" s="84"/>
      <c r="K601" s="53" t="s">
        <v>1940</v>
      </c>
      <c r="L601" s="53" t="s">
        <v>2003</v>
      </c>
      <c r="M601" s="53">
        <v>703804</v>
      </c>
      <c r="N601" s="54"/>
      <c r="O601" s="57" t="s">
        <v>350</v>
      </c>
    </row>
    <row r="602" spans="3:15" ht="14.45" hidden="1" customHeight="1" x14ac:dyDescent="0.25">
      <c r="C602" s="81">
        <f>VLOOKUP(Contactos!D602,Hoja1!$A$3:$E$22,2,FALSE)</f>
        <v>15</v>
      </c>
      <c r="D602" s="84" t="s">
        <v>19</v>
      </c>
      <c r="E602" s="84"/>
      <c r="F602" s="82">
        <v>1</v>
      </c>
      <c r="G602" s="84">
        <v>1</v>
      </c>
      <c r="H602" s="53" t="s">
        <v>1404</v>
      </c>
      <c r="I602" s="84"/>
      <c r="J602" s="84"/>
      <c r="K602" s="53">
        <v>56090</v>
      </c>
      <c r="L602" s="53" t="s">
        <v>2004</v>
      </c>
      <c r="M602" s="53" t="s">
        <v>3</v>
      </c>
      <c r="N602" s="54"/>
      <c r="O602" s="57" t="s">
        <v>349</v>
      </c>
    </row>
    <row r="603" spans="3:15" ht="14.45" hidden="1" customHeight="1" x14ac:dyDescent="0.25">
      <c r="C603" s="81">
        <f>VLOOKUP(Contactos!D603,Hoja1!$A$3:$E$22,2,FALSE)</f>
        <v>15</v>
      </c>
      <c r="D603" s="84" t="s">
        <v>19</v>
      </c>
      <c r="E603" s="84"/>
      <c r="F603" s="82">
        <v>1</v>
      </c>
      <c r="G603" s="84">
        <v>1</v>
      </c>
      <c r="H603" s="53" t="s">
        <v>1405</v>
      </c>
      <c r="I603" s="84"/>
      <c r="J603" s="84"/>
      <c r="K603" s="53" t="s">
        <v>1938</v>
      </c>
      <c r="L603" s="53" t="s">
        <v>2005</v>
      </c>
      <c r="M603" s="53" t="s">
        <v>2034</v>
      </c>
      <c r="N603" s="54"/>
      <c r="O603" s="57" t="s">
        <v>351</v>
      </c>
    </row>
    <row r="604" spans="3:15" ht="14.45" hidden="1" customHeight="1" x14ac:dyDescent="0.25">
      <c r="C604" s="81">
        <f>VLOOKUP(Contactos!D604,Hoja1!$A$3:$E$22,2,FALSE)</f>
        <v>15</v>
      </c>
      <c r="D604" s="84" t="s">
        <v>19</v>
      </c>
      <c r="E604" s="84"/>
      <c r="F604" s="82">
        <v>1</v>
      </c>
      <c r="G604" s="84">
        <v>1</v>
      </c>
      <c r="H604" s="53" t="s">
        <v>1406</v>
      </c>
      <c r="I604" s="84"/>
      <c r="J604" s="84"/>
      <c r="K604" s="53">
        <v>56565</v>
      </c>
      <c r="L604" s="53">
        <v>9933110673</v>
      </c>
      <c r="M604" s="53" t="s">
        <v>3</v>
      </c>
      <c r="N604" s="54"/>
      <c r="O604" s="57" t="s">
        <v>709</v>
      </c>
    </row>
    <row r="605" spans="3:15" ht="14.45" hidden="1" customHeight="1" x14ac:dyDescent="0.25">
      <c r="C605" s="81">
        <f>VLOOKUP(Contactos!D605,Hoja1!$A$3:$E$22,2,FALSE)</f>
        <v>15</v>
      </c>
      <c r="D605" s="84" t="s">
        <v>19</v>
      </c>
      <c r="E605" s="84"/>
      <c r="F605" s="82">
        <v>1</v>
      </c>
      <c r="G605" s="84">
        <v>1</v>
      </c>
      <c r="H605" s="53" t="s">
        <v>1407</v>
      </c>
      <c r="I605" s="84"/>
      <c r="J605" s="84"/>
      <c r="K605" s="53" t="s">
        <v>1941</v>
      </c>
      <c r="L605" s="53" t="s">
        <v>2006</v>
      </c>
      <c r="M605" s="53" t="s">
        <v>2035</v>
      </c>
      <c r="N605" s="54"/>
      <c r="O605" s="57" t="s">
        <v>352</v>
      </c>
    </row>
    <row r="606" spans="3:15" ht="14.45" hidden="1" customHeight="1" x14ac:dyDescent="0.25">
      <c r="C606" s="81">
        <f>VLOOKUP(Contactos!D606,Hoja1!$A$3:$E$22,2,FALSE)</f>
        <v>15</v>
      </c>
      <c r="D606" s="84" t="s">
        <v>19</v>
      </c>
      <c r="E606" s="84"/>
      <c r="F606" s="82">
        <v>1</v>
      </c>
      <c r="G606" s="84">
        <v>1</v>
      </c>
      <c r="H606" s="53" t="s">
        <v>1408</v>
      </c>
      <c r="I606" s="84"/>
      <c r="J606" s="84"/>
      <c r="K606" s="53" t="s">
        <v>1942</v>
      </c>
      <c r="L606" s="53" t="s">
        <v>2007</v>
      </c>
      <c r="M606" s="53" t="s">
        <v>2036</v>
      </c>
      <c r="N606" s="54"/>
      <c r="O606" s="57" t="s">
        <v>353</v>
      </c>
    </row>
    <row r="607" spans="3:15" s="81" customFormat="1" ht="14.45" hidden="1" customHeight="1" x14ac:dyDescent="0.25">
      <c r="C607" s="81">
        <f>VLOOKUP(Contactos!D607,Hoja1!$A$3:$E$22,2,FALSE)</f>
        <v>15</v>
      </c>
      <c r="D607" s="84" t="s">
        <v>19</v>
      </c>
      <c r="E607" s="84"/>
      <c r="F607" s="82">
        <v>1</v>
      </c>
      <c r="G607" s="84">
        <v>1</v>
      </c>
      <c r="H607" s="84" t="s">
        <v>1409</v>
      </c>
      <c r="I607" s="84"/>
      <c r="J607" s="84"/>
      <c r="K607" s="84" t="s">
        <v>1943</v>
      </c>
      <c r="L607" s="84" t="s">
        <v>2008</v>
      </c>
      <c r="M607" s="84" t="s">
        <v>3</v>
      </c>
      <c r="N607" s="85"/>
      <c r="O607" s="86" t="s">
        <v>354</v>
      </c>
    </row>
    <row r="608" spans="3:15" ht="14.45" hidden="1" customHeight="1" x14ac:dyDescent="0.25">
      <c r="C608" s="81">
        <f>VLOOKUP(Contactos!D608,Hoja1!$A$3:$E$22,2,FALSE)</f>
        <v>15</v>
      </c>
      <c r="D608" s="84" t="s">
        <v>19</v>
      </c>
      <c r="E608" s="84"/>
      <c r="F608" s="82">
        <v>1</v>
      </c>
      <c r="G608" s="84">
        <v>1</v>
      </c>
      <c r="H608" s="53" t="s">
        <v>1410</v>
      </c>
      <c r="I608" s="84"/>
      <c r="J608" s="84"/>
      <c r="K608" s="53">
        <v>56020</v>
      </c>
      <c r="L608" s="53">
        <v>9381052493</v>
      </c>
      <c r="M608" s="53" t="s">
        <v>3</v>
      </c>
      <c r="N608" s="54"/>
      <c r="O608" s="57" t="s">
        <v>602</v>
      </c>
    </row>
    <row r="609" spans="3:15" ht="14.45" hidden="1" customHeight="1" x14ac:dyDescent="0.25">
      <c r="C609" s="81">
        <f>VLOOKUP(Contactos!D609,Hoja1!$A$3:$E$22,2,FALSE)</f>
        <v>15</v>
      </c>
      <c r="D609" s="84" t="s">
        <v>19</v>
      </c>
      <c r="E609" s="84"/>
      <c r="F609" s="82">
        <v>1</v>
      </c>
      <c r="G609" s="84">
        <v>1</v>
      </c>
      <c r="H609" s="53" t="s">
        <v>1411</v>
      </c>
      <c r="I609" s="84"/>
      <c r="J609" s="84"/>
      <c r="K609" s="53">
        <v>56792</v>
      </c>
      <c r="L609" s="53">
        <v>9931933135</v>
      </c>
      <c r="M609" s="53">
        <v>701541</v>
      </c>
      <c r="N609" s="54"/>
      <c r="O609" s="57" t="s">
        <v>497</v>
      </c>
    </row>
    <row r="610" spans="3:15" ht="14.45" hidden="1" customHeight="1" x14ac:dyDescent="0.25">
      <c r="C610" s="81">
        <f>VLOOKUP(Contactos!D610,Hoja1!$A$3:$E$22,2,FALSE)</f>
        <v>15</v>
      </c>
      <c r="D610" s="84" t="s">
        <v>19</v>
      </c>
      <c r="E610" s="84"/>
      <c r="F610" s="82">
        <v>1</v>
      </c>
      <c r="G610" s="84">
        <v>1</v>
      </c>
      <c r="H610" s="53" t="s">
        <v>1412</v>
      </c>
      <c r="I610" s="84"/>
      <c r="J610" s="84"/>
      <c r="K610" s="53" t="s">
        <v>1944</v>
      </c>
      <c r="L610" s="53"/>
      <c r="M610" s="53">
        <v>705420</v>
      </c>
      <c r="N610" s="54"/>
      <c r="O610" s="57" t="s">
        <v>355</v>
      </c>
    </row>
    <row r="611" spans="3:15" ht="14.45" hidden="1" customHeight="1" x14ac:dyDescent="0.25">
      <c r="C611" s="81">
        <f>VLOOKUP(Contactos!D611,Hoja1!$A$3:$E$22,2,FALSE)</f>
        <v>15</v>
      </c>
      <c r="D611" s="84" t="s">
        <v>19</v>
      </c>
      <c r="E611" s="84"/>
      <c r="F611" s="82">
        <v>1</v>
      </c>
      <c r="G611" s="84">
        <v>1</v>
      </c>
      <c r="H611" s="53" t="s">
        <v>1413</v>
      </c>
      <c r="I611" s="84"/>
      <c r="J611" s="84"/>
      <c r="K611" s="53">
        <v>56770</v>
      </c>
      <c r="L611" s="53">
        <v>9932090967</v>
      </c>
      <c r="M611" s="53">
        <v>702914</v>
      </c>
      <c r="N611" s="54">
        <v>9931860504</v>
      </c>
      <c r="O611" s="57" t="s">
        <v>356</v>
      </c>
    </row>
    <row r="612" spans="3:15" ht="14.45" hidden="1" customHeight="1" x14ac:dyDescent="0.25">
      <c r="C612" s="81">
        <f>VLOOKUP(Contactos!D612,Hoja1!$A$3:$E$22,2,FALSE)</f>
        <v>15</v>
      </c>
      <c r="D612" s="84" t="s">
        <v>19</v>
      </c>
      <c r="E612" s="84"/>
      <c r="F612" s="82">
        <v>1</v>
      </c>
      <c r="G612" s="84">
        <v>1</v>
      </c>
      <c r="H612" s="53" t="s">
        <v>1414</v>
      </c>
      <c r="I612" s="84"/>
      <c r="J612" s="84"/>
      <c r="K612" s="53">
        <v>53696</v>
      </c>
      <c r="L612" s="53" t="s">
        <v>2009</v>
      </c>
      <c r="M612" s="53">
        <v>705465</v>
      </c>
      <c r="N612" s="54"/>
      <c r="O612" s="57" t="s">
        <v>357</v>
      </c>
    </row>
    <row r="613" spans="3:15" ht="14.45" hidden="1" customHeight="1" x14ac:dyDescent="0.25">
      <c r="C613" s="81">
        <f>VLOOKUP(Contactos!D613,Hoja1!$A$3:$E$22,2,FALSE)</f>
        <v>15</v>
      </c>
      <c r="D613" s="84" t="s">
        <v>19</v>
      </c>
      <c r="E613" s="84"/>
      <c r="F613" s="82">
        <v>1</v>
      </c>
      <c r="G613" s="84">
        <v>1</v>
      </c>
      <c r="H613" s="53" t="s">
        <v>1415</v>
      </c>
      <c r="I613" s="84"/>
      <c r="J613" s="84"/>
      <c r="K613" s="53">
        <v>56770</v>
      </c>
      <c r="L613" s="53">
        <v>9932165709</v>
      </c>
      <c r="M613" s="53">
        <v>702914</v>
      </c>
      <c r="N613" s="54">
        <v>9931914159</v>
      </c>
      <c r="O613" s="57" t="s">
        <v>359</v>
      </c>
    </row>
    <row r="614" spans="3:15" ht="14.45" hidden="1" customHeight="1" x14ac:dyDescent="0.25">
      <c r="C614" s="81">
        <f>VLOOKUP(Contactos!D614,Hoja1!$A$3:$E$22,2,FALSE)</f>
        <v>15</v>
      </c>
      <c r="D614" s="84" t="s">
        <v>19</v>
      </c>
      <c r="E614" s="84"/>
      <c r="F614" s="82">
        <v>1</v>
      </c>
      <c r="G614" s="84">
        <v>1</v>
      </c>
      <c r="H614" s="53" t="s">
        <v>1416</v>
      </c>
      <c r="I614" s="84"/>
      <c r="J614" s="84"/>
      <c r="K614" s="53">
        <v>56010</v>
      </c>
      <c r="L614" s="53">
        <v>9932772628</v>
      </c>
      <c r="M614" s="53">
        <v>702731</v>
      </c>
      <c r="N614" s="54">
        <v>9931474269</v>
      </c>
      <c r="O614" s="57" t="s">
        <v>358</v>
      </c>
    </row>
    <row r="615" spans="3:15" ht="14.45" hidden="1" customHeight="1" x14ac:dyDescent="0.25">
      <c r="C615" s="81">
        <f>VLOOKUP(Contactos!D615,Hoja1!$A$3:$E$22,2,FALSE)</f>
        <v>15</v>
      </c>
      <c r="D615" s="84" t="s">
        <v>19</v>
      </c>
      <c r="E615" s="84"/>
      <c r="F615" s="82">
        <v>1</v>
      </c>
      <c r="G615" s="84">
        <v>1</v>
      </c>
      <c r="H615" s="53" t="s">
        <v>1417</v>
      </c>
      <c r="I615" s="84"/>
      <c r="J615" s="84"/>
      <c r="K615" s="53">
        <v>56037</v>
      </c>
      <c r="L615" s="53">
        <v>9931775790</v>
      </c>
      <c r="M615" s="53" t="s">
        <v>3</v>
      </c>
      <c r="N615" s="54">
        <v>9933153669</v>
      </c>
      <c r="O615" s="57" t="s">
        <v>360</v>
      </c>
    </row>
    <row r="616" spans="3:15" ht="14.45" hidden="1" customHeight="1" x14ac:dyDescent="0.25">
      <c r="C616" s="81">
        <f>VLOOKUP(Contactos!D616,Hoja1!$A$3:$E$22,2,FALSE)</f>
        <v>15</v>
      </c>
      <c r="D616" s="84" t="s">
        <v>19</v>
      </c>
      <c r="E616" s="84"/>
      <c r="F616" s="82">
        <v>1</v>
      </c>
      <c r="G616" s="84">
        <v>1</v>
      </c>
      <c r="H616" s="91" t="s">
        <v>1418</v>
      </c>
      <c r="I616" s="91"/>
      <c r="J616" s="91"/>
      <c r="K616" s="91">
        <v>56565</v>
      </c>
      <c r="L616" s="91">
        <v>9931326027</v>
      </c>
      <c r="M616" s="82" t="s">
        <v>3</v>
      </c>
      <c r="N616" s="83"/>
      <c r="O616" s="57" t="s">
        <v>60</v>
      </c>
    </row>
    <row r="617" spans="3:15" ht="14.45" hidden="1" customHeight="1" x14ac:dyDescent="0.25">
      <c r="C617" s="81">
        <f>VLOOKUP(Contactos!D617,Hoja1!$A$3:$E$22,2,FALSE)</f>
        <v>15</v>
      </c>
      <c r="D617" s="84" t="s">
        <v>19</v>
      </c>
      <c r="E617" s="84"/>
      <c r="F617" s="82">
        <v>1</v>
      </c>
      <c r="G617" s="84">
        <v>1</v>
      </c>
      <c r="H617" s="84" t="s">
        <v>1419</v>
      </c>
      <c r="I617" s="84"/>
      <c r="J617" s="84"/>
      <c r="K617" s="84" t="s">
        <v>1945</v>
      </c>
      <c r="L617" s="84">
        <v>9931170482</v>
      </c>
      <c r="M617" s="84" t="s">
        <v>3</v>
      </c>
      <c r="N617" s="85"/>
      <c r="O617" s="57" t="s">
        <v>361</v>
      </c>
    </row>
    <row r="618" spans="3:15" ht="14.45" hidden="1" customHeight="1" x14ac:dyDescent="0.25">
      <c r="C618" s="81">
        <f>VLOOKUP(Contactos!D618,Hoja1!$A$3:$E$22,2,FALSE)</f>
        <v>15</v>
      </c>
      <c r="D618" s="84" t="s">
        <v>19</v>
      </c>
      <c r="E618" s="84"/>
      <c r="F618" s="82">
        <v>1</v>
      </c>
      <c r="G618" s="84">
        <v>1</v>
      </c>
      <c r="H618" s="84" t="s">
        <v>1420</v>
      </c>
      <c r="I618" s="84"/>
      <c r="J618" s="84"/>
      <c r="K618" s="84" t="s">
        <v>1946</v>
      </c>
      <c r="L618" s="84">
        <v>9931989986</v>
      </c>
      <c r="M618" s="84" t="s">
        <v>3</v>
      </c>
      <c r="N618" s="85"/>
      <c r="O618" s="57" t="s">
        <v>363</v>
      </c>
    </row>
    <row r="619" spans="3:15" ht="14.45" hidden="1" customHeight="1" x14ac:dyDescent="0.25">
      <c r="C619" s="81">
        <f>VLOOKUP(Contactos!D619,Hoja1!$A$3:$E$22,2,FALSE)</f>
        <v>15</v>
      </c>
      <c r="D619" s="84" t="s">
        <v>19</v>
      </c>
      <c r="E619" s="84"/>
      <c r="F619" s="82">
        <v>1</v>
      </c>
      <c r="G619" s="84">
        <v>1</v>
      </c>
      <c r="H619" s="84" t="s">
        <v>1062</v>
      </c>
      <c r="I619" s="84"/>
      <c r="J619" s="84"/>
      <c r="K619" s="84" t="s">
        <v>1947</v>
      </c>
      <c r="L619" s="84">
        <v>9932423356</v>
      </c>
      <c r="M619" s="84" t="s">
        <v>3</v>
      </c>
      <c r="N619" s="85">
        <v>9933164368</v>
      </c>
      <c r="O619" s="57" t="s">
        <v>364</v>
      </c>
    </row>
    <row r="620" spans="3:15" ht="14.45" hidden="1" customHeight="1" x14ac:dyDescent="0.25">
      <c r="C620" s="81">
        <f>VLOOKUP(Contactos!D620,Hoja1!$A$3:$E$22,2,FALSE)</f>
        <v>15</v>
      </c>
      <c r="D620" s="84" t="s">
        <v>19</v>
      </c>
      <c r="E620" s="84"/>
      <c r="F620" s="82">
        <v>1</v>
      </c>
      <c r="G620" s="84">
        <v>1</v>
      </c>
      <c r="H620" s="84" t="s">
        <v>1421</v>
      </c>
      <c r="I620" s="84"/>
      <c r="J620" s="84"/>
      <c r="K620" s="84" t="s">
        <v>1948</v>
      </c>
      <c r="L620" s="84" t="s">
        <v>2010</v>
      </c>
      <c r="M620" s="84" t="s">
        <v>2037</v>
      </c>
      <c r="N620" s="85"/>
      <c r="O620" s="57" t="s">
        <v>365</v>
      </c>
    </row>
    <row r="621" spans="3:15" ht="14.45" hidden="1" customHeight="1" x14ac:dyDescent="0.25">
      <c r="C621" s="81">
        <f>VLOOKUP(Contactos!D621,Hoja1!$A$3:$E$22,2,FALSE)</f>
        <v>15</v>
      </c>
      <c r="D621" s="84" t="s">
        <v>19</v>
      </c>
      <c r="E621" s="84"/>
      <c r="F621" s="82">
        <v>1</v>
      </c>
      <c r="G621" s="84">
        <v>1</v>
      </c>
      <c r="H621" s="84" t="s">
        <v>1422</v>
      </c>
      <c r="I621" s="84"/>
      <c r="J621" s="84"/>
      <c r="K621" s="84" t="s">
        <v>1919</v>
      </c>
      <c r="L621" s="84" t="s">
        <v>2011</v>
      </c>
      <c r="M621" s="84" t="s">
        <v>2038</v>
      </c>
      <c r="N621" s="85"/>
      <c r="O621" s="57" t="s">
        <v>366</v>
      </c>
    </row>
    <row r="622" spans="3:15" ht="14.45" hidden="1" customHeight="1" x14ac:dyDescent="0.25">
      <c r="C622" s="81">
        <f>VLOOKUP(Contactos!D622,Hoja1!$A$3:$E$22,2,FALSE)</f>
        <v>15</v>
      </c>
      <c r="D622" s="84" t="s">
        <v>19</v>
      </c>
      <c r="E622" s="84"/>
      <c r="F622" s="82">
        <v>1</v>
      </c>
      <c r="G622" s="84">
        <v>1</v>
      </c>
      <c r="H622" s="84" t="s">
        <v>1423</v>
      </c>
      <c r="I622" s="84"/>
      <c r="J622" s="84"/>
      <c r="K622" s="84" t="s">
        <v>1949</v>
      </c>
      <c r="L622" s="84" t="s">
        <v>2012</v>
      </c>
      <c r="M622" s="84" t="s">
        <v>3</v>
      </c>
      <c r="N622" s="85"/>
      <c r="O622" s="57" t="s">
        <v>367</v>
      </c>
    </row>
    <row r="623" spans="3:15" s="81" customFormat="1" ht="14.45" hidden="1" customHeight="1" x14ac:dyDescent="0.25">
      <c r="C623" s="81">
        <f>VLOOKUP(Contactos!D623,Hoja1!$A$3:$E$22,2,FALSE)</f>
        <v>15</v>
      </c>
      <c r="D623" s="84" t="s">
        <v>19</v>
      </c>
      <c r="E623" s="84"/>
      <c r="F623" s="82">
        <v>1</v>
      </c>
      <c r="G623" s="84">
        <v>1</v>
      </c>
      <c r="H623" s="84" t="s">
        <v>1424</v>
      </c>
      <c r="I623" s="84"/>
      <c r="J623" s="84"/>
      <c r="K623" s="84" t="s">
        <v>1939</v>
      </c>
      <c r="L623" s="84">
        <v>9932324081</v>
      </c>
      <c r="M623" s="84">
        <v>705739</v>
      </c>
      <c r="N623" s="85">
        <v>3148914</v>
      </c>
      <c r="O623" s="86" t="s">
        <v>368</v>
      </c>
    </row>
    <row r="624" spans="3:15" ht="14.45" hidden="1" customHeight="1" x14ac:dyDescent="0.25">
      <c r="C624" s="81">
        <f>VLOOKUP(Contactos!D624,Hoja1!$A$3:$E$22,2,FALSE)</f>
        <v>15</v>
      </c>
      <c r="D624" s="84" t="s">
        <v>19</v>
      </c>
      <c r="E624" s="84"/>
      <c r="F624" s="82">
        <v>1</v>
      </c>
      <c r="G624" s="84">
        <v>1</v>
      </c>
      <c r="H624" s="84" t="s">
        <v>1425</v>
      </c>
      <c r="I624" s="84"/>
      <c r="J624" s="84"/>
      <c r="K624" s="84">
        <v>56344</v>
      </c>
      <c r="L624" s="84">
        <v>9931962438</v>
      </c>
      <c r="M624" s="84">
        <v>706969</v>
      </c>
      <c r="N624" s="85"/>
      <c r="O624" s="57" t="s">
        <v>728</v>
      </c>
    </row>
    <row r="625" spans="3:15" ht="14.45" hidden="1" customHeight="1" x14ac:dyDescent="0.25">
      <c r="C625" s="81">
        <f>VLOOKUP(Contactos!D625,Hoja1!$A$3:$E$22,2,FALSE)</f>
        <v>15</v>
      </c>
      <c r="D625" s="84" t="s">
        <v>19</v>
      </c>
      <c r="E625" s="84"/>
      <c r="F625" s="82">
        <v>1</v>
      </c>
      <c r="G625" s="84">
        <v>1</v>
      </c>
      <c r="H625" s="84" t="s">
        <v>1426</v>
      </c>
      <c r="I625" s="84"/>
      <c r="J625" s="84"/>
      <c r="K625" s="84">
        <v>26632</v>
      </c>
      <c r="L625" s="84" t="s">
        <v>2013</v>
      </c>
      <c r="M625" s="84" t="s">
        <v>2039</v>
      </c>
      <c r="N625" s="85"/>
      <c r="O625" s="57" t="s">
        <v>369</v>
      </c>
    </row>
    <row r="626" spans="3:15" ht="14.45" hidden="1" customHeight="1" x14ac:dyDescent="0.25">
      <c r="C626" s="81">
        <f>VLOOKUP(Contactos!D626,Hoja1!$A$3:$E$22,2,FALSE)</f>
        <v>15</v>
      </c>
      <c r="D626" s="84" t="s">
        <v>19</v>
      </c>
      <c r="E626" s="84"/>
      <c r="F626" s="82">
        <v>1</v>
      </c>
      <c r="G626" s="84">
        <v>1</v>
      </c>
      <c r="H626" s="84" t="s">
        <v>1553</v>
      </c>
      <c r="I626" s="84"/>
      <c r="J626" s="84"/>
      <c r="K626" s="84" t="s">
        <v>1950</v>
      </c>
      <c r="L626" s="84" t="s">
        <v>2014</v>
      </c>
      <c r="M626" s="84" t="s">
        <v>3</v>
      </c>
      <c r="N626" s="85"/>
      <c r="O626" s="57" t="s">
        <v>370</v>
      </c>
    </row>
    <row r="627" spans="3:15" ht="14.45" hidden="1" customHeight="1" x14ac:dyDescent="0.25">
      <c r="C627" s="81">
        <f>VLOOKUP(Contactos!D627,Hoja1!$A$3:$E$22,2,FALSE)</f>
        <v>15</v>
      </c>
      <c r="D627" s="84" t="s">
        <v>19</v>
      </c>
      <c r="E627" s="84"/>
      <c r="F627" s="82">
        <v>1</v>
      </c>
      <c r="G627" s="84">
        <v>1</v>
      </c>
      <c r="H627" s="84" t="s">
        <v>1554</v>
      </c>
      <c r="I627" s="84"/>
      <c r="J627" s="84"/>
      <c r="K627" s="84" t="s">
        <v>1951</v>
      </c>
      <c r="L627" s="84" t="s">
        <v>2015</v>
      </c>
      <c r="M627" s="84" t="s">
        <v>2040</v>
      </c>
      <c r="N627" s="85"/>
      <c r="O627" s="57" t="s">
        <v>371</v>
      </c>
    </row>
    <row r="628" spans="3:15" ht="14.45" hidden="1" customHeight="1" x14ac:dyDescent="0.25">
      <c r="C628" s="81">
        <f>VLOOKUP(Contactos!D628,Hoja1!$A$3:$E$22,2,FALSE)</f>
        <v>16</v>
      </c>
      <c r="D628" s="84" t="s">
        <v>18</v>
      </c>
      <c r="E628" s="84"/>
      <c r="F628" s="82">
        <v>1</v>
      </c>
      <c r="G628" s="84">
        <v>1</v>
      </c>
      <c r="H628" s="84" t="s">
        <v>884</v>
      </c>
      <c r="I628" s="84"/>
      <c r="J628" s="84"/>
      <c r="K628" s="84" t="s">
        <v>1952</v>
      </c>
      <c r="L628" s="84">
        <v>9931469476</v>
      </c>
      <c r="M628" s="84" t="s">
        <v>3</v>
      </c>
      <c r="N628" s="85"/>
      <c r="O628" s="57" t="s">
        <v>403</v>
      </c>
    </row>
    <row r="629" spans="3:15" s="81" customFormat="1" ht="14.45" hidden="1" customHeight="1" x14ac:dyDescent="0.25">
      <c r="C629" s="81">
        <f>VLOOKUP(Contactos!D629,Hoja1!$A$3:$E$22,2,FALSE)</f>
        <v>16</v>
      </c>
      <c r="D629" s="84" t="s">
        <v>18</v>
      </c>
      <c r="E629" s="84"/>
      <c r="F629" s="82">
        <v>1</v>
      </c>
      <c r="G629" s="84">
        <v>1</v>
      </c>
      <c r="H629" s="84" t="s">
        <v>885</v>
      </c>
      <c r="I629" s="84"/>
      <c r="J629" s="84"/>
      <c r="K629" s="84">
        <v>20482</v>
      </c>
      <c r="L629" s="84">
        <v>9931739043</v>
      </c>
      <c r="M629" s="84" t="s">
        <v>3</v>
      </c>
      <c r="N629" s="85"/>
      <c r="O629" s="86" t="s">
        <v>404</v>
      </c>
    </row>
    <row r="630" spans="3:15" ht="14.45" hidden="1" customHeight="1" x14ac:dyDescent="0.25">
      <c r="C630" s="81">
        <f>VLOOKUP(Contactos!D630,Hoja1!$A$3:$E$22,2,FALSE)</f>
        <v>16</v>
      </c>
      <c r="D630" s="84" t="s">
        <v>18</v>
      </c>
      <c r="E630" s="84"/>
      <c r="F630" s="82">
        <v>1</v>
      </c>
      <c r="G630" s="84">
        <v>1</v>
      </c>
      <c r="H630" s="84" t="s">
        <v>1427</v>
      </c>
      <c r="I630" s="84"/>
      <c r="J630" s="84"/>
      <c r="K630" s="84">
        <v>20431</v>
      </c>
      <c r="L630" s="84">
        <v>9931504138</v>
      </c>
      <c r="M630" s="84"/>
      <c r="N630" s="85"/>
      <c r="O630" s="57" t="s">
        <v>405</v>
      </c>
    </row>
    <row r="631" spans="3:15" s="81" customFormat="1" ht="14.45" hidden="1" customHeight="1" x14ac:dyDescent="0.25">
      <c r="C631" s="81">
        <f>VLOOKUP(Contactos!D631,Hoja1!$A$3:$E$22,2,FALSE)</f>
        <v>16</v>
      </c>
      <c r="D631" s="84" t="s">
        <v>18</v>
      </c>
      <c r="E631" s="84"/>
      <c r="F631" s="82">
        <v>1</v>
      </c>
      <c r="G631" s="84">
        <v>1</v>
      </c>
      <c r="H631" s="84" t="s">
        <v>1428</v>
      </c>
      <c r="I631" s="84"/>
      <c r="J631" s="84"/>
      <c r="K631" s="84">
        <v>20422</v>
      </c>
      <c r="L631" s="84">
        <v>9931953996</v>
      </c>
      <c r="M631" s="84"/>
      <c r="N631" s="85"/>
      <c r="O631" s="86" t="s">
        <v>797</v>
      </c>
    </row>
    <row r="632" spans="3:15" ht="14.45" hidden="1" customHeight="1" x14ac:dyDescent="0.25">
      <c r="C632" s="81">
        <f>VLOOKUP(Contactos!D632,Hoja1!$A$3:$E$22,2,FALSE)</f>
        <v>16</v>
      </c>
      <c r="D632" s="84" t="s">
        <v>18</v>
      </c>
      <c r="E632" s="84"/>
      <c r="F632" s="82">
        <v>1</v>
      </c>
      <c r="G632" s="84">
        <v>1</v>
      </c>
      <c r="H632" s="84" t="s">
        <v>1429</v>
      </c>
      <c r="I632" s="84"/>
      <c r="J632" s="84"/>
      <c r="K632" s="84">
        <v>20490</v>
      </c>
      <c r="L632" s="84">
        <v>9361151265</v>
      </c>
      <c r="M632" s="84"/>
      <c r="N632" s="85"/>
      <c r="O632" s="57" t="s">
        <v>406</v>
      </c>
    </row>
    <row r="633" spans="3:15" ht="14.45" hidden="1" customHeight="1" x14ac:dyDescent="0.25">
      <c r="C633" s="81">
        <f>VLOOKUP(Contactos!D633,Hoja1!$A$3:$E$22,2,FALSE)</f>
        <v>16</v>
      </c>
      <c r="D633" s="84" t="s">
        <v>18</v>
      </c>
      <c r="E633" s="84"/>
      <c r="F633" s="82">
        <v>1</v>
      </c>
      <c r="G633" s="84">
        <v>1</v>
      </c>
      <c r="H633" s="84" t="s">
        <v>1430</v>
      </c>
      <c r="I633" s="84"/>
      <c r="J633" s="84"/>
      <c r="K633" s="84">
        <v>20435</v>
      </c>
      <c r="L633" s="84">
        <v>9371414768</v>
      </c>
      <c r="M633" s="84"/>
      <c r="N633" s="85"/>
      <c r="O633" s="57" t="s">
        <v>407</v>
      </c>
    </row>
    <row r="634" spans="3:15" ht="14.45" hidden="1" customHeight="1" x14ac:dyDescent="0.25">
      <c r="C634" s="81">
        <f>VLOOKUP(Contactos!D634,Hoja1!$A$3:$E$22,2,FALSE)</f>
        <v>16</v>
      </c>
      <c r="D634" s="84" t="s">
        <v>18</v>
      </c>
      <c r="E634" s="84"/>
      <c r="F634" s="82">
        <v>1</v>
      </c>
      <c r="G634" s="84">
        <v>1</v>
      </c>
      <c r="H634" s="84" t="s">
        <v>1555</v>
      </c>
      <c r="I634" s="84"/>
      <c r="J634" s="84"/>
      <c r="K634" s="84">
        <v>30303</v>
      </c>
      <c r="L634" s="84">
        <v>9931911666</v>
      </c>
      <c r="M634" s="84"/>
      <c r="N634" s="85"/>
      <c r="O634" s="57" t="s">
        <v>705</v>
      </c>
    </row>
    <row r="635" spans="3:15" ht="14.45" hidden="1" customHeight="1" x14ac:dyDescent="0.25">
      <c r="C635" s="81">
        <f>VLOOKUP(Contactos!D635,Hoja1!$A$3:$E$22,2,FALSE)</f>
        <v>16</v>
      </c>
      <c r="D635" s="84" t="s">
        <v>18</v>
      </c>
      <c r="E635" s="84"/>
      <c r="F635" s="82">
        <v>1</v>
      </c>
      <c r="G635" s="84">
        <v>1</v>
      </c>
      <c r="H635" s="84" t="s">
        <v>1556</v>
      </c>
      <c r="I635" s="84"/>
      <c r="J635" s="84"/>
      <c r="K635" s="84">
        <v>20459</v>
      </c>
      <c r="L635" s="84">
        <v>9932884930</v>
      </c>
      <c r="M635" s="84" t="s">
        <v>3</v>
      </c>
      <c r="N635" s="85"/>
      <c r="O635" s="57" t="s">
        <v>408</v>
      </c>
    </row>
    <row r="636" spans="3:15" ht="14.45" hidden="1" customHeight="1" x14ac:dyDescent="0.25">
      <c r="C636" s="81">
        <f>VLOOKUP(Contactos!D636,Hoja1!$A$3:$E$22,2,FALSE)</f>
        <v>16</v>
      </c>
      <c r="D636" s="84" t="s">
        <v>18</v>
      </c>
      <c r="E636" s="84"/>
      <c r="F636" s="82">
        <v>1</v>
      </c>
      <c r="G636" s="84">
        <v>1</v>
      </c>
      <c r="H636" s="84" t="s">
        <v>1557</v>
      </c>
      <c r="I636" s="84"/>
      <c r="J636" s="84"/>
      <c r="K636" s="84">
        <v>20440</v>
      </c>
      <c r="L636" s="84">
        <v>9931777271</v>
      </c>
      <c r="M636" s="84"/>
      <c r="N636" s="85"/>
      <c r="O636" s="57" t="s">
        <v>409</v>
      </c>
    </row>
    <row r="637" spans="3:15" ht="14.45" hidden="1" customHeight="1" x14ac:dyDescent="0.25">
      <c r="C637" s="81">
        <f>VLOOKUP(Contactos!D637,Hoja1!$A$3:$E$22,2,FALSE)</f>
        <v>16</v>
      </c>
      <c r="D637" s="84" t="s">
        <v>18</v>
      </c>
      <c r="E637" s="84"/>
      <c r="F637" s="82">
        <v>1</v>
      </c>
      <c r="G637" s="84">
        <v>1</v>
      </c>
      <c r="H637" s="84" t="s">
        <v>1558</v>
      </c>
      <c r="I637" s="84"/>
      <c r="J637" s="84"/>
      <c r="K637" s="84">
        <v>20450</v>
      </c>
      <c r="L637" s="84">
        <v>9935902337</v>
      </c>
      <c r="M637" s="84"/>
      <c r="N637" s="85"/>
      <c r="O637" s="57" t="s">
        <v>410</v>
      </c>
    </row>
    <row r="638" spans="3:15" ht="14.45" hidden="1" customHeight="1" x14ac:dyDescent="0.25">
      <c r="C638" s="81">
        <f>VLOOKUP(Contactos!D638,Hoja1!$A$3:$E$22,2,FALSE)</f>
        <v>16</v>
      </c>
      <c r="D638" s="84" t="s">
        <v>18</v>
      </c>
      <c r="E638" s="84"/>
      <c r="F638" s="82">
        <v>1</v>
      </c>
      <c r="G638" s="84">
        <v>1</v>
      </c>
      <c r="H638" s="84" t="s">
        <v>1559</v>
      </c>
      <c r="I638" s="84"/>
      <c r="J638" s="84"/>
      <c r="K638" s="84">
        <v>30305</v>
      </c>
      <c r="L638" s="84">
        <v>9931641300</v>
      </c>
      <c r="M638" s="84"/>
      <c r="N638" s="85"/>
      <c r="O638" s="57" t="s">
        <v>411</v>
      </c>
    </row>
    <row r="639" spans="3:15" ht="14.45" hidden="1" customHeight="1" x14ac:dyDescent="0.25">
      <c r="C639" s="81">
        <f>VLOOKUP(Contactos!D639,Hoja1!$A$3:$E$22,2,FALSE)</f>
        <v>16</v>
      </c>
      <c r="D639" s="84" t="s">
        <v>18</v>
      </c>
      <c r="E639" s="84"/>
      <c r="F639" s="82">
        <v>1</v>
      </c>
      <c r="G639" s="84">
        <v>1</v>
      </c>
      <c r="H639" s="84" t="s">
        <v>1560</v>
      </c>
      <c r="I639" s="84"/>
      <c r="J639" s="84"/>
      <c r="K639" s="84">
        <v>20459</v>
      </c>
      <c r="L639" s="84">
        <v>9933995346</v>
      </c>
      <c r="M639" s="84"/>
      <c r="N639" s="85"/>
      <c r="O639" s="57" t="s">
        <v>412</v>
      </c>
    </row>
    <row r="640" spans="3:15" ht="14.45" hidden="1" customHeight="1" x14ac:dyDescent="0.25">
      <c r="C640" s="81">
        <f>VLOOKUP(Contactos!D640,Hoja1!$A$3:$E$22,2,FALSE)</f>
        <v>16</v>
      </c>
      <c r="D640" s="84" t="s">
        <v>18</v>
      </c>
      <c r="E640" s="84"/>
      <c r="F640" s="82">
        <v>1</v>
      </c>
      <c r="G640" s="84">
        <v>1</v>
      </c>
      <c r="H640" s="84" t="s">
        <v>1561</v>
      </c>
      <c r="I640" s="84"/>
      <c r="J640" s="84"/>
      <c r="K640" s="84">
        <v>20450</v>
      </c>
      <c r="L640" s="84">
        <v>9361124940</v>
      </c>
      <c r="M640" s="84"/>
      <c r="N640" s="85"/>
      <c r="O640" s="57" t="s">
        <v>413</v>
      </c>
    </row>
    <row r="641" spans="3:15" s="81" customFormat="1" ht="14.45" hidden="1" customHeight="1" x14ac:dyDescent="0.25">
      <c r="C641" s="81">
        <f>VLOOKUP(Contactos!D641,Hoja1!$A$3:$E$22,2,FALSE)</f>
        <v>16</v>
      </c>
      <c r="D641" s="84" t="s">
        <v>18</v>
      </c>
      <c r="E641" s="84"/>
      <c r="F641" s="82">
        <v>1</v>
      </c>
      <c r="G641" s="84">
        <v>1</v>
      </c>
      <c r="H641" s="84" t="s">
        <v>1562</v>
      </c>
      <c r="I641" s="84"/>
      <c r="J641" s="84"/>
      <c r="K641" s="84">
        <v>20466</v>
      </c>
      <c r="L641" s="84">
        <v>9933183618</v>
      </c>
      <c r="M641" s="84"/>
      <c r="N641" s="85"/>
      <c r="O641" s="86" t="s">
        <v>414</v>
      </c>
    </row>
    <row r="642" spans="3:15" ht="14.45" hidden="1" customHeight="1" x14ac:dyDescent="0.25">
      <c r="C642" s="81">
        <f>VLOOKUP(Contactos!D642,Hoja1!$A$3:$E$22,2,FALSE)</f>
        <v>16</v>
      </c>
      <c r="D642" s="84" t="s">
        <v>18</v>
      </c>
      <c r="E642" s="84"/>
      <c r="F642" s="82">
        <v>1</v>
      </c>
      <c r="G642" s="84">
        <v>1</v>
      </c>
      <c r="H642" s="84" t="s">
        <v>1563</v>
      </c>
      <c r="I642" s="84"/>
      <c r="J642" s="84"/>
      <c r="K642" s="84">
        <v>20434</v>
      </c>
      <c r="L642" s="84">
        <v>9933110312</v>
      </c>
      <c r="M642" s="84"/>
      <c r="N642" s="85"/>
      <c r="O642" s="57" t="s">
        <v>415</v>
      </c>
    </row>
    <row r="643" spans="3:15" s="81" customFormat="1" ht="14.45" hidden="1" customHeight="1" x14ac:dyDescent="0.25">
      <c r="C643" s="81">
        <f>VLOOKUP(Contactos!D643,Hoja1!$A$3:$E$22,2,FALSE)</f>
        <v>16</v>
      </c>
      <c r="D643" s="84" t="s">
        <v>18</v>
      </c>
      <c r="E643" s="84"/>
      <c r="F643" s="82">
        <v>1</v>
      </c>
      <c r="G643" s="84">
        <v>1</v>
      </c>
      <c r="H643" s="84" t="s">
        <v>1564</v>
      </c>
      <c r="I643" s="84"/>
      <c r="J643" s="84"/>
      <c r="K643" s="84">
        <v>20462</v>
      </c>
      <c r="L643" s="84">
        <v>9933995483</v>
      </c>
      <c r="M643" s="84"/>
      <c r="N643" s="85"/>
      <c r="O643" s="86" t="s">
        <v>416</v>
      </c>
    </row>
    <row r="644" spans="3:15" ht="14.45" hidden="1" customHeight="1" x14ac:dyDescent="0.25">
      <c r="C644" s="81">
        <f>VLOOKUP(Contactos!D644,Hoja1!$A$3:$E$22,2,FALSE)</f>
        <v>16</v>
      </c>
      <c r="D644" s="84" t="s">
        <v>18</v>
      </c>
      <c r="E644" s="84"/>
      <c r="F644" s="82">
        <v>1</v>
      </c>
      <c r="G644" s="84">
        <v>1</v>
      </c>
      <c r="H644" s="84" t="s">
        <v>1565</v>
      </c>
      <c r="I644" s="84"/>
      <c r="J644" s="84"/>
      <c r="K644" s="84">
        <v>20482</v>
      </c>
      <c r="L644" s="84">
        <v>9932167645</v>
      </c>
      <c r="M644" s="84"/>
      <c r="N644" s="85"/>
      <c r="O644" s="57" t="s">
        <v>417</v>
      </c>
    </row>
    <row r="645" spans="3:15" ht="14.45" hidden="1" customHeight="1" x14ac:dyDescent="0.25">
      <c r="C645" s="81">
        <f>VLOOKUP(Contactos!D645,Hoja1!$A$3:$E$22,2,FALSE)</f>
        <v>16</v>
      </c>
      <c r="D645" s="84" t="s">
        <v>18</v>
      </c>
      <c r="E645" s="84"/>
      <c r="F645" s="82">
        <v>1</v>
      </c>
      <c r="G645" s="84">
        <v>1</v>
      </c>
      <c r="H645" s="84" t="s">
        <v>1566</v>
      </c>
      <c r="I645" s="84"/>
      <c r="J645" s="84"/>
      <c r="K645" s="84">
        <v>20493</v>
      </c>
      <c r="L645" s="84">
        <v>9931176421</v>
      </c>
      <c r="M645" s="84"/>
      <c r="N645" s="85"/>
      <c r="O645" s="57" t="s">
        <v>418</v>
      </c>
    </row>
    <row r="646" spans="3:15" ht="14.45" hidden="1" customHeight="1" x14ac:dyDescent="0.25">
      <c r="C646" s="81">
        <f>VLOOKUP(Contactos!D646,Hoja1!$A$3:$E$22,2,FALSE)</f>
        <v>16</v>
      </c>
      <c r="D646" s="84" t="s">
        <v>18</v>
      </c>
      <c r="E646" s="84"/>
      <c r="F646" s="82">
        <v>1</v>
      </c>
      <c r="G646" s="84">
        <v>1</v>
      </c>
      <c r="H646" s="84" t="s">
        <v>1567</v>
      </c>
      <c r="I646" s="84"/>
      <c r="J646" s="84"/>
      <c r="K646" s="84">
        <v>20458</v>
      </c>
      <c r="L646" s="84">
        <v>9383891239</v>
      </c>
      <c r="M646" s="84"/>
      <c r="N646" s="85"/>
      <c r="O646" s="57" t="s">
        <v>419</v>
      </c>
    </row>
    <row r="647" spans="3:15" s="81" customFormat="1" ht="14.45" hidden="1" customHeight="1" x14ac:dyDescent="0.25">
      <c r="C647" s="81">
        <f>VLOOKUP(Contactos!D647,Hoja1!$A$3:$E$22,2,FALSE)</f>
        <v>16</v>
      </c>
      <c r="D647" s="84" t="s">
        <v>18</v>
      </c>
      <c r="E647" s="84"/>
      <c r="F647" s="82">
        <v>1</v>
      </c>
      <c r="G647" s="84">
        <v>1</v>
      </c>
      <c r="H647" s="84" t="s">
        <v>1568</v>
      </c>
      <c r="I647" s="84"/>
      <c r="J647" s="84"/>
      <c r="K647" s="84" t="s">
        <v>1953</v>
      </c>
      <c r="L647" s="84">
        <v>9932381626</v>
      </c>
      <c r="M647" s="84"/>
      <c r="N647" s="85"/>
      <c r="O647" s="86" t="s">
        <v>420</v>
      </c>
    </row>
    <row r="648" spans="3:15" ht="14.45" hidden="1" customHeight="1" x14ac:dyDescent="0.25">
      <c r="C648" s="81">
        <f>VLOOKUP(Contactos!D648,Hoja1!$A$3:$E$22,2,FALSE)</f>
        <v>16</v>
      </c>
      <c r="D648" s="84" t="s">
        <v>18</v>
      </c>
      <c r="E648" s="84"/>
      <c r="F648" s="82">
        <v>1</v>
      </c>
      <c r="G648" s="84">
        <v>1</v>
      </c>
      <c r="H648" s="84" t="s">
        <v>1569</v>
      </c>
      <c r="I648" s="84"/>
      <c r="J648" s="84"/>
      <c r="K648" s="84">
        <v>20482</v>
      </c>
      <c r="L648" s="84">
        <v>9931772676</v>
      </c>
      <c r="M648" s="84"/>
      <c r="N648" s="85"/>
      <c r="O648" s="57" t="s">
        <v>421</v>
      </c>
    </row>
    <row r="649" spans="3:15" ht="14.45" hidden="1" customHeight="1" x14ac:dyDescent="0.25">
      <c r="C649" s="81">
        <f>VLOOKUP(Contactos!D649,Hoja1!$A$3:$E$22,2,FALSE)</f>
        <v>16</v>
      </c>
      <c r="D649" s="84" t="s">
        <v>18</v>
      </c>
      <c r="E649" s="84"/>
      <c r="F649" s="82">
        <v>1</v>
      </c>
      <c r="G649" s="84">
        <v>1</v>
      </c>
      <c r="H649" s="84" t="s">
        <v>1570</v>
      </c>
      <c r="I649" s="84"/>
      <c r="J649" s="84"/>
      <c r="K649" s="84">
        <v>20466</v>
      </c>
      <c r="L649" s="84">
        <v>93881326436</v>
      </c>
      <c r="M649" s="84"/>
      <c r="N649" s="85"/>
      <c r="O649" s="57" t="s">
        <v>422</v>
      </c>
    </row>
    <row r="650" spans="3:15" ht="14.45" hidden="1" customHeight="1" x14ac:dyDescent="0.25">
      <c r="C650" s="81">
        <f>VLOOKUP(Contactos!D650,Hoja1!$A$3:$E$22,2,FALSE)</f>
        <v>16</v>
      </c>
      <c r="D650" s="84" t="s">
        <v>18</v>
      </c>
      <c r="E650" s="84"/>
      <c r="F650" s="82">
        <v>1</v>
      </c>
      <c r="G650" s="84">
        <v>1</v>
      </c>
      <c r="H650" s="84" t="s">
        <v>1571</v>
      </c>
      <c r="I650" s="84"/>
      <c r="J650" s="84"/>
      <c r="K650" s="84" t="s">
        <v>1954</v>
      </c>
      <c r="L650" s="84">
        <v>9171076317</v>
      </c>
      <c r="M650" s="84"/>
      <c r="N650" s="85">
        <v>9173280557</v>
      </c>
      <c r="O650" s="57" t="s">
        <v>423</v>
      </c>
    </row>
    <row r="651" spans="3:15" ht="14.45" hidden="1" customHeight="1" x14ac:dyDescent="0.25">
      <c r="C651" s="81">
        <f>VLOOKUP(Contactos!D651,Hoja1!$A$3:$E$22,2,FALSE)</f>
        <v>16</v>
      </c>
      <c r="D651" s="84" t="s">
        <v>18</v>
      </c>
      <c r="E651" s="84"/>
      <c r="F651" s="82">
        <v>1</v>
      </c>
      <c r="G651" s="84">
        <v>1</v>
      </c>
      <c r="H651" s="84" t="s">
        <v>1572</v>
      </c>
      <c r="I651" s="84"/>
      <c r="J651" s="84"/>
      <c r="K651" s="84">
        <v>20450</v>
      </c>
      <c r="L651" s="84">
        <v>9231116840</v>
      </c>
      <c r="M651" s="84"/>
      <c r="N651" s="85"/>
      <c r="O651" s="57" t="s">
        <v>561</v>
      </c>
    </row>
    <row r="652" spans="3:15" ht="14.45" hidden="1" customHeight="1" x14ac:dyDescent="0.25">
      <c r="C652" s="81">
        <f>VLOOKUP(Contactos!D652,Hoja1!$A$3:$E$22,2,FALSE)</f>
        <v>16</v>
      </c>
      <c r="D652" s="84" t="s">
        <v>18</v>
      </c>
      <c r="E652" s="84"/>
      <c r="F652" s="82">
        <v>1</v>
      </c>
      <c r="G652" s="84">
        <v>1</v>
      </c>
      <c r="H652" s="84" t="s">
        <v>1573</v>
      </c>
      <c r="I652" s="84"/>
      <c r="J652" s="84"/>
      <c r="K652" s="84" t="s">
        <v>1955</v>
      </c>
      <c r="L652" s="84">
        <v>9931083521</v>
      </c>
      <c r="M652" s="84" t="s">
        <v>3</v>
      </c>
      <c r="N652" s="85"/>
      <c r="O652" s="57" t="s">
        <v>424</v>
      </c>
    </row>
    <row r="653" spans="3:15" ht="14.45" hidden="1" customHeight="1" x14ac:dyDescent="0.25">
      <c r="C653" s="81">
        <f>VLOOKUP(Contactos!D653,Hoja1!$A$3:$E$22,2,FALSE)</f>
        <v>16</v>
      </c>
      <c r="D653" s="84" t="s">
        <v>18</v>
      </c>
      <c r="E653" s="84"/>
      <c r="F653" s="82">
        <v>1</v>
      </c>
      <c r="G653" s="84">
        <v>1</v>
      </c>
      <c r="H653" s="84" t="s">
        <v>1574</v>
      </c>
      <c r="I653" s="84"/>
      <c r="J653" s="84"/>
      <c r="K653" s="84">
        <v>20162</v>
      </c>
      <c r="L653" s="84">
        <v>9931901775</v>
      </c>
      <c r="M653" s="84" t="s">
        <v>3</v>
      </c>
      <c r="N653" s="85"/>
      <c r="O653" s="57" t="s">
        <v>425</v>
      </c>
    </row>
    <row r="654" spans="3:15" ht="14.45" hidden="1" customHeight="1" x14ac:dyDescent="0.25">
      <c r="C654" s="81">
        <f>VLOOKUP(Contactos!D654,Hoja1!$A$3:$E$22,2,FALSE)</f>
        <v>16</v>
      </c>
      <c r="D654" s="84" t="s">
        <v>18</v>
      </c>
      <c r="E654" s="84"/>
      <c r="F654" s="82">
        <v>1</v>
      </c>
      <c r="G654" s="84">
        <v>1</v>
      </c>
      <c r="H654" s="84" t="s">
        <v>1575</v>
      </c>
      <c r="I654" s="84"/>
      <c r="J654" s="84"/>
      <c r="K654" s="84">
        <v>20432</v>
      </c>
      <c r="L654" s="84">
        <v>9932458173</v>
      </c>
      <c r="M654" s="84"/>
      <c r="N654" s="85"/>
      <c r="O654" s="57" t="s">
        <v>426</v>
      </c>
    </row>
    <row r="655" spans="3:15" ht="14.45" hidden="1" customHeight="1" x14ac:dyDescent="0.25">
      <c r="C655" s="81">
        <f>VLOOKUP(Contactos!D655,Hoja1!$A$3:$E$22,2,FALSE)</f>
        <v>16</v>
      </c>
      <c r="D655" s="84" t="s">
        <v>18</v>
      </c>
      <c r="E655" s="84"/>
      <c r="F655" s="82">
        <v>1</v>
      </c>
      <c r="G655" s="84">
        <v>1</v>
      </c>
      <c r="H655" s="84" t="s">
        <v>1576</v>
      </c>
      <c r="I655" s="84"/>
      <c r="J655" s="84"/>
      <c r="K655" s="84">
        <v>21256</v>
      </c>
      <c r="L655" s="84" t="s">
        <v>2016</v>
      </c>
      <c r="M655" s="84"/>
      <c r="N655" s="85"/>
      <c r="O655" s="57" t="s">
        <v>427</v>
      </c>
    </row>
    <row r="656" spans="3:15" ht="14.45" hidden="1" customHeight="1" x14ac:dyDescent="0.25">
      <c r="C656" s="81">
        <f>VLOOKUP(Contactos!D656,Hoja1!$A$3:$E$22,2,FALSE)</f>
        <v>16</v>
      </c>
      <c r="D656" s="84" t="s">
        <v>18</v>
      </c>
      <c r="E656" s="84"/>
      <c r="F656" s="82">
        <v>1</v>
      </c>
      <c r="G656" s="84">
        <v>1</v>
      </c>
      <c r="H656" s="84" t="s">
        <v>1577</v>
      </c>
      <c r="I656" s="84"/>
      <c r="J656" s="84"/>
      <c r="K656" s="84">
        <v>20466</v>
      </c>
      <c r="L656" s="84">
        <v>8992774140</v>
      </c>
      <c r="M656" s="84"/>
      <c r="N656" s="85"/>
      <c r="O656" s="57" t="s">
        <v>772</v>
      </c>
    </row>
    <row r="657" spans="3:15" ht="14.45" hidden="1" customHeight="1" x14ac:dyDescent="0.25">
      <c r="C657" s="81">
        <f>VLOOKUP(Contactos!D657,Hoja1!$A$3:$E$22,2,FALSE)</f>
        <v>16</v>
      </c>
      <c r="D657" s="84" t="s">
        <v>18</v>
      </c>
      <c r="E657" s="84"/>
      <c r="F657" s="82">
        <v>1</v>
      </c>
      <c r="G657" s="84">
        <v>1</v>
      </c>
      <c r="H657" s="84" t="s">
        <v>1578</v>
      </c>
      <c r="I657" s="84"/>
      <c r="J657" s="84"/>
      <c r="K657" s="84">
        <v>21896</v>
      </c>
      <c r="L657" s="84">
        <v>9933200660</v>
      </c>
      <c r="M657" s="84"/>
      <c r="N657" s="85"/>
      <c r="O657" s="57" t="s">
        <v>428</v>
      </c>
    </row>
    <row r="658" spans="3:15" ht="14.45" hidden="1" customHeight="1" x14ac:dyDescent="0.25">
      <c r="C658" s="81">
        <f>VLOOKUP(Contactos!D658,Hoja1!$A$3:$E$22,2,FALSE)</f>
        <v>16</v>
      </c>
      <c r="D658" s="84" t="s">
        <v>18</v>
      </c>
      <c r="E658" s="84"/>
      <c r="F658" s="82">
        <v>1</v>
      </c>
      <c r="G658" s="84">
        <v>1</v>
      </c>
      <c r="H658" s="84" t="s">
        <v>1579</v>
      </c>
      <c r="I658" s="84"/>
      <c r="J658" s="84"/>
      <c r="K658" s="84">
        <v>20459</v>
      </c>
      <c r="L658" s="84">
        <v>9371414768</v>
      </c>
      <c r="M658" s="84"/>
      <c r="N658" s="85"/>
      <c r="O658" s="57" t="s">
        <v>407</v>
      </c>
    </row>
    <row r="659" spans="3:15" ht="14.45" hidden="1" customHeight="1" x14ac:dyDescent="0.25">
      <c r="C659" s="81">
        <f>VLOOKUP(Contactos!D659,Hoja1!$A$3:$E$22,2,FALSE)</f>
        <v>16</v>
      </c>
      <c r="D659" s="84" t="s">
        <v>18</v>
      </c>
      <c r="E659" s="84"/>
      <c r="F659" s="82">
        <v>1</v>
      </c>
      <c r="G659" s="84">
        <v>1</v>
      </c>
      <c r="H659" s="84" t="s">
        <v>1580</v>
      </c>
      <c r="I659" s="84"/>
      <c r="J659" s="84"/>
      <c r="K659" s="84">
        <v>20431</v>
      </c>
      <c r="L659" s="84">
        <v>9931141358</v>
      </c>
      <c r="M659" s="84"/>
      <c r="N659" s="85"/>
      <c r="O659" s="57" t="s">
        <v>429</v>
      </c>
    </row>
    <row r="660" spans="3:15" s="81" customFormat="1" ht="14.45" hidden="1" customHeight="1" x14ac:dyDescent="0.25">
      <c r="C660" s="81">
        <f>VLOOKUP(Contactos!D660,Hoja1!$A$3:$E$22,2,FALSE)</f>
        <v>16</v>
      </c>
      <c r="D660" s="84" t="s">
        <v>18</v>
      </c>
      <c r="E660" s="84"/>
      <c r="F660" s="82">
        <v>1</v>
      </c>
      <c r="G660" s="84">
        <v>1</v>
      </c>
      <c r="H660" s="84" t="s">
        <v>1581</v>
      </c>
      <c r="I660" s="84"/>
      <c r="J660" s="84"/>
      <c r="K660" s="84">
        <v>20419</v>
      </c>
      <c r="L660" s="84">
        <v>9931603458</v>
      </c>
      <c r="M660" s="84"/>
      <c r="N660" s="85"/>
      <c r="O660" s="86" t="s">
        <v>704</v>
      </c>
    </row>
    <row r="661" spans="3:15" ht="14.45" hidden="1" customHeight="1" x14ac:dyDescent="0.25">
      <c r="C661" s="81">
        <f>VLOOKUP(Contactos!D661,Hoja1!$A$3:$E$22,2,FALSE)</f>
        <v>16</v>
      </c>
      <c r="D661" s="84" t="s">
        <v>18</v>
      </c>
      <c r="E661" s="84"/>
      <c r="F661" s="82">
        <v>1</v>
      </c>
      <c r="G661" s="84">
        <v>1</v>
      </c>
      <c r="H661" s="84" t="s">
        <v>1582</v>
      </c>
      <c r="I661" s="84"/>
      <c r="J661" s="84"/>
      <c r="K661" s="84">
        <v>20520</v>
      </c>
      <c r="L661" s="84">
        <v>9933591778</v>
      </c>
      <c r="M661" s="84"/>
      <c r="N661" s="85"/>
      <c r="O661" s="57" t="s">
        <v>763</v>
      </c>
    </row>
    <row r="662" spans="3:15" ht="14.45" hidden="1" customHeight="1" x14ac:dyDescent="0.25">
      <c r="C662" s="81">
        <f>VLOOKUP(Contactos!D662,Hoja1!$A$3:$E$22,2,FALSE)</f>
        <v>16</v>
      </c>
      <c r="D662" s="84" t="s">
        <v>18</v>
      </c>
      <c r="E662" s="84"/>
      <c r="F662" s="82">
        <v>1</v>
      </c>
      <c r="G662" s="84">
        <v>1</v>
      </c>
      <c r="H662" s="84" t="s">
        <v>1583</v>
      </c>
      <c r="I662" s="84"/>
      <c r="J662" s="84"/>
      <c r="K662" s="84">
        <v>20415</v>
      </c>
      <c r="L662" s="84">
        <v>9933607397</v>
      </c>
      <c r="M662" s="84"/>
      <c r="N662" s="85"/>
      <c r="O662" s="57" t="s">
        <v>750</v>
      </c>
    </row>
    <row r="663" spans="3:15" ht="14.45" hidden="1" customHeight="1" x14ac:dyDescent="0.25">
      <c r="C663" s="81">
        <f>VLOOKUP(Contactos!D663,Hoja1!$A$3:$E$22,2,FALSE)</f>
        <v>16</v>
      </c>
      <c r="D663" s="84" t="s">
        <v>18</v>
      </c>
      <c r="E663" s="84"/>
      <c r="F663" s="82">
        <v>1</v>
      </c>
      <c r="G663" s="84">
        <v>1</v>
      </c>
      <c r="H663" s="84" t="s">
        <v>1584</v>
      </c>
      <c r="I663" s="84"/>
      <c r="J663" s="84"/>
      <c r="K663" s="84">
        <v>20466</v>
      </c>
      <c r="L663" s="84">
        <v>9931190843</v>
      </c>
      <c r="M663" s="84"/>
      <c r="N663" s="85"/>
      <c r="O663" s="57" t="s">
        <v>430</v>
      </c>
    </row>
    <row r="664" spans="3:15" ht="14.45" hidden="1" customHeight="1" x14ac:dyDescent="0.25">
      <c r="C664" s="81">
        <f>VLOOKUP(Contactos!D664,Hoja1!$A$3:$E$22,2,FALSE)</f>
        <v>16</v>
      </c>
      <c r="D664" s="84" t="s">
        <v>18</v>
      </c>
      <c r="E664" s="84"/>
      <c r="F664" s="82">
        <v>1</v>
      </c>
      <c r="G664" s="84">
        <v>1</v>
      </c>
      <c r="H664" s="84" t="s">
        <v>1585</v>
      </c>
      <c r="I664" s="84"/>
      <c r="J664" s="84"/>
      <c r="K664" s="84">
        <v>20415</v>
      </c>
      <c r="L664" s="84">
        <v>9932070895</v>
      </c>
      <c r="M664" s="84"/>
      <c r="N664" s="85"/>
      <c r="O664" s="57" t="s">
        <v>431</v>
      </c>
    </row>
    <row r="665" spans="3:15" ht="14.45" hidden="1" customHeight="1" x14ac:dyDescent="0.25">
      <c r="C665" s="81">
        <f>VLOOKUP(Contactos!D665,Hoja1!$A$3:$E$22,2,FALSE)</f>
        <v>16</v>
      </c>
      <c r="D665" s="84" t="s">
        <v>18</v>
      </c>
      <c r="E665" s="84"/>
      <c r="F665" s="82">
        <v>1</v>
      </c>
      <c r="G665" s="84">
        <v>1</v>
      </c>
      <c r="H665" s="84" t="s">
        <v>1586</v>
      </c>
      <c r="I665" s="84"/>
      <c r="J665" s="84"/>
      <c r="K665" s="84">
        <v>20430</v>
      </c>
      <c r="L665" s="84">
        <v>9932077514</v>
      </c>
      <c r="M665" s="84"/>
      <c r="N665" s="85"/>
      <c r="O665" s="57" t="s">
        <v>432</v>
      </c>
    </row>
    <row r="666" spans="3:15" ht="14.45" hidden="1" customHeight="1" x14ac:dyDescent="0.25">
      <c r="C666" s="81">
        <f>VLOOKUP(Contactos!D666,Hoja1!$A$3:$E$22,2,FALSE)</f>
        <v>16</v>
      </c>
      <c r="D666" s="84" t="s">
        <v>18</v>
      </c>
      <c r="E666" s="84"/>
      <c r="F666" s="82">
        <v>1</v>
      </c>
      <c r="G666" s="84">
        <v>1</v>
      </c>
      <c r="H666" s="84" t="s">
        <v>1587</v>
      </c>
      <c r="I666" s="84"/>
      <c r="J666" s="84"/>
      <c r="K666" s="84">
        <v>50067</v>
      </c>
      <c r="L666" s="84">
        <v>9933114538</v>
      </c>
      <c r="M666" s="84"/>
      <c r="N666" s="85">
        <v>9171076317</v>
      </c>
      <c r="O666" s="57" t="s">
        <v>433</v>
      </c>
    </row>
    <row r="667" spans="3:15" ht="14.45" hidden="1" customHeight="1" x14ac:dyDescent="0.25">
      <c r="C667" s="81">
        <f>VLOOKUP(Contactos!D667,Hoja1!$A$3:$E$22,2,FALSE)</f>
        <v>16</v>
      </c>
      <c r="D667" s="84" t="s">
        <v>18</v>
      </c>
      <c r="E667" s="84"/>
      <c r="F667" s="82">
        <v>1</v>
      </c>
      <c r="G667" s="84">
        <v>1</v>
      </c>
      <c r="H667" s="84" t="s">
        <v>1588</v>
      </c>
      <c r="I667" s="84"/>
      <c r="J667" s="84"/>
      <c r="K667" s="84">
        <v>20450</v>
      </c>
      <c r="L667" s="84">
        <v>9932022358</v>
      </c>
      <c r="M667" s="84"/>
      <c r="N667" s="85"/>
      <c r="O667" s="57" t="s">
        <v>434</v>
      </c>
    </row>
    <row r="668" spans="3:15" ht="14.45" hidden="1" customHeight="1" x14ac:dyDescent="0.25">
      <c r="C668" s="81">
        <f>VLOOKUP(Contactos!D668,Hoja1!$A$3:$E$22,2,FALSE)</f>
        <v>16</v>
      </c>
      <c r="D668" s="84" t="s">
        <v>18</v>
      </c>
      <c r="E668" s="84"/>
      <c r="F668" s="82">
        <v>1</v>
      </c>
      <c r="G668" s="84">
        <v>1</v>
      </c>
      <c r="H668" s="84" t="s">
        <v>1589</v>
      </c>
      <c r="I668" s="84"/>
      <c r="J668" s="84"/>
      <c r="K668" s="84">
        <v>20415</v>
      </c>
      <c r="L668" s="84">
        <v>9933996251</v>
      </c>
      <c r="M668" s="84" t="s">
        <v>3</v>
      </c>
      <c r="N668" s="85"/>
      <c r="O668" s="57" t="s">
        <v>435</v>
      </c>
    </row>
    <row r="669" spans="3:15" ht="14.45" hidden="1" customHeight="1" x14ac:dyDescent="0.25">
      <c r="C669" s="81">
        <f>VLOOKUP(Contactos!D669,Hoja1!$A$3:$E$22,2,FALSE)</f>
        <v>16</v>
      </c>
      <c r="D669" s="84" t="s">
        <v>18</v>
      </c>
      <c r="E669" s="84"/>
      <c r="F669" s="82">
        <v>1</v>
      </c>
      <c r="G669" s="84">
        <v>1</v>
      </c>
      <c r="H669" s="84" t="s">
        <v>1590</v>
      </c>
      <c r="I669" s="84"/>
      <c r="J669" s="84"/>
      <c r="K669" s="84">
        <v>20450</v>
      </c>
      <c r="L669" s="84">
        <v>9361052113</v>
      </c>
      <c r="M669" s="84" t="s">
        <v>3</v>
      </c>
      <c r="N669" s="85"/>
      <c r="O669" s="57" t="s">
        <v>413</v>
      </c>
    </row>
    <row r="670" spans="3:15" ht="14.45" hidden="1" customHeight="1" x14ac:dyDescent="0.25">
      <c r="C670" s="81">
        <f>VLOOKUP(Contactos!D670,Hoja1!$A$3:$E$22,2,FALSE)</f>
        <v>16</v>
      </c>
      <c r="D670" s="84" t="s">
        <v>18</v>
      </c>
      <c r="E670" s="84"/>
      <c r="F670" s="82">
        <v>1</v>
      </c>
      <c r="G670" s="84">
        <v>1</v>
      </c>
      <c r="H670" s="84" t="s">
        <v>627</v>
      </c>
      <c r="I670" s="84"/>
      <c r="J670" s="84"/>
      <c r="K670" s="84">
        <v>21256</v>
      </c>
      <c r="L670" s="84">
        <v>9932167094</v>
      </c>
      <c r="M670" s="84"/>
      <c r="N670" s="85"/>
      <c r="O670" s="57" t="s">
        <v>427</v>
      </c>
    </row>
    <row r="671" spans="3:15" ht="14.45" hidden="1" customHeight="1" x14ac:dyDescent="0.25">
      <c r="C671" s="81">
        <f>VLOOKUP(Contactos!D671,Hoja1!$A$3:$E$22,2,FALSE)</f>
        <v>16</v>
      </c>
      <c r="D671" s="84" t="s">
        <v>18</v>
      </c>
      <c r="E671" s="84"/>
      <c r="F671" s="82">
        <v>1</v>
      </c>
      <c r="G671" s="84">
        <v>1</v>
      </c>
      <c r="H671" s="84" t="s">
        <v>38</v>
      </c>
      <c r="I671" s="84"/>
      <c r="J671" s="84"/>
      <c r="K671" s="84" t="s">
        <v>3</v>
      </c>
      <c r="L671" s="84">
        <v>9931132604</v>
      </c>
      <c r="M671" s="84">
        <v>701783</v>
      </c>
      <c r="N671" s="85"/>
      <c r="O671" s="57" t="s">
        <v>436</v>
      </c>
    </row>
    <row r="672" spans="3:15" ht="14.45" hidden="1" customHeight="1" x14ac:dyDescent="0.25">
      <c r="C672" s="81">
        <f>VLOOKUP(Contactos!D672,Hoja1!$A$3:$E$22,2,FALSE)</f>
        <v>17</v>
      </c>
      <c r="D672" s="82" t="s">
        <v>566</v>
      </c>
      <c r="E672" s="82"/>
      <c r="F672" s="82">
        <v>1</v>
      </c>
      <c r="G672" s="82">
        <v>1</v>
      </c>
      <c r="H672" s="82" t="s">
        <v>1431</v>
      </c>
      <c r="I672" s="82"/>
      <c r="J672" s="82"/>
      <c r="K672" s="82">
        <v>20740</v>
      </c>
      <c r="L672" s="82">
        <v>9933454089</v>
      </c>
      <c r="M672" s="82">
        <v>701590</v>
      </c>
      <c r="N672" s="83" t="s">
        <v>2054</v>
      </c>
      <c r="O672" s="57" t="s">
        <v>531</v>
      </c>
    </row>
    <row r="673" spans="3:15" ht="14.45" hidden="1" customHeight="1" x14ac:dyDescent="0.25">
      <c r="C673" s="81">
        <f>VLOOKUP(Contactos!D673,Hoja1!$A$3:$E$22,2,FALSE)</f>
        <v>17</v>
      </c>
      <c r="D673" s="82" t="s">
        <v>566</v>
      </c>
      <c r="E673" s="82"/>
      <c r="F673" s="82">
        <v>1</v>
      </c>
      <c r="G673" s="82">
        <v>1</v>
      </c>
      <c r="H673" s="82" t="s">
        <v>37</v>
      </c>
      <c r="I673" s="82"/>
      <c r="J673" s="82"/>
      <c r="K673" s="82">
        <v>20743</v>
      </c>
      <c r="L673" s="82">
        <v>9931132604</v>
      </c>
      <c r="M673" s="82">
        <v>701644</v>
      </c>
      <c r="N673" s="83"/>
      <c r="O673" s="57" t="s">
        <v>436</v>
      </c>
    </row>
    <row r="674" spans="3:15" s="81" customFormat="1" ht="14.45" hidden="1" customHeight="1" x14ac:dyDescent="0.25">
      <c r="C674" s="81">
        <f>VLOOKUP(Contactos!D674,Hoja1!$A$3:$E$22,2,FALSE)</f>
        <v>17</v>
      </c>
      <c r="D674" s="82" t="s">
        <v>566</v>
      </c>
      <c r="E674" s="82"/>
      <c r="F674" s="82">
        <v>1</v>
      </c>
      <c r="G674" s="82">
        <v>1</v>
      </c>
      <c r="H674" s="82" t="s">
        <v>594</v>
      </c>
      <c r="I674" s="82"/>
      <c r="J674" s="82"/>
      <c r="K674" s="82"/>
      <c r="L674" s="82" t="s">
        <v>3</v>
      </c>
      <c r="M674" s="82" t="s">
        <v>3</v>
      </c>
      <c r="N674" s="83"/>
      <c r="O674" s="86"/>
    </row>
    <row r="675" spans="3:15" ht="14.45" hidden="1" customHeight="1" x14ac:dyDescent="0.25">
      <c r="C675" s="81">
        <f>VLOOKUP(Contactos!D675,Hoja1!$A$3:$E$22,2,FALSE)</f>
        <v>18</v>
      </c>
      <c r="D675" s="66" t="s">
        <v>27</v>
      </c>
      <c r="E675" s="66"/>
      <c r="F675" s="82">
        <v>1</v>
      </c>
      <c r="G675" s="66">
        <v>1</v>
      </c>
      <c r="H675" s="66" t="s">
        <v>877</v>
      </c>
      <c r="I675" s="66"/>
      <c r="J675" s="66"/>
      <c r="K675" s="66">
        <v>25356</v>
      </c>
      <c r="L675" s="66">
        <v>9212732225</v>
      </c>
      <c r="M675" s="66">
        <v>701444</v>
      </c>
      <c r="N675" s="67"/>
      <c r="O675" s="57" t="s">
        <v>571</v>
      </c>
    </row>
    <row r="676" spans="3:15" ht="14.45" hidden="1" customHeight="1" x14ac:dyDescent="0.25">
      <c r="C676" s="81">
        <f>VLOOKUP(Contactos!D676,Hoja1!$A$3:$E$22,2,FALSE)</f>
        <v>18</v>
      </c>
      <c r="D676" s="82" t="s">
        <v>27</v>
      </c>
      <c r="E676" s="82"/>
      <c r="F676" s="82">
        <v>1</v>
      </c>
      <c r="G676" s="82">
        <v>1</v>
      </c>
      <c r="H676" s="82" t="s">
        <v>878</v>
      </c>
      <c r="I676" s="82"/>
      <c r="J676" s="82"/>
      <c r="K676" s="82" t="s">
        <v>1956</v>
      </c>
      <c r="L676" s="82">
        <v>9931600680</v>
      </c>
      <c r="M676" s="82" t="s">
        <v>3</v>
      </c>
      <c r="N676" s="83">
        <v>3164599</v>
      </c>
      <c r="O676" s="57" t="s">
        <v>437</v>
      </c>
    </row>
    <row r="677" spans="3:15" ht="14.45" hidden="1" customHeight="1" x14ac:dyDescent="0.25">
      <c r="C677" s="81">
        <f>VLOOKUP(Contactos!D677,Hoja1!$A$3:$E$22,2,FALSE)</f>
        <v>18</v>
      </c>
      <c r="D677" s="82" t="s">
        <v>27</v>
      </c>
      <c r="E677" s="82"/>
      <c r="F677" s="82">
        <v>1</v>
      </c>
      <c r="G677" s="82">
        <v>1</v>
      </c>
      <c r="H677" s="82" t="s">
        <v>897</v>
      </c>
      <c r="I677" s="82"/>
      <c r="J677" s="82"/>
      <c r="K677" s="82">
        <v>25322</v>
      </c>
      <c r="L677" s="82">
        <v>9331189179</v>
      </c>
      <c r="M677" s="82">
        <v>701444</v>
      </c>
      <c r="N677" s="83"/>
      <c r="O677" s="57" t="s">
        <v>539</v>
      </c>
    </row>
    <row r="678" spans="3:15" ht="14.45" hidden="1" customHeight="1" x14ac:dyDescent="0.25">
      <c r="C678" s="81">
        <f>VLOOKUP(Contactos!D678,Hoja1!$A$3:$E$22,2,FALSE)</f>
        <v>18</v>
      </c>
      <c r="D678" s="82" t="s">
        <v>27</v>
      </c>
      <c r="E678" s="82"/>
      <c r="F678" s="82">
        <v>1</v>
      </c>
      <c r="G678" s="82">
        <v>1</v>
      </c>
      <c r="H678" s="82" t="s">
        <v>1591</v>
      </c>
      <c r="I678" s="82"/>
      <c r="J678" s="82"/>
      <c r="K678" s="82">
        <v>24042</v>
      </c>
      <c r="L678" s="82">
        <v>99931711646</v>
      </c>
      <c r="M678" s="82">
        <v>701444</v>
      </c>
      <c r="N678" s="83">
        <v>3140460</v>
      </c>
      <c r="O678" s="57" t="s">
        <v>582</v>
      </c>
    </row>
    <row r="679" spans="3:15" ht="14.45" hidden="1" customHeight="1" x14ac:dyDescent="0.25">
      <c r="C679" s="81">
        <f>VLOOKUP(Contactos!D679,Hoja1!$A$3:$E$22,2,FALSE)</f>
        <v>18</v>
      </c>
      <c r="D679" s="82" t="s">
        <v>27</v>
      </c>
      <c r="E679" s="82"/>
      <c r="F679" s="82">
        <v>1</v>
      </c>
      <c r="G679" s="82">
        <v>1</v>
      </c>
      <c r="H679" s="82" t="s">
        <v>1432</v>
      </c>
      <c r="I679" s="82"/>
      <c r="J679" s="82"/>
      <c r="K679" s="82">
        <v>25330</v>
      </c>
      <c r="L679" s="82">
        <v>9932073689</v>
      </c>
      <c r="M679" s="82">
        <v>701445</v>
      </c>
      <c r="N679" s="83">
        <v>3516674</v>
      </c>
      <c r="O679" s="57" t="s">
        <v>438</v>
      </c>
    </row>
    <row r="680" spans="3:15" ht="14.45" hidden="1" customHeight="1" x14ac:dyDescent="0.25">
      <c r="C680" s="81">
        <f>VLOOKUP(Contactos!D680,Hoja1!$A$3:$E$22,2,FALSE)</f>
        <v>18</v>
      </c>
      <c r="D680" s="82" t="s">
        <v>27</v>
      </c>
      <c r="E680" s="82"/>
      <c r="F680" s="82">
        <v>1</v>
      </c>
      <c r="G680" s="82">
        <v>1</v>
      </c>
      <c r="H680" s="82" t="s">
        <v>1377</v>
      </c>
      <c r="I680" s="82"/>
      <c r="J680" s="82"/>
      <c r="K680" s="82">
        <v>25354</v>
      </c>
      <c r="L680" s="82">
        <v>932634392</v>
      </c>
      <c r="M680" s="82">
        <v>701445</v>
      </c>
      <c r="N680" s="83">
        <v>9173751154</v>
      </c>
      <c r="O680" s="57" t="s">
        <v>327</v>
      </c>
    </row>
    <row r="681" spans="3:15" ht="14.45" hidden="1" customHeight="1" x14ac:dyDescent="0.25">
      <c r="C681" s="81">
        <f>VLOOKUP(Contactos!D681,Hoja1!$A$3:$E$22,2,FALSE)</f>
        <v>18</v>
      </c>
      <c r="D681" s="82" t="s">
        <v>27</v>
      </c>
      <c r="E681" s="82"/>
      <c r="F681" s="82">
        <v>1</v>
      </c>
      <c r="G681" s="82">
        <v>1</v>
      </c>
      <c r="H681" s="82" t="s">
        <v>1433</v>
      </c>
      <c r="I681" s="82"/>
      <c r="J681" s="82"/>
      <c r="K681" s="82">
        <v>25316</v>
      </c>
      <c r="L681" s="82">
        <v>9931503446</v>
      </c>
      <c r="M681" s="82">
        <v>701444</v>
      </c>
      <c r="N681" s="83"/>
      <c r="O681" s="57" t="s">
        <v>439</v>
      </c>
    </row>
    <row r="682" spans="3:15" ht="14.45" hidden="1" customHeight="1" x14ac:dyDescent="0.25">
      <c r="C682" s="81">
        <f>VLOOKUP(Contactos!D682,Hoja1!$A$3:$E$22,2,FALSE)</f>
        <v>18</v>
      </c>
      <c r="D682" s="82" t="s">
        <v>27</v>
      </c>
      <c r="E682" s="82"/>
      <c r="F682" s="82">
        <v>1</v>
      </c>
      <c r="G682" s="82">
        <v>1</v>
      </c>
      <c r="H682" s="82" t="s">
        <v>1434</v>
      </c>
      <c r="I682" s="82"/>
      <c r="J682" s="82"/>
      <c r="K682" s="82">
        <v>25333</v>
      </c>
      <c r="L682" s="82">
        <v>9931775094</v>
      </c>
      <c r="M682" s="82">
        <v>701444</v>
      </c>
      <c r="N682" s="83"/>
      <c r="O682" s="57" t="s">
        <v>577</v>
      </c>
    </row>
    <row r="683" spans="3:15" ht="14.45" hidden="1" customHeight="1" x14ac:dyDescent="0.25">
      <c r="C683" s="81">
        <f>VLOOKUP(Contactos!D683,Hoja1!$A$3:$E$22,2,FALSE)</f>
        <v>18</v>
      </c>
      <c r="D683" s="82" t="s">
        <v>27</v>
      </c>
      <c r="E683" s="82"/>
      <c r="F683" s="82">
        <v>1</v>
      </c>
      <c r="G683" s="82">
        <v>1</v>
      </c>
      <c r="H683" s="82" t="s">
        <v>1435</v>
      </c>
      <c r="I683" s="82"/>
      <c r="J683" s="82"/>
      <c r="K683" s="82">
        <v>25316</v>
      </c>
      <c r="L683" s="82">
        <v>9931171422</v>
      </c>
      <c r="M683" s="82">
        <v>701444</v>
      </c>
      <c r="N683" s="83"/>
      <c r="O683" s="57" t="s">
        <v>440</v>
      </c>
    </row>
    <row r="684" spans="3:15" s="81" customFormat="1" ht="14.45" hidden="1" customHeight="1" x14ac:dyDescent="0.25">
      <c r="C684" s="81">
        <f>VLOOKUP(Contactos!D684,Hoja1!$A$3:$E$22,2,FALSE)</f>
        <v>18</v>
      </c>
      <c r="D684" s="82" t="s">
        <v>27</v>
      </c>
      <c r="E684" s="82"/>
      <c r="F684" s="82">
        <v>1</v>
      </c>
      <c r="G684" s="82">
        <v>1</v>
      </c>
      <c r="H684" s="82" t="s">
        <v>1436</v>
      </c>
      <c r="I684" s="82"/>
      <c r="J684" s="82"/>
      <c r="K684" s="82">
        <v>25366</v>
      </c>
      <c r="L684" s="82">
        <v>9931603793</v>
      </c>
      <c r="M684" s="82">
        <v>701445</v>
      </c>
      <c r="N684" s="83">
        <v>3520404</v>
      </c>
      <c r="O684" s="86" t="s">
        <v>441</v>
      </c>
    </row>
    <row r="685" spans="3:15" ht="14.45" hidden="1" customHeight="1" x14ac:dyDescent="0.25">
      <c r="C685" s="81">
        <f>VLOOKUP(Contactos!D685,Hoja1!$A$3:$E$22,2,FALSE)</f>
        <v>18</v>
      </c>
      <c r="D685" s="82" t="s">
        <v>27</v>
      </c>
      <c r="E685" s="82"/>
      <c r="F685" s="82">
        <v>1</v>
      </c>
      <c r="G685" s="82">
        <v>1</v>
      </c>
      <c r="H685" s="82" t="s">
        <v>1437</v>
      </c>
      <c r="I685" s="82"/>
      <c r="J685" s="82"/>
      <c r="K685" s="82">
        <v>25313</v>
      </c>
      <c r="L685" s="82"/>
      <c r="M685" s="82">
        <v>701445</v>
      </c>
      <c r="N685" s="83"/>
      <c r="O685" s="57" t="s">
        <v>442</v>
      </c>
    </row>
    <row r="686" spans="3:15" ht="14.45" hidden="1" customHeight="1" x14ac:dyDescent="0.25">
      <c r="C686" s="81">
        <f>VLOOKUP(Contactos!D686,Hoja1!$A$3:$E$22,2,FALSE)</f>
        <v>18</v>
      </c>
      <c r="D686" s="82" t="s">
        <v>27</v>
      </c>
      <c r="E686" s="82"/>
      <c r="F686" s="82">
        <v>1</v>
      </c>
      <c r="G686" s="82">
        <v>1</v>
      </c>
      <c r="H686" s="82" t="s">
        <v>1283</v>
      </c>
      <c r="I686" s="82"/>
      <c r="J686" s="82"/>
      <c r="K686" s="82">
        <v>38065</v>
      </c>
      <c r="L686" s="82">
        <v>9331025544</v>
      </c>
      <c r="M686" s="82">
        <v>701533</v>
      </c>
      <c r="N686" s="83"/>
      <c r="O686" s="57" t="s">
        <v>609</v>
      </c>
    </row>
    <row r="687" spans="3:15" ht="14.45" hidden="1" customHeight="1" x14ac:dyDescent="0.25">
      <c r="C687" s="81">
        <f>VLOOKUP(Contactos!D687,Hoja1!$A$3:$E$22,2,FALSE)</f>
        <v>18</v>
      </c>
      <c r="D687" s="82" t="s">
        <v>27</v>
      </c>
      <c r="E687" s="82"/>
      <c r="F687" s="82">
        <v>1</v>
      </c>
      <c r="G687" s="82">
        <v>1</v>
      </c>
      <c r="H687" s="82" t="s">
        <v>1438</v>
      </c>
      <c r="I687" s="82"/>
      <c r="J687" s="82"/>
      <c r="K687" s="82">
        <v>25332</v>
      </c>
      <c r="L687" s="82">
        <v>9333344791</v>
      </c>
      <c r="M687" s="82">
        <v>6705547</v>
      </c>
      <c r="N687" s="83"/>
      <c r="O687" s="57" t="s">
        <v>443</v>
      </c>
    </row>
    <row r="688" spans="3:15" ht="14.45" hidden="1" customHeight="1" x14ac:dyDescent="0.25">
      <c r="C688" s="81">
        <f>VLOOKUP(Contactos!D688,Hoja1!$A$3:$E$22,2,FALSE)</f>
        <v>18</v>
      </c>
      <c r="D688" s="82" t="s">
        <v>27</v>
      </c>
      <c r="E688" s="82"/>
      <c r="F688" s="82">
        <v>1</v>
      </c>
      <c r="G688" s="82">
        <v>1</v>
      </c>
      <c r="H688" s="82" t="s">
        <v>1439</v>
      </c>
      <c r="I688" s="82"/>
      <c r="J688" s="82"/>
      <c r="K688" s="82" t="s">
        <v>1957</v>
      </c>
      <c r="L688" s="82">
        <v>9932422106</v>
      </c>
      <c r="M688" s="82">
        <v>701723</v>
      </c>
      <c r="N688" s="83">
        <v>9363640846</v>
      </c>
      <c r="O688" s="57" t="s">
        <v>444</v>
      </c>
    </row>
    <row r="689" spans="3:15" ht="14.45" hidden="1" customHeight="1" x14ac:dyDescent="0.25">
      <c r="C689" s="81">
        <f>VLOOKUP(Contactos!D689,Hoja1!$A$3:$E$22,2,FALSE)</f>
        <v>18</v>
      </c>
      <c r="D689" s="82" t="s">
        <v>27</v>
      </c>
      <c r="E689" s="82"/>
      <c r="F689" s="82">
        <v>1</v>
      </c>
      <c r="G689" s="82">
        <v>1</v>
      </c>
      <c r="H689" s="82" t="s">
        <v>1440</v>
      </c>
      <c r="I689" s="82"/>
      <c r="J689" s="82"/>
      <c r="K689" s="82">
        <v>25314</v>
      </c>
      <c r="L689" s="82">
        <v>9931303557</v>
      </c>
      <c r="M689" s="82">
        <v>6701445</v>
      </c>
      <c r="N689" s="83"/>
      <c r="O689" s="57" t="s">
        <v>445</v>
      </c>
    </row>
    <row r="690" spans="3:15" ht="14.45" hidden="1" customHeight="1" x14ac:dyDescent="0.25">
      <c r="C690" s="81">
        <f>VLOOKUP(Contactos!D690,Hoja1!$A$3:$E$22,2,FALSE)</f>
        <v>18</v>
      </c>
      <c r="D690" s="82" t="s">
        <v>27</v>
      </c>
      <c r="E690" s="82"/>
      <c r="F690" s="82">
        <v>1</v>
      </c>
      <c r="G690" s="82">
        <v>1</v>
      </c>
      <c r="H690" s="82" t="s">
        <v>1441</v>
      </c>
      <c r="I690" s="82"/>
      <c r="J690" s="82"/>
      <c r="K690" s="82">
        <v>25380</v>
      </c>
      <c r="L690" s="82">
        <v>9932654895</v>
      </c>
      <c r="M690" s="82">
        <v>705683</v>
      </c>
      <c r="N690" s="83">
        <v>3522807</v>
      </c>
      <c r="O690" s="57" t="s">
        <v>446</v>
      </c>
    </row>
    <row r="691" spans="3:15" ht="14.45" hidden="1" customHeight="1" x14ac:dyDescent="0.25">
      <c r="C691" s="81">
        <f>VLOOKUP(Contactos!D691,Hoja1!$A$3:$E$22,2,FALSE)</f>
        <v>18</v>
      </c>
      <c r="D691" s="82" t="s">
        <v>27</v>
      </c>
      <c r="E691" s="82"/>
      <c r="F691" s="82">
        <v>1</v>
      </c>
      <c r="G691" s="82">
        <v>1</v>
      </c>
      <c r="H691" s="82" t="s">
        <v>1442</v>
      </c>
      <c r="I691" s="82"/>
      <c r="J691" s="82"/>
      <c r="K691" s="82">
        <v>25370</v>
      </c>
      <c r="L691" s="82">
        <v>9931607065</v>
      </c>
      <c r="M691" s="82">
        <v>701445</v>
      </c>
      <c r="N691" s="83">
        <v>1428215</v>
      </c>
      <c r="O691" s="57" t="s">
        <v>448</v>
      </c>
    </row>
    <row r="692" spans="3:15" ht="14.45" hidden="1" customHeight="1" x14ac:dyDescent="0.25">
      <c r="C692" s="81">
        <f>VLOOKUP(Contactos!D692,Hoja1!$A$3:$E$22,2,FALSE)</f>
        <v>18</v>
      </c>
      <c r="D692" s="82" t="s">
        <v>27</v>
      </c>
      <c r="E692" s="82"/>
      <c r="F692" s="82">
        <v>1</v>
      </c>
      <c r="G692" s="82">
        <v>1</v>
      </c>
      <c r="H692" s="82" t="s">
        <v>1443</v>
      </c>
      <c r="I692" s="82"/>
      <c r="J692" s="82"/>
      <c r="K692" s="82">
        <v>25347</v>
      </c>
      <c r="L692" s="82">
        <v>9933945111</v>
      </c>
      <c r="M692" s="82">
        <v>701444</v>
      </c>
      <c r="N692" s="83">
        <v>1860283</v>
      </c>
      <c r="O692" s="57" t="s">
        <v>603</v>
      </c>
    </row>
    <row r="693" spans="3:15" ht="14.45" hidden="1" customHeight="1" x14ac:dyDescent="0.25">
      <c r="C693" s="81">
        <f>VLOOKUP(Contactos!D693,Hoja1!$A$3:$E$22,2,FALSE)</f>
        <v>18</v>
      </c>
      <c r="D693" s="82" t="s">
        <v>27</v>
      </c>
      <c r="E693" s="82"/>
      <c r="F693" s="82">
        <v>1</v>
      </c>
      <c r="G693" s="82">
        <v>1</v>
      </c>
      <c r="H693" s="82" t="s">
        <v>1444</v>
      </c>
      <c r="I693" s="82"/>
      <c r="J693" s="82"/>
      <c r="K693" s="82">
        <v>25350</v>
      </c>
      <c r="L693" s="82">
        <v>9933963506</v>
      </c>
      <c r="M693" s="82">
        <v>701444</v>
      </c>
      <c r="N693" s="83"/>
      <c r="O693" s="57" t="s">
        <v>447</v>
      </c>
    </row>
    <row r="694" spans="3:15" ht="14.45" hidden="1" customHeight="1" x14ac:dyDescent="0.25">
      <c r="C694" s="81">
        <f>VLOOKUP(Contactos!D694,Hoja1!$A$3:$E$22,2,FALSE)</f>
        <v>18</v>
      </c>
      <c r="D694" s="82" t="s">
        <v>27</v>
      </c>
      <c r="E694" s="82"/>
      <c r="F694" s="82">
        <v>1</v>
      </c>
      <c r="G694" s="82">
        <v>1</v>
      </c>
      <c r="H694" s="82" t="s">
        <v>1445</v>
      </c>
      <c r="I694" s="82"/>
      <c r="J694" s="82"/>
      <c r="K694" s="82">
        <v>25302</v>
      </c>
      <c r="L694" s="82">
        <v>9932188627</v>
      </c>
      <c r="M694" s="82">
        <v>701444</v>
      </c>
      <c r="N694" s="83"/>
      <c r="O694" s="57" t="s">
        <v>574</v>
      </c>
    </row>
    <row r="695" spans="3:15" ht="14.45" hidden="1" customHeight="1" x14ac:dyDescent="0.25">
      <c r="C695" s="81">
        <f>VLOOKUP(Contactos!D695,Hoja1!$A$3:$E$22,2,FALSE)</f>
        <v>18</v>
      </c>
      <c r="D695" s="82" t="s">
        <v>27</v>
      </c>
      <c r="E695" s="82"/>
      <c r="F695" s="82">
        <v>1</v>
      </c>
      <c r="G695" s="82">
        <v>1</v>
      </c>
      <c r="H695" s="82" t="s">
        <v>1446</v>
      </c>
      <c r="I695" s="82"/>
      <c r="J695" s="82"/>
      <c r="K695" s="82">
        <v>27201</v>
      </c>
      <c r="L695" s="82">
        <v>9931042860</v>
      </c>
      <c r="M695" s="82">
        <v>701444</v>
      </c>
      <c r="N695" s="83">
        <v>1615442</v>
      </c>
      <c r="O695" s="57" t="s">
        <v>579</v>
      </c>
    </row>
    <row r="696" spans="3:15" ht="14.45" hidden="1" customHeight="1" x14ac:dyDescent="0.25">
      <c r="C696" s="81">
        <f>VLOOKUP(Contactos!D696,Hoja1!$A$3:$E$22,2,FALSE)</f>
        <v>18</v>
      </c>
      <c r="D696" s="82" t="s">
        <v>27</v>
      </c>
      <c r="E696" s="82"/>
      <c r="F696" s="82">
        <v>1</v>
      </c>
      <c r="G696" s="82">
        <v>1</v>
      </c>
      <c r="H696" s="82" t="s">
        <v>1447</v>
      </c>
      <c r="I696" s="82"/>
      <c r="J696" s="82"/>
      <c r="K696" s="82" t="s">
        <v>1958</v>
      </c>
      <c r="L696" s="82">
        <v>9933200424</v>
      </c>
      <c r="M696" s="82" t="s">
        <v>2017</v>
      </c>
      <c r="N696" s="83">
        <v>3167454</v>
      </c>
      <c r="O696" s="57" t="s">
        <v>449</v>
      </c>
    </row>
    <row r="697" spans="3:15" ht="14.45" hidden="1" customHeight="1" x14ac:dyDescent="0.25">
      <c r="C697" s="81">
        <f>VLOOKUP(Contactos!D697,Hoja1!$A$3:$E$22,2,FALSE)</f>
        <v>18</v>
      </c>
      <c r="D697" s="82" t="s">
        <v>27</v>
      </c>
      <c r="E697" s="82"/>
      <c r="F697" s="82">
        <v>1</v>
      </c>
      <c r="G697" s="82">
        <v>1</v>
      </c>
      <c r="H697" s="82" t="s">
        <v>1448</v>
      </c>
      <c r="I697" s="82"/>
      <c r="J697" s="82"/>
      <c r="K697" s="82">
        <v>25350</v>
      </c>
      <c r="L697" s="82">
        <v>9931302263</v>
      </c>
      <c r="M697" s="82">
        <v>701445</v>
      </c>
      <c r="N697" s="83">
        <v>3154530</v>
      </c>
      <c r="O697" s="57" t="s">
        <v>450</v>
      </c>
    </row>
    <row r="698" spans="3:15" s="81" customFormat="1" ht="14.45" hidden="1" customHeight="1" x14ac:dyDescent="0.25">
      <c r="C698" s="81">
        <f>VLOOKUP(Contactos!D698,Hoja1!$A$3:$E$22,2,FALSE)</f>
        <v>18</v>
      </c>
      <c r="D698" s="82" t="s">
        <v>27</v>
      </c>
      <c r="E698" s="82"/>
      <c r="F698" s="82">
        <v>1</v>
      </c>
      <c r="G698" s="82">
        <v>1</v>
      </c>
      <c r="H698" s="82" t="s">
        <v>1449</v>
      </c>
      <c r="I698" s="82"/>
      <c r="J698" s="82"/>
      <c r="K698" s="82">
        <v>25388</v>
      </c>
      <c r="L698" s="82">
        <v>9931534621</v>
      </c>
      <c r="M698" s="82">
        <v>701723</v>
      </c>
      <c r="N698" s="83">
        <v>36028</v>
      </c>
      <c r="O698" s="86" t="s">
        <v>451</v>
      </c>
    </row>
    <row r="699" spans="3:15" ht="14.45" hidden="1" customHeight="1" x14ac:dyDescent="0.25">
      <c r="C699" s="81">
        <f>VLOOKUP(Contactos!D699,Hoja1!$A$3:$E$22,2,FALSE)</f>
        <v>18</v>
      </c>
      <c r="D699" s="82" t="s">
        <v>27</v>
      </c>
      <c r="E699" s="82"/>
      <c r="F699" s="82">
        <v>1</v>
      </c>
      <c r="G699" s="82">
        <v>1</v>
      </c>
      <c r="H699" s="82" t="s">
        <v>1450</v>
      </c>
      <c r="I699" s="82"/>
      <c r="J699" s="82"/>
      <c r="K699" s="82">
        <v>25354</v>
      </c>
      <c r="L699" s="82">
        <v>9331111599</v>
      </c>
      <c r="M699" s="82">
        <v>6701445</v>
      </c>
      <c r="N699" s="83">
        <v>9933345010</v>
      </c>
      <c r="O699" s="57" t="s">
        <v>452</v>
      </c>
    </row>
    <row r="700" spans="3:15" ht="14.45" hidden="1" customHeight="1" x14ac:dyDescent="0.25">
      <c r="C700" s="81">
        <f>VLOOKUP(Contactos!D700,Hoja1!$A$3:$E$22,2,FALSE)</f>
        <v>18</v>
      </c>
      <c r="D700" s="82" t="s">
        <v>27</v>
      </c>
      <c r="E700" s="82"/>
      <c r="F700" s="82">
        <v>1</v>
      </c>
      <c r="G700" s="82">
        <v>1</v>
      </c>
      <c r="H700" s="82" t="s">
        <v>1451</v>
      </c>
      <c r="I700" s="82"/>
      <c r="J700" s="82"/>
      <c r="K700" s="82">
        <v>25348</v>
      </c>
      <c r="L700" s="82">
        <v>9931559137</v>
      </c>
      <c r="M700" s="82">
        <v>701444</v>
      </c>
      <c r="N700" s="83">
        <v>3521290</v>
      </c>
      <c r="O700" s="57" t="s">
        <v>453</v>
      </c>
    </row>
    <row r="701" spans="3:15" ht="14.45" hidden="1" customHeight="1" x14ac:dyDescent="0.25">
      <c r="C701" s="81">
        <f>VLOOKUP(Contactos!D701,Hoja1!$A$3:$E$22,2,FALSE)</f>
        <v>18</v>
      </c>
      <c r="D701" s="82" t="s">
        <v>27</v>
      </c>
      <c r="E701" s="82"/>
      <c r="F701" s="82">
        <v>1</v>
      </c>
      <c r="G701" s="82">
        <v>1</v>
      </c>
      <c r="H701" s="82" t="s">
        <v>1452</v>
      </c>
      <c r="I701" s="82"/>
      <c r="J701" s="82"/>
      <c r="K701" s="82">
        <v>24853</v>
      </c>
      <c r="L701" s="82">
        <v>9932074675</v>
      </c>
      <c r="M701" s="82">
        <v>701444</v>
      </c>
      <c r="N701" s="83">
        <v>3531969</v>
      </c>
      <c r="O701" s="57" t="s">
        <v>454</v>
      </c>
    </row>
    <row r="702" spans="3:15" ht="14.45" hidden="1" customHeight="1" x14ac:dyDescent="0.25">
      <c r="C702" s="81">
        <f>VLOOKUP(Contactos!D702,Hoja1!$A$3:$E$22,2,FALSE)</f>
        <v>18</v>
      </c>
      <c r="D702" s="82" t="s">
        <v>27</v>
      </c>
      <c r="E702" s="82"/>
      <c r="F702" s="82">
        <v>1</v>
      </c>
      <c r="G702" s="82">
        <v>1</v>
      </c>
      <c r="H702" s="82" t="s">
        <v>1453</v>
      </c>
      <c r="I702" s="82"/>
      <c r="J702" s="82"/>
      <c r="K702" s="82">
        <v>25353</v>
      </c>
      <c r="L702" s="82">
        <v>9932107322</v>
      </c>
      <c r="M702" s="82">
        <v>6701445</v>
      </c>
      <c r="N702" s="83"/>
      <c r="O702" s="57" t="s">
        <v>455</v>
      </c>
    </row>
    <row r="703" spans="3:15" ht="14.45" hidden="1" customHeight="1" x14ac:dyDescent="0.25">
      <c r="C703" s="81">
        <f>VLOOKUP(Contactos!D703,Hoja1!$A$3:$E$22,2,FALSE)</f>
        <v>18</v>
      </c>
      <c r="D703" s="82" t="s">
        <v>27</v>
      </c>
      <c r="E703" s="82"/>
      <c r="F703" s="82">
        <v>1</v>
      </c>
      <c r="G703" s="82">
        <v>1</v>
      </c>
      <c r="H703" s="82" t="s">
        <v>1454</v>
      </c>
      <c r="I703" s="82"/>
      <c r="J703" s="82"/>
      <c r="K703" s="82" t="s">
        <v>1959</v>
      </c>
      <c r="L703" s="82">
        <v>9931575581</v>
      </c>
      <c r="M703" s="82" t="s">
        <v>3</v>
      </c>
      <c r="N703" s="83">
        <v>3106329</v>
      </c>
      <c r="O703" s="57" t="s">
        <v>456</v>
      </c>
    </row>
    <row r="704" spans="3:15" ht="14.45" hidden="1" customHeight="1" x14ac:dyDescent="0.25">
      <c r="C704" s="81">
        <f>VLOOKUP(Contactos!D704,Hoja1!$A$3:$E$22,2,FALSE)</f>
        <v>18</v>
      </c>
      <c r="D704" s="82" t="s">
        <v>27</v>
      </c>
      <c r="E704" s="82"/>
      <c r="F704" s="82">
        <v>1</v>
      </c>
      <c r="G704" s="82">
        <v>1</v>
      </c>
      <c r="H704" s="82" t="s">
        <v>1455</v>
      </c>
      <c r="I704" s="82"/>
      <c r="J704" s="82"/>
      <c r="K704" s="82">
        <v>25314</v>
      </c>
      <c r="L704" s="82">
        <v>9932062380</v>
      </c>
      <c r="M704" s="82">
        <v>701582</v>
      </c>
      <c r="N704" s="83">
        <v>3154652</v>
      </c>
      <c r="O704" s="57" t="s">
        <v>457</v>
      </c>
    </row>
    <row r="705" spans="3:15" ht="14.45" hidden="1" customHeight="1" x14ac:dyDescent="0.25">
      <c r="C705" s="81">
        <f>VLOOKUP(Contactos!D705,Hoja1!$A$3:$E$22,2,FALSE)</f>
        <v>18</v>
      </c>
      <c r="D705" s="82" t="s">
        <v>27</v>
      </c>
      <c r="E705" s="82"/>
      <c r="F705" s="82">
        <v>1</v>
      </c>
      <c r="G705" s="82">
        <v>1</v>
      </c>
      <c r="H705" s="82" t="s">
        <v>1456</v>
      </c>
      <c r="I705" s="82"/>
      <c r="J705" s="82"/>
      <c r="K705" s="82">
        <v>25318</v>
      </c>
      <c r="L705" s="82">
        <v>9932078490</v>
      </c>
      <c r="M705" s="82">
        <v>701623</v>
      </c>
      <c r="N705" s="83">
        <v>1615278</v>
      </c>
      <c r="O705" s="57" t="s">
        <v>458</v>
      </c>
    </row>
    <row r="706" spans="3:15" ht="14.45" hidden="1" customHeight="1" x14ac:dyDescent="0.25">
      <c r="C706" s="81">
        <f>VLOOKUP(Contactos!D706,Hoja1!$A$3:$E$22,2,FALSE)</f>
        <v>18</v>
      </c>
      <c r="D706" s="82" t="s">
        <v>27</v>
      </c>
      <c r="E706" s="82"/>
      <c r="F706" s="82">
        <v>1</v>
      </c>
      <c r="G706" s="82">
        <v>1</v>
      </c>
      <c r="H706" s="82" t="s">
        <v>1457</v>
      </c>
      <c r="I706" s="82"/>
      <c r="J706" s="82"/>
      <c r="K706" s="82" t="s">
        <v>1960</v>
      </c>
      <c r="L706" s="82">
        <v>9931604198</v>
      </c>
      <c r="M706" s="82">
        <v>701595</v>
      </c>
      <c r="N706" s="83">
        <v>3165918</v>
      </c>
      <c r="O706" s="57" t="s">
        <v>459</v>
      </c>
    </row>
    <row r="707" spans="3:15" ht="14.45" hidden="1" customHeight="1" x14ac:dyDescent="0.25">
      <c r="C707" s="81">
        <f>VLOOKUP(Contactos!D707,Hoja1!$A$3:$E$22,2,FALSE)</f>
        <v>18</v>
      </c>
      <c r="D707" s="82" t="s">
        <v>27</v>
      </c>
      <c r="E707" s="82"/>
      <c r="F707" s="82">
        <v>1</v>
      </c>
      <c r="G707" s="82">
        <v>1</v>
      </c>
      <c r="H707" s="82" t="s">
        <v>1458</v>
      </c>
      <c r="I707" s="82"/>
      <c r="J707" s="82"/>
      <c r="K707" s="82">
        <v>25346</v>
      </c>
      <c r="L707" s="82">
        <v>9331223290</v>
      </c>
      <c r="M707" s="82" t="s">
        <v>3</v>
      </c>
      <c r="N707" s="83"/>
      <c r="O707" s="57" t="s">
        <v>587</v>
      </c>
    </row>
    <row r="708" spans="3:15" ht="14.45" hidden="1" customHeight="1" x14ac:dyDescent="0.25">
      <c r="C708" s="81">
        <f>VLOOKUP(Contactos!D708,Hoja1!$A$3:$E$22,2,FALSE)</f>
        <v>19</v>
      </c>
      <c r="D708" s="84" t="s">
        <v>2</v>
      </c>
      <c r="E708" s="84"/>
      <c r="F708" s="82">
        <v>1</v>
      </c>
      <c r="G708" s="84">
        <v>1</v>
      </c>
      <c r="H708" s="84" t="s">
        <v>886</v>
      </c>
      <c r="I708" s="84"/>
      <c r="J708" s="84"/>
      <c r="K708" s="84">
        <v>20005</v>
      </c>
      <c r="L708" s="84">
        <v>9933164285</v>
      </c>
      <c r="M708" s="84">
        <v>701631</v>
      </c>
      <c r="N708" s="85"/>
      <c r="O708" s="57" t="s">
        <v>510</v>
      </c>
    </row>
    <row r="709" spans="3:15" ht="14.45" hidden="1" customHeight="1" x14ac:dyDescent="0.25">
      <c r="C709" s="81">
        <f>VLOOKUP(Contactos!D709,Hoja1!$A$3:$E$22,2,FALSE)</f>
        <v>19</v>
      </c>
      <c r="D709" s="84" t="s">
        <v>2</v>
      </c>
      <c r="E709" s="84"/>
      <c r="F709" s="82">
        <v>1</v>
      </c>
      <c r="G709" s="84">
        <v>1</v>
      </c>
      <c r="H709" s="84" t="s">
        <v>1459</v>
      </c>
      <c r="I709" s="84"/>
      <c r="J709" s="84"/>
      <c r="K709" s="84">
        <v>20063</v>
      </c>
      <c r="L709" s="84">
        <v>9933114225</v>
      </c>
      <c r="M709" s="84" t="s">
        <v>3</v>
      </c>
      <c r="N709" s="85">
        <v>9933179055</v>
      </c>
      <c r="O709" s="57" t="s">
        <v>725</v>
      </c>
    </row>
    <row r="710" spans="3:15" s="81" customFormat="1" ht="14.45" hidden="1" customHeight="1" x14ac:dyDescent="0.25">
      <c r="C710" s="81">
        <f>VLOOKUP(Contactos!D710,Hoja1!$A$3:$E$22,2,FALSE)</f>
        <v>19</v>
      </c>
      <c r="D710" s="84" t="s">
        <v>2</v>
      </c>
      <c r="E710" s="84"/>
      <c r="F710" s="82">
        <v>1</v>
      </c>
      <c r="G710" s="84">
        <v>1</v>
      </c>
      <c r="H710" s="84" t="s">
        <v>1460</v>
      </c>
      <c r="I710" s="84"/>
      <c r="J710" s="84"/>
      <c r="K710" s="84" t="s">
        <v>1961</v>
      </c>
      <c r="L710" s="84">
        <v>9932026782</v>
      </c>
      <c r="M710" s="84">
        <v>701512</v>
      </c>
      <c r="N710" s="85"/>
      <c r="O710" s="86" t="s">
        <v>511</v>
      </c>
    </row>
    <row r="711" spans="3:15" s="81" customFormat="1" ht="14.45" hidden="1" customHeight="1" x14ac:dyDescent="0.25">
      <c r="C711" s="81">
        <f>VLOOKUP(Contactos!D711,Hoja1!$A$3:$E$22,2,FALSE)</f>
        <v>19</v>
      </c>
      <c r="D711" s="84" t="s">
        <v>2</v>
      </c>
      <c r="E711" s="84"/>
      <c r="F711" s="82">
        <v>1</v>
      </c>
      <c r="G711" s="84">
        <v>1</v>
      </c>
      <c r="H711" s="84" t="s">
        <v>1461</v>
      </c>
      <c r="I711" s="84"/>
      <c r="J711" s="84"/>
      <c r="K711" s="84">
        <v>21266</v>
      </c>
      <c r="L711" s="84">
        <v>9932609947</v>
      </c>
      <c r="M711" s="84" t="s">
        <v>3</v>
      </c>
      <c r="N711" s="85">
        <v>3161281</v>
      </c>
      <c r="O711" s="86" t="s">
        <v>588</v>
      </c>
    </row>
    <row r="712" spans="3:15" s="81" customFormat="1" ht="14.45" hidden="1" customHeight="1" x14ac:dyDescent="0.25">
      <c r="C712" s="81">
        <f>VLOOKUP(Contactos!D712,Hoja1!$A$3:$E$22,2,FALSE)</f>
        <v>19</v>
      </c>
      <c r="D712" s="84" t="s">
        <v>2</v>
      </c>
      <c r="E712" s="84"/>
      <c r="F712" s="82">
        <v>1</v>
      </c>
      <c r="G712" s="84">
        <v>1</v>
      </c>
      <c r="H712" s="84" t="s">
        <v>1462</v>
      </c>
      <c r="I712" s="84"/>
      <c r="J712" s="84"/>
      <c r="K712" s="84">
        <v>20249</v>
      </c>
      <c r="L712" s="84">
        <v>9931775896</v>
      </c>
      <c r="M712" s="84" t="s">
        <v>3</v>
      </c>
      <c r="N712" s="85"/>
      <c r="O712" s="86" t="s">
        <v>628</v>
      </c>
    </row>
    <row r="713" spans="3:15" s="81" customFormat="1" ht="14.45" hidden="1" customHeight="1" x14ac:dyDescent="0.25">
      <c r="C713" s="81">
        <f>VLOOKUP(Contactos!D713,Hoja1!$A$3:$E$22,2,FALSE)</f>
        <v>19</v>
      </c>
      <c r="D713" s="84" t="s">
        <v>2</v>
      </c>
      <c r="E713" s="84"/>
      <c r="F713" s="82">
        <v>1</v>
      </c>
      <c r="G713" s="84">
        <v>1</v>
      </c>
      <c r="H713" s="84" t="s">
        <v>1463</v>
      </c>
      <c r="I713" s="84"/>
      <c r="J713" s="84"/>
      <c r="K713" s="84">
        <v>20857</v>
      </c>
      <c r="L713" s="84">
        <v>9933184972</v>
      </c>
      <c r="M713" s="84">
        <v>6701631</v>
      </c>
      <c r="N713" s="85">
        <v>9933520355</v>
      </c>
      <c r="O713" s="86" t="s">
        <v>512</v>
      </c>
    </row>
    <row r="714" spans="3:15" s="81" customFormat="1" ht="14.45" hidden="1" customHeight="1" x14ac:dyDescent="0.25">
      <c r="C714" s="81">
        <f>VLOOKUP(Contactos!D714,Hoja1!$A$3:$E$22,2,FALSE)</f>
        <v>19</v>
      </c>
      <c r="D714" s="84" t="s">
        <v>2</v>
      </c>
      <c r="E714" s="84"/>
      <c r="F714" s="82">
        <v>1</v>
      </c>
      <c r="G714" s="84">
        <v>1</v>
      </c>
      <c r="H714" s="84" t="s">
        <v>1464</v>
      </c>
      <c r="I714" s="84"/>
      <c r="J714" s="84"/>
      <c r="K714" s="84">
        <v>30287</v>
      </c>
      <c r="L714" s="84">
        <v>9231056615</v>
      </c>
      <c r="M714" s="84" t="s">
        <v>2017</v>
      </c>
      <c r="N714" s="85" t="s">
        <v>2055</v>
      </c>
      <c r="O714" s="86" t="s">
        <v>513</v>
      </c>
    </row>
    <row r="715" spans="3:15" ht="14.45" hidden="1" customHeight="1" x14ac:dyDescent="0.25">
      <c r="C715" s="81">
        <f>VLOOKUP(Contactos!D715,Hoja1!$A$3:$E$22,2,FALSE)</f>
        <v>19</v>
      </c>
      <c r="D715" s="84" t="s">
        <v>2</v>
      </c>
      <c r="E715" s="84"/>
      <c r="F715" s="82">
        <v>1</v>
      </c>
      <c r="G715" s="84">
        <v>1</v>
      </c>
      <c r="H715" s="84" t="s">
        <v>1464</v>
      </c>
      <c r="I715" s="84"/>
      <c r="J715" s="84"/>
      <c r="K715" s="84">
        <v>30287</v>
      </c>
      <c r="L715" s="84">
        <v>9231056615</v>
      </c>
      <c r="M715" s="84" t="s">
        <v>3</v>
      </c>
      <c r="N715" s="85">
        <v>9933163054</v>
      </c>
      <c r="O715" s="86" t="s">
        <v>513</v>
      </c>
    </row>
    <row r="716" spans="3:15" ht="14.45" hidden="1" customHeight="1" x14ac:dyDescent="0.25">
      <c r="C716" s="81">
        <f>VLOOKUP(Contactos!D716,Hoja1!$A$3:$E$22,2,FALSE)</f>
        <v>19</v>
      </c>
      <c r="D716" s="84" t="s">
        <v>2</v>
      </c>
      <c r="E716" s="84"/>
      <c r="F716" s="82">
        <v>1</v>
      </c>
      <c r="G716" s="84">
        <v>1</v>
      </c>
      <c r="H716" s="84" t="s">
        <v>1465</v>
      </c>
      <c r="I716" s="84"/>
      <c r="J716" s="84"/>
      <c r="K716" s="84">
        <v>20889</v>
      </c>
      <c r="L716" s="84">
        <v>9932801790</v>
      </c>
      <c r="M716" s="84" t="s">
        <v>3</v>
      </c>
      <c r="N716" s="85"/>
      <c r="O716" s="57" t="s">
        <v>555</v>
      </c>
    </row>
    <row r="717" spans="3:15" s="81" customFormat="1" ht="14.45" hidden="1" customHeight="1" x14ac:dyDescent="0.25">
      <c r="C717" s="81">
        <f>VLOOKUP(Contactos!D717,Hoja1!$A$3:$E$22,2,FALSE)</f>
        <v>19</v>
      </c>
      <c r="D717" s="84" t="s">
        <v>2</v>
      </c>
      <c r="E717" s="84"/>
      <c r="F717" s="82">
        <v>1</v>
      </c>
      <c r="G717" s="84">
        <v>1</v>
      </c>
      <c r="H717" s="84" t="s">
        <v>1466</v>
      </c>
      <c r="I717" s="84"/>
      <c r="J717" s="84"/>
      <c r="K717" s="84">
        <v>20609</v>
      </c>
      <c r="L717" s="84">
        <v>9932125552</v>
      </c>
      <c r="M717" s="84" t="s">
        <v>3</v>
      </c>
      <c r="N717" s="85"/>
      <c r="O717" s="86" t="s">
        <v>679</v>
      </c>
    </row>
    <row r="718" spans="3:15" ht="14.45" hidden="1" customHeight="1" x14ac:dyDescent="0.25">
      <c r="C718" s="81">
        <f>VLOOKUP(Contactos!D718,Hoja1!$A$3:$E$22,2,FALSE)</f>
        <v>19</v>
      </c>
      <c r="D718" s="84" t="s">
        <v>2</v>
      </c>
      <c r="E718" s="84"/>
      <c r="F718" s="82">
        <v>1</v>
      </c>
      <c r="G718" s="84">
        <v>1</v>
      </c>
      <c r="H718" s="84" t="s">
        <v>1467</v>
      </c>
      <c r="I718" s="84"/>
      <c r="J718" s="84"/>
      <c r="K718" s="84" t="s">
        <v>1962</v>
      </c>
      <c r="L718" s="84">
        <v>9231110770</v>
      </c>
      <c r="M718" s="84" t="s">
        <v>3</v>
      </c>
      <c r="N718" s="85"/>
      <c r="O718" s="86" t="s">
        <v>596</v>
      </c>
    </row>
    <row r="719" spans="3:15" s="81" customFormat="1" ht="14.45" hidden="1" customHeight="1" x14ac:dyDescent="0.25">
      <c r="C719" s="81">
        <f>VLOOKUP(Contactos!D719,Hoja1!$A$3:$E$22,2,FALSE)</f>
        <v>19</v>
      </c>
      <c r="D719" s="84" t="s">
        <v>2</v>
      </c>
      <c r="E719" s="84"/>
      <c r="F719" s="82">
        <v>1</v>
      </c>
      <c r="G719" s="84">
        <v>1</v>
      </c>
      <c r="H719" s="84" t="s">
        <v>1468</v>
      </c>
      <c r="I719" s="84"/>
      <c r="J719" s="84"/>
      <c r="K719" s="84" t="s">
        <v>1963</v>
      </c>
      <c r="L719" s="84">
        <v>9932090730</v>
      </c>
      <c r="M719" s="84">
        <v>6701554</v>
      </c>
      <c r="N719" s="85">
        <v>9931406694</v>
      </c>
      <c r="O719" s="86" t="s">
        <v>624</v>
      </c>
    </row>
    <row r="720" spans="3:15" ht="14.45" hidden="1" customHeight="1" x14ac:dyDescent="0.25">
      <c r="C720" s="81">
        <f>VLOOKUP(Contactos!D720,Hoja1!$A$3:$E$22,2,FALSE)</f>
        <v>19</v>
      </c>
      <c r="D720" s="84" t="s">
        <v>2</v>
      </c>
      <c r="E720" s="84"/>
      <c r="F720" s="82">
        <v>1</v>
      </c>
      <c r="G720" s="84">
        <v>1</v>
      </c>
      <c r="H720" s="84" t="s">
        <v>1469</v>
      </c>
      <c r="I720" s="84"/>
      <c r="J720" s="84"/>
      <c r="K720" s="84">
        <v>20896</v>
      </c>
      <c r="L720" s="84">
        <v>9931626835</v>
      </c>
      <c r="M720" s="84">
        <v>701512</v>
      </c>
      <c r="N720" s="85"/>
      <c r="O720" s="57" t="s">
        <v>595</v>
      </c>
    </row>
    <row r="721" spans="1:15" s="81" customFormat="1" ht="14.45" hidden="1" customHeight="1" x14ac:dyDescent="0.25">
      <c r="C721" s="81">
        <f>VLOOKUP(Contactos!D721,Hoja1!$A$3:$E$22,2,FALSE)</f>
        <v>19</v>
      </c>
      <c r="D721" s="84" t="s">
        <v>2</v>
      </c>
      <c r="E721" s="84"/>
      <c r="F721" s="82">
        <v>1</v>
      </c>
      <c r="G721" s="84">
        <v>1</v>
      </c>
      <c r="H721" s="84" t="s">
        <v>1470</v>
      </c>
      <c r="I721" s="84"/>
      <c r="J721" s="84"/>
      <c r="K721" s="84">
        <v>30270</v>
      </c>
      <c r="L721" s="84">
        <v>9931566545</v>
      </c>
      <c r="M721" s="84">
        <v>701512</v>
      </c>
      <c r="N721" s="85">
        <v>9932647506</v>
      </c>
      <c r="O721" s="86" t="s">
        <v>514</v>
      </c>
    </row>
    <row r="722" spans="1:15" ht="14.45" hidden="1" customHeight="1" x14ac:dyDescent="0.25">
      <c r="C722" s="81">
        <f>VLOOKUP(Contactos!D722,Hoja1!$A$3:$E$22,2,FALSE)</f>
        <v>19</v>
      </c>
      <c r="D722" s="84" t="s">
        <v>2</v>
      </c>
      <c r="E722" s="84"/>
      <c r="F722" s="82">
        <v>1</v>
      </c>
      <c r="G722" s="84">
        <v>1</v>
      </c>
      <c r="H722" s="84" t="s">
        <v>1471</v>
      </c>
      <c r="I722" s="84"/>
      <c r="J722" s="84"/>
      <c r="K722" s="84">
        <v>20830</v>
      </c>
      <c r="L722" s="84">
        <v>9933115768</v>
      </c>
      <c r="M722" s="84" t="s">
        <v>3</v>
      </c>
      <c r="N722" s="85"/>
      <c r="O722" s="57" t="s">
        <v>697</v>
      </c>
    </row>
    <row r="723" spans="1:15" s="81" customFormat="1" ht="14.45" hidden="1" customHeight="1" x14ac:dyDescent="0.25">
      <c r="C723" s="81">
        <f>VLOOKUP(Contactos!D723,Hoja1!$A$3:$E$22,2,FALSE)</f>
        <v>19</v>
      </c>
      <c r="D723" s="84" t="s">
        <v>2</v>
      </c>
      <c r="E723" s="84"/>
      <c r="F723" s="82">
        <v>1</v>
      </c>
      <c r="G723" s="84">
        <v>1</v>
      </c>
      <c r="H723" s="84" t="s">
        <v>1472</v>
      </c>
      <c r="I723" s="84"/>
      <c r="J723" s="84"/>
      <c r="K723" s="84">
        <v>20032</v>
      </c>
      <c r="L723" s="84">
        <v>9933996049</v>
      </c>
      <c r="M723" s="84" t="s">
        <v>3</v>
      </c>
      <c r="N723" s="85">
        <v>1616046</v>
      </c>
      <c r="O723" s="86" t="s">
        <v>787</v>
      </c>
    </row>
    <row r="724" spans="1:15" s="81" customFormat="1" ht="14.45" hidden="1" customHeight="1" x14ac:dyDescent="0.25">
      <c r="C724" s="81">
        <f>VLOOKUP(Contactos!D724,Hoja1!$A$3:$E$22,2,FALSE)</f>
        <v>19</v>
      </c>
      <c r="D724" s="84" t="s">
        <v>2</v>
      </c>
      <c r="E724" s="84"/>
      <c r="F724" s="82">
        <v>1</v>
      </c>
      <c r="G724" s="84">
        <v>1</v>
      </c>
      <c r="H724" s="84" t="s">
        <v>1473</v>
      </c>
      <c r="I724" s="84"/>
      <c r="J724" s="84"/>
      <c r="K724" s="84">
        <v>30874</v>
      </c>
      <c r="L724" s="84">
        <v>9933996082</v>
      </c>
      <c r="M724" s="84"/>
      <c r="N724" s="85"/>
      <c r="O724" s="86" t="s">
        <v>515</v>
      </c>
    </row>
    <row r="725" spans="1:15" ht="14.45" hidden="1" customHeight="1" x14ac:dyDescent="0.25">
      <c r="C725" s="81">
        <f>VLOOKUP(Contactos!D725,Hoja1!$A$3:$E$22,2,FALSE)</f>
        <v>19</v>
      </c>
      <c r="D725" s="84" t="s">
        <v>2</v>
      </c>
      <c r="E725" s="84"/>
      <c r="F725" s="82">
        <v>1</v>
      </c>
      <c r="G725" s="84">
        <v>1</v>
      </c>
      <c r="H725" s="84" t="s">
        <v>1474</v>
      </c>
      <c r="I725" s="84"/>
      <c r="J725" s="84"/>
      <c r="K725" s="84">
        <v>20032</v>
      </c>
      <c r="L725" s="84">
        <v>9932107906</v>
      </c>
      <c r="M725" s="84">
        <v>6701631</v>
      </c>
      <c r="N725" s="85"/>
      <c r="O725" s="57" t="s">
        <v>516</v>
      </c>
    </row>
    <row r="726" spans="1:15" ht="14.45" hidden="1" customHeight="1" x14ac:dyDescent="0.25">
      <c r="C726" s="81">
        <f>VLOOKUP(Contactos!D726,Hoja1!$A$3:$E$22,2,FALSE)</f>
        <v>19</v>
      </c>
      <c r="D726" s="84" t="s">
        <v>2</v>
      </c>
      <c r="E726" s="84"/>
      <c r="F726" s="82">
        <v>1</v>
      </c>
      <c r="G726" s="84">
        <v>1</v>
      </c>
      <c r="H726" s="84" t="s">
        <v>1475</v>
      </c>
      <c r="I726" s="84"/>
      <c r="J726" s="84"/>
      <c r="K726" s="84">
        <v>20076</v>
      </c>
      <c r="L726" s="84">
        <v>9935902291</v>
      </c>
      <c r="M726" s="84">
        <v>6706761</v>
      </c>
      <c r="N726" s="85">
        <v>3523225</v>
      </c>
      <c r="O726" s="57" t="s">
        <v>517</v>
      </c>
    </row>
    <row r="727" spans="1:15" s="81" customFormat="1" ht="14.45" hidden="1" customHeight="1" x14ac:dyDescent="0.25">
      <c r="C727" s="81">
        <f>VLOOKUP(Contactos!D727,Hoja1!$A$3:$E$22,2,FALSE)</f>
        <v>19</v>
      </c>
      <c r="D727" s="84" t="s">
        <v>2</v>
      </c>
      <c r="E727" s="84"/>
      <c r="F727" s="82">
        <v>1</v>
      </c>
      <c r="G727" s="84">
        <v>1</v>
      </c>
      <c r="H727" s="84" t="s">
        <v>1476</v>
      </c>
      <c r="I727" s="84"/>
      <c r="J727" s="84"/>
      <c r="K727" s="84">
        <v>20006</v>
      </c>
      <c r="L727" s="84">
        <v>9931600260</v>
      </c>
      <c r="M727" s="84">
        <v>701512</v>
      </c>
      <c r="N727" s="85"/>
      <c r="O727" s="86" t="s">
        <v>518</v>
      </c>
    </row>
    <row r="728" spans="1:15" ht="14.45" hidden="1" customHeight="1" x14ac:dyDescent="0.25">
      <c r="C728" s="81">
        <f>VLOOKUP(Contactos!D728,Hoja1!$A$3:$E$22,2,FALSE)</f>
        <v>19</v>
      </c>
      <c r="D728" s="84" t="s">
        <v>2</v>
      </c>
      <c r="E728" s="84"/>
      <c r="F728" s="82">
        <v>1</v>
      </c>
      <c r="G728" s="84">
        <v>1</v>
      </c>
      <c r="H728" s="84" t="s">
        <v>1477</v>
      </c>
      <c r="I728" s="84"/>
      <c r="J728" s="84"/>
      <c r="K728" s="84">
        <v>20069</v>
      </c>
      <c r="L728" s="84">
        <v>9931902395</v>
      </c>
      <c r="M728" s="84">
        <v>6701512</v>
      </c>
      <c r="N728" s="85">
        <v>9373722507</v>
      </c>
      <c r="O728" s="57" t="s">
        <v>519</v>
      </c>
    </row>
    <row r="729" spans="1:15" s="79" customFormat="1" ht="14.45" hidden="1" customHeight="1" x14ac:dyDescent="0.25">
      <c r="A729" s="81"/>
      <c r="B729" s="81"/>
      <c r="C729" s="81">
        <f>VLOOKUP(Contactos!D729,Hoja1!$A$3:$E$22,2,FALSE)</f>
        <v>19</v>
      </c>
      <c r="D729" s="84" t="s">
        <v>2</v>
      </c>
      <c r="E729" s="84"/>
      <c r="F729" s="82">
        <v>1</v>
      </c>
      <c r="G729" s="84">
        <v>1</v>
      </c>
      <c r="H729" s="84" t="s">
        <v>1478</v>
      </c>
      <c r="I729" s="84"/>
      <c r="J729" s="84"/>
      <c r="K729" s="84" t="s">
        <v>1964</v>
      </c>
      <c r="L729" s="84">
        <v>9933906740</v>
      </c>
      <c r="M729" s="84" t="s">
        <v>3</v>
      </c>
      <c r="N729" s="85"/>
      <c r="O729" s="86" t="s">
        <v>576</v>
      </c>
    </row>
    <row r="730" spans="1:15" s="81" customFormat="1" ht="14.45" hidden="1" customHeight="1" x14ac:dyDescent="0.25">
      <c r="C730" s="81">
        <f>VLOOKUP(Contactos!D730,Hoja1!$A$3:$E$22,2,FALSE)</f>
        <v>19</v>
      </c>
      <c r="D730" s="84" t="s">
        <v>2</v>
      </c>
      <c r="E730" s="84"/>
      <c r="F730" s="82">
        <v>1</v>
      </c>
      <c r="G730" s="84">
        <v>1</v>
      </c>
      <c r="H730" s="84" t="s">
        <v>1479</v>
      </c>
      <c r="I730" s="84"/>
      <c r="J730" s="84"/>
      <c r="K730" s="84">
        <v>20887</v>
      </c>
      <c r="L730" s="84">
        <v>9932394041</v>
      </c>
      <c r="M730" s="84" t="s">
        <v>3</v>
      </c>
      <c r="N730" s="85"/>
      <c r="O730" s="86" t="s">
        <v>590</v>
      </c>
    </row>
    <row r="731" spans="1:15" s="81" customFormat="1" ht="14.45" hidden="1" customHeight="1" x14ac:dyDescent="0.25">
      <c r="C731" s="81">
        <f>VLOOKUP(Contactos!D731,Hoja1!$A$3:$E$22,2,FALSE)</f>
        <v>19</v>
      </c>
      <c r="D731" s="84" t="s">
        <v>2</v>
      </c>
      <c r="E731" s="84"/>
      <c r="F731" s="82">
        <v>1</v>
      </c>
      <c r="G731" s="84">
        <v>1</v>
      </c>
      <c r="H731" s="84" t="s">
        <v>1480</v>
      </c>
      <c r="I731" s="84"/>
      <c r="J731" s="84"/>
      <c r="K731" s="84">
        <v>20890</v>
      </c>
      <c r="L731" s="84">
        <v>9931468611</v>
      </c>
      <c r="M731" s="84">
        <v>6701631</v>
      </c>
      <c r="N731" s="85">
        <v>9931420180</v>
      </c>
      <c r="O731" s="86" t="s">
        <v>520</v>
      </c>
    </row>
    <row r="732" spans="1:15" ht="14.45" hidden="1" customHeight="1" x14ac:dyDescent="0.25">
      <c r="C732" s="81">
        <f>VLOOKUP(Contactos!D732,Hoja1!$A$3:$E$22,2,FALSE)</f>
        <v>19</v>
      </c>
      <c r="D732" s="84" t="s">
        <v>2</v>
      </c>
      <c r="E732" s="84"/>
      <c r="F732" s="82">
        <v>1</v>
      </c>
      <c r="G732" s="84">
        <v>1</v>
      </c>
      <c r="H732" s="84" t="s">
        <v>1481</v>
      </c>
      <c r="I732" s="84"/>
      <c r="J732" s="84"/>
      <c r="K732" s="84">
        <v>20145</v>
      </c>
      <c r="L732" s="84">
        <v>9931219159</v>
      </c>
      <c r="M732" s="84">
        <v>6701631</v>
      </c>
      <c r="N732" s="85">
        <v>9931403177</v>
      </c>
      <c r="O732" s="57" t="s">
        <v>575</v>
      </c>
    </row>
    <row r="733" spans="1:15" ht="14.45" hidden="1" customHeight="1" x14ac:dyDescent="0.25">
      <c r="C733" s="81">
        <f>VLOOKUP(Contactos!D733,Hoja1!$A$3:$E$22,2,FALSE)</f>
        <v>19</v>
      </c>
      <c r="D733" s="84" t="s">
        <v>2</v>
      </c>
      <c r="E733" s="84"/>
      <c r="F733" s="82">
        <v>1</v>
      </c>
      <c r="G733" s="84">
        <v>1</v>
      </c>
      <c r="H733" s="84" t="s">
        <v>1482</v>
      </c>
      <c r="I733" s="84"/>
      <c r="J733" s="84"/>
      <c r="K733" s="84">
        <v>20859</v>
      </c>
      <c r="L733" s="84">
        <v>9931125535</v>
      </c>
      <c r="M733" s="84" t="s">
        <v>3</v>
      </c>
      <c r="N733" s="85"/>
      <c r="O733" s="57" t="s">
        <v>788</v>
      </c>
    </row>
    <row r="734" spans="1:15" ht="14.45" hidden="1" customHeight="1" x14ac:dyDescent="0.25">
      <c r="C734" s="81">
        <f>VLOOKUP(Contactos!D734,Hoja1!$A$3:$E$22,2,FALSE)</f>
        <v>19</v>
      </c>
      <c r="D734" s="84" t="s">
        <v>2</v>
      </c>
      <c r="E734" s="84"/>
      <c r="F734" s="82">
        <v>1</v>
      </c>
      <c r="G734" s="84">
        <v>1</v>
      </c>
      <c r="H734" s="84" t="s">
        <v>1483</v>
      </c>
      <c r="I734" s="84"/>
      <c r="J734" s="84"/>
      <c r="K734" s="84">
        <v>20957</v>
      </c>
      <c r="L734" s="84">
        <v>9933556720</v>
      </c>
      <c r="M734" s="84" t="s">
        <v>2017</v>
      </c>
      <c r="N734" s="85">
        <v>9931923755</v>
      </c>
      <c r="O734" s="86" t="s">
        <v>597</v>
      </c>
    </row>
    <row r="735" spans="1:15" s="81" customFormat="1" ht="14.45" hidden="1" customHeight="1" x14ac:dyDescent="0.25">
      <c r="C735" s="81">
        <f>VLOOKUP(Contactos!D735,Hoja1!$A$3:$E$22,2,FALSE)</f>
        <v>19</v>
      </c>
      <c r="D735" s="84" t="s">
        <v>2</v>
      </c>
      <c r="E735" s="84"/>
      <c r="F735" s="82">
        <v>1</v>
      </c>
      <c r="G735" s="84">
        <v>1</v>
      </c>
      <c r="H735" s="84" t="s">
        <v>1484</v>
      </c>
      <c r="I735" s="84"/>
      <c r="J735" s="84"/>
      <c r="K735" s="84">
        <v>20875</v>
      </c>
      <c r="L735" s="84">
        <v>9933115524</v>
      </c>
      <c r="M735" s="84">
        <v>6701631</v>
      </c>
      <c r="N735" s="85">
        <v>9933515033</v>
      </c>
      <c r="O735" s="86" t="s">
        <v>521</v>
      </c>
    </row>
    <row r="736" spans="1:15" s="81" customFormat="1" ht="14.45" hidden="1" customHeight="1" x14ac:dyDescent="0.25">
      <c r="C736" s="81">
        <f>VLOOKUP(Contactos!D736,Hoja1!$A$3:$E$22,2,FALSE)</f>
        <v>19</v>
      </c>
      <c r="D736" s="84" t="s">
        <v>2</v>
      </c>
      <c r="E736" s="84"/>
      <c r="F736" s="82">
        <v>1</v>
      </c>
      <c r="G736" s="84">
        <v>1</v>
      </c>
      <c r="H736" s="84" t="s">
        <v>1485</v>
      </c>
      <c r="I736" s="84"/>
      <c r="J736" s="84"/>
      <c r="K736" s="84">
        <v>20864</v>
      </c>
      <c r="L736" s="84">
        <v>9932784653</v>
      </c>
      <c r="M736" s="84"/>
      <c r="N736" s="85">
        <v>9143370487</v>
      </c>
      <c r="O736" s="86" t="s">
        <v>592</v>
      </c>
    </row>
    <row r="737" spans="3:15" ht="14.45" hidden="1" customHeight="1" x14ac:dyDescent="0.25">
      <c r="C737" s="81">
        <f>VLOOKUP(Contactos!D737,Hoja1!$A$3:$E$22,2,FALSE)</f>
        <v>19</v>
      </c>
      <c r="D737" s="84" t="s">
        <v>2</v>
      </c>
      <c r="E737" s="84"/>
      <c r="F737" s="82">
        <v>1</v>
      </c>
      <c r="G737" s="84">
        <v>1</v>
      </c>
      <c r="H737" s="84" t="s">
        <v>1486</v>
      </c>
      <c r="I737" s="84"/>
      <c r="J737" s="84"/>
      <c r="K737" s="84">
        <v>30852</v>
      </c>
      <c r="L737" s="84">
        <v>5559023792</v>
      </c>
      <c r="M737" s="84">
        <v>6701631</v>
      </c>
      <c r="N737" s="85"/>
      <c r="O737" s="57" t="s">
        <v>522</v>
      </c>
    </row>
    <row r="738" spans="3:15" ht="14.45" hidden="1" customHeight="1" x14ac:dyDescent="0.25">
      <c r="C738" s="81">
        <f>VLOOKUP(Contactos!D738,Hoja1!$A$3:$E$22,2,FALSE)</f>
        <v>19</v>
      </c>
      <c r="D738" s="84" t="s">
        <v>2</v>
      </c>
      <c r="E738" s="84"/>
      <c r="F738" s="82">
        <v>1</v>
      </c>
      <c r="G738" s="84">
        <v>1</v>
      </c>
      <c r="H738" s="84" t="s">
        <v>1487</v>
      </c>
      <c r="I738" s="84"/>
      <c r="J738" s="84"/>
      <c r="K738" s="84">
        <v>20880</v>
      </c>
      <c r="L738" s="84">
        <v>9933975343</v>
      </c>
      <c r="M738" s="84">
        <v>6701631</v>
      </c>
      <c r="N738" s="85">
        <v>9933179702</v>
      </c>
      <c r="O738" s="57" t="s">
        <v>523</v>
      </c>
    </row>
    <row r="739" spans="3:15" ht="14.45" hidden="1" customHeight="1" x14ac:dyDescent="0.25">
      <c r="C739" s="81">
        <f>VLOOKUP(Contactos!D739,Hoja1!$A$3:$E$22,2,FALSE)</f>
        <v>19</v>
      </c>
      <c r="D739" s="84" t="s">
        <v>2</v>
      </c>
      <c r="E739" s="84"/>
      <c r="F739" s="82">
        <v>1</v>
      </c>
      <c r="G739" s="84">
        <v>1</v>
      </c>
      <c r="H739" s="84" t="s">
        <v>1488</v>
      </c>
      <c r="I739" s="84"/>
      <c r="J739" s="84"/>
      <c r="K739" s="84">
        <v>20829</v>
      </c>
      <c r="L739" s="84">
        <v>9932729911</v>
      </c>
      <c r="M739" s="84" t="s">
        <v>3</v>
      </c>
      <c r="N739" s="85">
        <v>9933522115</v>
      </c>
      <c r="O739" s="57" t="s">
        <v>626</v>
      </c>
    </row>
    <row r="740" spans="3:15" s="81" customFormat="1" ht="14.45" hidden="1" customHeight="1" x14ac:dyDescent="0.25">
      <c r="C740" s="81">
        <f>VLOOKUP(Contactos!D740,Hoja1!$A$3:$E$22,2,FALSE)</f>
        <v>19</v>
      </c>
      <c r="D740" s="84" t="s">
        <v>2</v>
      </c>
      <c r="E740" s="84"/>
      <c r="F740" s="82">
        <v>1</v>
      </c>
      <c r="G740" s="84">
        <v>1</v>
      </c>
      <c r="H740" s="84" t="s">
        <v>1489</v>
      </c>
      <c r="I740" s="84"/>
      <c r="J740" s="84"/>
      <c r="K740" s="84">
        <v>30282</v>
      </c>
      <c r="L740" s="84">
        <v>9931533075</v>
      </c>
      <c r="M740" s="84" t="s">
        <v>3</v>
      </c>
      <c r="N740" s="85">
        <v>9931391328</v>
      </c>
      <c r="O740" s="86" t="s">
        <v>578</v>
      </c>
    </row>
    <row r="741" spans="3:15" ht="14.45" hidden="1" customHeight="1" x14ac:dyDescent="0.25">
      <c r="C741" s="81">
        <f>VLOOKUP(Contactos!D741,Hoja1!$A$3:$E$22,2,FALSE)</f>
        <v>19</v>
      </c>
      <c r="D741" s="84" t="s">
        <v>2</v>
      </c>
      <c r="E741" s="84"/>
      <c r="F741" s="82">
        <v>1</v>
      </c>
      <c r="G741" s="84">
        <v>1</v>
      </c>
      <c r="H741" s="84" t="s">
        <v>1490</v>
      </c>
      <c r="I741" s="84"/>
      <c r="J741" s="84"/>
      <c r="K741" s="84">
        <v>20838</v>
      </c>
      <c r="L741" s="84">
        <v>9931942627</v>
      </c>
      <c r="M741" s="84" t="s">
        <v>3</v>
      </c>
      <c r="N741" s="85">
        <v>9933515709</v>
      </c>
      <c r="O741" s="57" t="s">
        <v>524</v>
      </c>
    </row>
    <row r="742" spans="3:15" s="81" customFormat="1" ht="14.45" hidden="1" customHeight="1" x14ac:dyDescent="0.25">
      <c r="C742" s="81">
        <f>VLOOKUP(Contactos!D742,Hoja1!$A$3:$E$22,2,FALSE)</f>
        <v>19</v>
      </c>
      <c r="D742" s="84" t="s">
        <v>2</v>
      </c>
      <c r="E742" s="84"/>
      <c r="F742" s="82">
        <v>1</v>
      </c>
      <c r="G742" s="84">
        <v>1</v>
      </c>
      <c r="H742" s="84" t="s">
        <v>1491</v>
      </c>
      <c r="I742" s="84"/>
      <c r="J742" s="84"/>
      <c r="K742" s="84">
        <v>20007</v>
      </c>
      <c r="L742" s="84">
        <v>9331218939</v>
      </c>
      <c r="M742" s="84">
        <v>701512</v>
      </c>
      <c r="N742" s="85">
        <v>9333340955</v>
      </c>
      <c r="O742" s="86" t="s">
        <v>525</v>
      </c>
    </row>
    <row r="743" spans="3:15" s="81" customFormat="1" ht="14.45" hidden="1" customHeight="1" x14ac:dyDescent="0.25">
      <c r="C743" s="81">
        <f>VLOOKUP(Contactos!D743,Hoja1!$A$3:$E$22,2,FALSE)</f>
        <v>19</v>
      </c>
      <c r="D743" s="84" t="s">
        <v>2</v>
      </c>
      <c r="E743" s="84"/>
      <c r="F743" s="82">
        <v>1</v>
      </c>
      <c r="G743" s="84">
        <v>1</v>
      </c>
      <c r="H743" s="84" t="s">
        <v>1492</v>
      </c>
      <c r="I743" s="84"/>
      <c r="J743" s="84"/>
      <c r="K743" s="84">
        <v>30703</v>
      </c>
      <c r="L743" s="84">
        <v>9381349937</v>
      </c>
      <c r="M743" s="84" t="s">
        <v>3</v>
      </c>
      <c r="N743" s="85"/>
      <c r="O743" s="86" t="s">
        <v>591</v>
      </c>
    </row>
    <row r="744" spans="3:15" ht="14.45" hidden="1" customHeight="1" x14ac:dyDescent="0.25">
      <c r="C744" s="81">
        <f>VLOOKUP(Contactos!D744,Hoja1!$A$3:$E$22,2,FALSE)</f>
        <v>19</v>
      </c>
      <c r="D744" s="84" t="s">
        <v>2</v>
      </c>
      <c r="E744" s="84"/>
      <c r="F744" s="82">
        <v>1</v>
      </c>
      <c r="G744" s="84">
        <v>1</v>
      </c>
      <c r="H744" s="84" t="s">
        <v>1493</v>
      </c>
      <c r="I744" s="84"/>
      <c r="J744" s="84"/>
      <c r="K744" s="84">
        <v>30121</v>
      </c>
      <c r="L744" s="84">
        <v>9933999432</v>
      </c>
      <c r="M744" s="84" t="s">
        <v>3</v>
      </c>
      <c r="N744" s="85"/>
      <c r="O744" s="57" t="s">
        <v>580</v>
      </c>
    </row>
    <row r="745" spans="3:15" s="81" customFormat="1" ht="14.45" hidden="1" customHeight="1" x14ac:dyDescent="0.25">
      <c r="C745" s="81">
        <f>VLOOKUP(Contactos!D745,Hoja1!$A$3:$E$22,2,FALSE)</f>
        <v>19</v>
      </c>
      <c r="D745" s="84" t="s">
        <v>2</v>
      </c>
      <c r="E745" s="84"/>
      <c r="F745" s="82">
        <v>1</v>
      </c>
      <c r="G745" s="84">
        <v>1</v>
      </c>
      <c r="H745" s="84" t="s">
        <v>1494</v>
      </c>
      <c r="I745" s="84"/>
      <c r="J745" s="84"/>
      <c r="K745" s="84">
        <v>30665</v>
      </c>
      <c r="L745" s="84">
        <v>9931695058</v>
      </c>
      <c r="M745" s="84" t="s">
        <v>3</v>
      </c>
      <c r="N745" s="85"/>
      <c r="O745" s="86" t="s">
        <v>568</v>
      </c>
    </row>
    <row r="746" spans="3:15" s="81" customFormat="1" ht="14.45" hidden="1" customHeight="1" x14ac:dyDescent="0.25">
      <c r="C746" s="81">
        <f>VLOOKUP(Contactos!D746,Hoja1!$A$3:$E$22,2,FALSE)</f>
        <v>19</v>
      </c>
      <c r="D746" s="84" t="s">
        <v>2</v>
      </c>
      <c r="E746" s="84"/>
      <c r="F746" s="82">
        <v>1</v>
      </c>
      <c r="G746" s="84">
        <v>1</v>
      </c>
      <c r="H746" s="84" t="s">
        <v>1495</v>
      </c>
      <c r="I746" s="84"/>
      <c r="J746" s="84"/>
      <c r="K746" s="84">
        <v>20830</v>
      </c>
      <c r="L746" s="84">
        <v>9933110490</v>
      </c>
      <c r="M746" s="84">
        <v>6701631</v>
      </c>
      <c r="N746" s="85" t="s">
        <v>2056</v>
      </c>
      <c r="O746" s="86" t="s">
        <v>526</v>
      </c>
    </row>
    <row r="747" spans="3:15" s="81" customFormat="1" ht="14.45" hidden="1" customHeight="1" x14ac:dyDescent="0.25">
      <c r="C747" s="81">
        <f>VLOOKUP(Contactos!D747,Hoja1!$A$3:$E$22,2,FALSE)</f>
        <v>19</v>
      </c>
      <c r="D747" s="84" t="s">
        <v>2</v>
      </c>
      <c r="E747" s="84"/>
      <c r="F747" s="82">
        <v>1</v>
      </c>
      <c r="G747" s="84">
        <v>1</v>
      </c>
      <c r="H747" s="84" t="s">
        <v>1496</v>
      </c>
      <c r="I747" s="84"/>
      <c r="J747" s="84"/>
      <c r="K747" s="84">
        <v>20878</v>
      </c>
      <c r="L747" s="84">
        <v>9931430708</v>
      </c>
      <c r="M747" s="84"/>
      <c r="N747" s="85"/>
      <c r="O747" s="86" t="s">
        <v>703</v>
      </c>
    </row>
    <row r="748" spans="3:15" ht="14.45" hidden="1" customHeight="1" x14ac:dyDescent="0.25">
      <c r="C748" s="81">
        <f>VLOOKUP(Contactos!D748,Hoja1!$A$3:$E$22,2,FALSE)</f>
        <v>19</v>
      </c>
      <c r="D748" s="84" t="s">
        <v>2</v>
      </c>
      <c r="E748" s="84"/>
      <c r="F748" s="82">
        <v>1</v>
      </c>
      <c r="G748" s="84">
        <v>1</v>
      </c>
      <c r="H748" s="84" t="s">
        <v>1497</v>
      </c>
      <c r="I748" s="84"/>
      <c r="J748" s="84"/>
      <c r="K748" s="84">
        <v>20050</v>
      </c>
      <c r="L748" s="84">
        <v>9933998124</v>
      </c>
      <c r="M748" s="84">
        <v>6701631</v>
      </c>
      <c r="N748" s="85"/>
      <c r="O748" s="57" t="s">
        <v>527</v>
      </c>
    </row>
    <row r="749" spans="3:15" s="81" customFormat="1" ht="14.45" hidden="1" customHeight="1" x14ac:dyDescent="0.25">
      <c r="C749" s="81">
        <f>VLOOKUP(Contactos!D749,Hoja1!$A$3:$E$22,2,FALSE)</f>
        <v>19</v>
      </c>
      <c r="D749" s="84" t="s">
        <v>2</v>
      </c>
      <c r="E749" s="84"/>
      <c r="F749" s="82">
        <v>1</v>
      </c>
      <c r="G749" s="84">
        <v>1</v>
      </c>
      <c r="H749" s="84" t="s">
        <v>1498</v>
      </c>
      <c r="I749" s="84"/>
      <c r="J749" s="84"/>
      <c r="K749" s="84">
        <v>20860</v>
      </c>
      <c r="L749" s="84">
        <v>9932078787</v>
      </c>
      <c r="M749" s="84" t="s">
        <v>3</v>
      </c>
      <c r="N749" s="85"/>
      <c r="O749" s="86" t="s">
        <v>572</v>
      </c>
    </row>
    <row r="750" spans="3:15" s="81" customFormat="1" ht="14.45" hidden="1" customHeight="1" x14ac:dyDescent="0.25">
      <c r="C750" s="81">
        <f>VLOOKUP(Contactos!D750,Hoja1!$A$3:$E$22,2,FALSE)</f>
        <v>19</v>
      </c>
      <c r="D750" s="84" t="s">
        <v>2</v>
      </c>
      <c r="E750" s="84"/>
      <c r="F750" s="82">
        <v>1</v>
      </c>
      <c r="G750" s="84">
        <v>1</v>
      </c>
      <c r="H750" s="84" t="s">
        <v>1499</v>
      </c>
      <c r="I750" s="84"/>
      <c r="J750" s="84"/>
      <c r="K750" s="84">
        <v>30290</v>
      </c>
      <c r="L750" s="84">
        <v>9935904203</v>
      </c>
      <c r="M750" s="84">
        <v>6701512</v>
      </c>
      <c r="N750" s="85">
        <v>9931613288</v>
      </c>
      <c r="O750" s="86" t="s">
        <v>528</v>
      </c>
    </row>
    <row r="751" spans="3:15" s="81" customFormat="1" ht="14.45" hidden="1" customHeight="1" x14ac:dyDescent="0.25">
      <c r="C751" s="81">
        <f>VLOOKUP(Contactos!D751,Hoja1!$A$3:$E$22,2,FALSE)</f>
        <v>19</v>
      </c>
      <c r="D751" s="84" t="s">
        <v>2</v>
      </c>
      <c r="E751" s="84"/>
      <c r="F751" s="82">
        <v>1</v>
      </c>
      <c r="G751" s="84">
        <v>1</v>
      </c>
      <c r="H751" s="84" t="s">
        <v>1500</v>
      </c>
      <c r="I751" s="84"/>
      <c r="J751" s="84"/>
      <c r="K751" s="84">
        <v>24265</v>
      </c>
      <c r="L751" s="84">
        <v>9931608340</v>
      </c>
      <c r="M751" s="84" t="s">
        <v>3</v>
      </c>
      <c r="N751" s="85">
        <v>3125964</v>
      </c>
      <c r="O751" s="86" t="s">
        <v>589</v>
      </c>
    </row>
    <row r="752" spans="3:15" ht="14.45" hidden="1" customHeight="1" x14ac:dyDescent="0.25">
      <c r="C752" s="81">
        <f>VLOOKUP(Contactos!D752,Hoja1!$A$3:$E$22,2,FALSE)</f>
        <v>19</v>
      </c>
      <c r="D752" s="84" t="s">
        <v>2</v>
      </c>
      <c r="E752" s="84"/>
      <c r="F752" s="82">
        <v>1</v>
      </c>
      <c r="G752" s="84">
        <v>1</v>
      </c>
      <c r="H752" s="84" t="s">
        <v>1501</v>
      </c>
      <c r="I752" s="84"/>
      <c r="J752" s="84"/>
      <c r="K752" s="84">
        <v>30663</v>
      </c>
      <c r="L752" s="84">
        <v>9932219178</v>
      </c>
      <c r="M752" s="84">
        <v>701494</v>
      </c>
      <c r="N752" s="85"/>
      <c r="O752" s="80" t="s">
        <v>691</v>
      </c>
    </row>
    <row r="753" spans="3:15" ht="14.45" hidden="1" customHeight="1" x14ac:dyDescent="0.25">
      <c r="C753" s="81">
        <f>VLOOKUP(Contactos!D753,Hoja1!$A$3:$E$22,2,FALSE)</f>
        <v>19</v>
      </c>
      <c r="D753" s="84" t="s">
        <v>2</v>
      </c>
      <c r="E753" s="84"/>
      <c r="F753" s="82">
        <v>1</v>
      </c>
      <c r="G753" s="84">
        <v>1</v>
      </c>
      <c r="H753" s="84" t="s">
        <v>1502</v>
      </c>
      <c r="I753" s="84"/>
      <c r="J753" s="84"/>
      <c r="K753" s="84">
        <v>20890</v>
      </c>
      <c r="L753" s="84">
        <v>9931468611</v>
      </c>
      <c r="M753" s="84">
        <v>6701631</v>
      </c>
      <c r="N753" s="85">
        <v>9931420180</v>
      </c>
      <c r="O753" s="57" t="s">
        <v>520</v>
      </c>
    </row>
    <row r="754" spans="3:15" ht="14.45" hidden="1" customHeight="1" x14ac:dyDescent="0.25">
      <c r="C754" s="81">
        <f>VLOOKUP(Contactos!D754,Hoja1!$A$3:$E$22,2,FALSE)</f>
        <v>19</v>
      </c>
      <c r="D754" s="84" t="s">
        <v>2</v>
      </c>
      <c r="E754" s="84"/>
      <c r="F754" s="82">
        <v>1</v>
      </c>
      <c r="G754" s="84">
        <v>1</v>
      </c>
      <c r="H754" s="84" t="s">
        <v>1503</v>
      </c>
      <c r="I754" s="84"/>
      <c r="J754" s="84"/>
      <c r="K754" s="84">
        <v>20248</v>
      </c>
      <c r="L754" s="84">
        <v>9931933011</v>
      </c>
      <c r="M754" s="84" t="s">
        <v>3</v>
      </c>
      <c r="N754" s="85">
        <v>3530403</v>
      </c>
      <c r="O754" s="57" t="s">
        <v>583</v>
      </c>
    </row>
    <row r="755" spans="3:15" ht="14.45" hidden="1" customHeight="1" x14ac:dyDescent="0.25">
      <c r="C755" s="81">
        <f>VLOOKUP(Contactos!D755,Hoja1!$A$3:$E$22,2,FALSE)</f>
        <v>19</v>
      </c>
      <c r="D755" s="84" t="s">
        <v>2</v>
      </c>
      <c r="E755" s="84"/>
      <c r="F755" s="82">
        <v>1</v>
      </c>
      <c r="G755" s="84">
        <v>1</v>
      </c>
      <c r="H755" s="84" t="s">
        <v>1504</v>
      </c>
      <c r="I755" s="84"/>
      <c r="J755" s="84"/>
      <c r="K755" s="84">
        <v>20893</v>
      </c>
      <c r="L755" s="84">
        <v>9931691786</v>
      </c>
      <c r="M755" s="84">
        <v>6701631</v>
      </c>
      <c r="N755" s="85">
        <v>9933515999</v>
      </c>
      <c r="O755" s="57" t="s">
        <v>529</v>
      </c>
    </row>
    <row r="756" spans="3:15" s="81" customFormat="1" ht="14.45" hidden="1" customHeight="1" x14ac:dyDescent="0.25">
      <c r="C756" s="81">
        <f>VLOOKUP(Contactos!D756,Hoja1!$A$3:$E$22,2,FALSE)</f>
        <v>19</v>
      </c>
      <c r="D756" s="84" t="s">
        <v>2</v>
      </c>
      <c r="E756" s="84"/>
      <c r="F756" s="82">
        <v>1</v>
      </c>
      <c r="G756" s="84">
        <v>1</v>
      </c>
      <c r="H756" s="84" t="s">
        <v>1505</v>
      </c>
      <c r="I756" s="84"/>
      <c r="J756" s="84"/>
      <c r="K756" s="84">
        <v>30703</v>
      </c>
      <c r="L756" s="84">
        <v>9383892143</v>
      </c>
      <c r="M756" s="84" t="s">
        <v>3</v>
      </c>
      <c r="N756" s="85"/>
      <c r="O756" s="86" t="s">
        <v>530</v>
      </c>
    </row>
    <row r="757" spans="3:15" s="81" customFormat="1" ht="14.45" hidden="1" customHeight="1" x14ac:dyDescent="0.25">
      <c r="C757" s="81">
        <f>VLOOKUP(Contactos!D757,Hoja1!$A$3:$E$22,2,FALSE)</f>
        <v>19</v>
      </c>
      <c r="D757" s="84" t="s">
        <v>2</v>
      </c>
      <c r="E757" s="84"/>
      <c r="F757" s="82">
        <v>1</v>
      </c>
      <c r="G757" s="84">
        <v>1</v>
      </c>
      <c r="H757" s="84" t="s">
        <v>1506</v>
      </c>
      <c r="I757" s="84"/>
      <c r="J757" s="84"/>
      <c r="K757" s="84">
        <v>20958</v>
      </c>
      <c r="L757" s="84">
        <v>99310364209</v>
      </c>
      <c r="M757" s="84" t="s">
        <v>3</v>
      </c>
      <c r="N757" s="85">
        <v>1393337</v>
      </c>
      <c r="O757" s="86" t="s">
        <v>600</v>
      </c>
    </row>
    <row r="758" spans="3:15" s="81" customFormat="1" ht="14.45" hidden="1" customHeight="1" x14ac:dyDescent="0.25">
      <c r="C758" s="81">
        <f>VLOOKUP(Contactos!D758,Hoja1!$A$3:$E$22,2,FALSE)</f>
        <v>20</v>
      </c>
      <c r="D758" s="82" t="s">
        <v>35</v>
      </c>
      <c r="E758" s="82"/>
      <c r="F758" s="82">
        <v>1</v>
      </c>
      <c r="G758" s="82">
        <v>1</v>
      </c>
      <c r="H758" s="82" t="s">
        <v>887</v>
      </c>
      <c r="I758" s="82"/>
      <c r="J758" s="82"/>
      <c r="K758" s="82">
        <v>20207</v>
      </c>
      <c r="L758" s="82">
        <v>9931763047</v>
      </c>
      <c r="M758" s="82" t="s">
        <v>3</v>
      </c>
      <c r="N758" s="83">
        <v>19333341555</v>
      </c>
      <c r="O758" s="86" t="s">
        <v>137</v>
      </c>
    </row>
    <row r="759" spans="3:15" ht="14.45" hidden="1" customHeight="1" x14ac:dyDescent="0.25">
      <c r="C759" s="81">
        <f>VLOOKUP(Contactos!D759,Hoja1!$A$3:$E$22,2,FALSE)</f>
        <v>20</v>
      </c>
      <c r="D759" s="44" t="s">
        <v>35</v>
      </c>
      <c r="E759" s="82"/>
      <c r="F759" s="82">
        <v>1</v>
      </c>
      <c r="G759" s="82">
        <v>1</v>
      </c>
      <c r="H759" s="44" t="s">
        <v>888</v>
      </c>
      <c r="I759" s="82"/>
      <c r="J759" s="82"/>
      <c r="K759" s="44">
        <v>20204</v>
      </c>
      <c r="L759" s="44">
        <v>9932197039</v>
      </c>
      <c r="M759" s="44" t="s">
        <v>3</v>
      </c>
      <c r="N759" s="47"/>
      <c r="O759" s="57" t="s">
        <v>140</v>
      </c>
    </row>
    <row r="760" spans="3:15" ht="14.45" hidden="1" customHeight="1" x14ac:dyDescent="0.25">
      <c r="C760" s="81">
        <f>VLOOKUP(Contactos!D760,Hoja1!$A$3:$E$22,2,FALSE)</f>
        <v>20</v>
      </c>
      <c r="D760" s="44" t="s">
        <v>35</v>
      </c>
      <c r="E760" s="82"/>
      <c r="F760" s="82">
        <v>1</v>
      </c>
      <c r="G760" s="82">
        <v>1</v>
      </c>
      <c r="H760" s="44" t="s">
        <v>889</v>
      </c>
      <c r="I760" s="82"/>
      <c r="J760" s="82"/>
      <c r="K760" s="44">
        <v>25211</v>
      </c>
      <c r="L760" s="44">
        <v>9931896286</v>
      </c>
      <c r="M760" s="44" t="s">
        <v>3</v>
      </c>
      <c r="N760" s="47"/>
      <c r="O760" s="57" t="s">
        <v>142</v>
      </c>
    </row>
    <row r="761" spans="3:15" ht="14.45" hidden="1" customHeight="1" x14ac:dyDescent="0.25">
      <c r="C761" s="81">
        <f>VLOOKUP(Contactos!D761,Hoja1!$A$3:$E$22,2,FALSE)</f>
        <v>20</v>
      </c>
      <c r="D761" s="44" t="s">
        <v>35</v>
      </c>
      <c r="E761" s="82"/>
      <c r="F761" s="82">
        <v>1</v>
      </c>
      <c r="G761" s="82">
        <v>1</v>
      </c>
      <c r="H761" s="44" t="s">
        <v>1053</v>
      </c>
      <c r="I761" s="82"/>
      <c r="J761" s="82"/>
      <c r="K761" s="44">
        <v>20204</v>
      </c>
      <c r="L761" s="44">
        <v>9933112323</v>
      </c>
      <c r="M761" s="44" t="s">
        <v>3</v>
      </c>
      <c r="N761" s="47">
        <v>3160053</v>
      </c>
      <c r="O761" s="57" t="s">
        <v>143</v>
      </c>
    </row>
    <row r="762" spans="3:15" ht="14.45" hidden="1" customHeight="1" x14ac:dyDescent="0.25">
      <c r="C762" s="81">
        <f>VLOOKUP(Contactos!D762,Hoja1!$A$3:$E$22,2,FALSE)</f>
        <v>20</v>
      </c>
      <c r="D762" s="44" t="s">
        <v>35</v>
      </c>
      <c r="E762" s="82"/>
      <c r="F762" s="82">
        <v>1</v>
      </c>
      <c r="G762" s="82">
        <v>1</v>
      </c>
      <c r="H762" s="44" t="s">
        <v>1507</v>
      </c>
      <c r="I762" s="82"/>
      <c r="J762" s="82"/>
      <c r="K762" s="44">
        <v>20215</v>
      </c>
      <c r="L762" s="44">
        <v>9933180943</v>
      </c>
      <c r="M762" s="44"/>
      <c r="N762" s="47"/>
      <c r="O762" s="57" t="s">
        <v>553</v>
      </c>
    </row>
    <row r="763" spans="3:15" ht="14.45" hidden="1" customHeight="1" x14ac:dyDescent="0.25">
      <c r="C763" s="81">
        <f>VLOOKUP(Contactos!D763,Hoja1!$A$3:$E$22,2,FALSE)</f>
        <v>20</v>
      </c>
      <c r="D763" s="44" t="s">
        <v>35</v>
      </c>
      <c r="E763" s="82"/>
      <c r="F763" s="82">
        <v>1</v>
      </c>
      <c r="G763" s="82">
        <v>1</v>
      </c>
      <c r="H763" s="44" t="s">
        <v>1508</v>
      </c>
      <c r="I763" s="82"/>
      <c r="J763" s="82"/>
      <c r="K763" s="44">
        <v>25238</v>
      </c>
      <c r="L763" s="44">
        <v>9932070971</v>
      </c>
      <c r="M763" s="44" t="s">
        <v>3</v>
      </c>
      <c r="N763" s="47"/>
      <c r="O763" s="57" t="s">
        <v>145</v>
      </c>
    </row>
    <row r="764" spans="3:15" ht="14.45" hidden="1" customHeight="1" x14ac:dyDescent="0.25">
      <c r="C764" s="81">
        <f>VLOOKUP(Contactos!D764,Hoja1!$A$3:$E$22,2,FALSE)</f>
        <v>20</v>
      </c>
      <c r="D764" s="44" t="s">
        <v>35</v>
      </c>
      <c r="E764" s="82"/>
      <c r="F764" s="82">
        <v>1</v>
      </c>
      <c r="G764" s="82">
        <v>1</v>
      </c>
      <c r="H764" s="44" t="s">
        <v>1592</v>
      </c>
      <c r="I764" s="82"/>
      <c r="J764" s="82"/>
      <c r="K764" s="44">
        <v>25238</v>
      </c>
      <c r="L764" s="44">
        <v>9931082562</v>
      </c>
      <c r="M764" s="44" t="s">
        <v>3</v>
      </c>
      <c r="N764" s="47">
        <v>3525909</v>
      </c>
      <c r="O764" s="57" t="s">
        <v>139</v>
      </c>
    </row>
    <row r="765" spans="3:15" ht="14.45" hidden="1" customHeight="1" x14ac:dyDescent="0.25">
      <c r="C765" s="81">
        <f>VLOOKUP(Contactos!D765,Hoja1!$A$3:$E$22,2,FALSE)</f>
        <v>20</v>
      </c>
      <c r="D765" s="44" t="s">
        <v>35</v>
      </c>
      <c r="E765" s="82"/>
      <c r="F765" s="82">
        <v>1</v>
      </c>
      <c r="G765" s="82">
        <v>1</v>
      </c>
      <c r="H765" s="44" t="s">
        <v>888</v>
      </c>
      <c r="I765" s="82"/>
      <c r="J765" s="82"/>
      <c r="K765" s="44">
        <v>20204</v>
      </c>
      <c r="L765" s="44">
        <v>9932197039</v>
      </c>
      <c r="M765" s="44" t="s">
        <v>3</v>
      </c>
      <c r="N765" s="47"/>
      <c r="O765" s="57" t="s">
        <v>140</v>
      </c>
    </row>
    <row r="769" spans="8:11" x14ac:dyDescent="0.25">
      <c r="H769" s="9"/>
      <c r="I769" s="9"/>
      <c r="J769" s="9"/>
      <c r="K769" s="8"/>
    </row>
  </sheetData>
  <autoFilter ref="C3:AB765">
    <filterColumn colId="1">
      <filters>
        <filter val="GCSPM"/>
      </filters>
    </filterColumn>
  </autoFilter>
  <sortState ref="H265:M318">
    <sortCondition ref="H265:H318"/>
  </sortState>
  <hyperlinks>
    <hyperlink ref="O357" r:id="rId1"/>
    <hyperlink ref="O735" r:id="rId2" display="juan.carlos.aparicio@pemex.com"/>
    <hyperlink ref="O193" r:id="rId3"/>
    <hyperlink ref="O28" r:id="rId4" display="sara.lilia.neri@pemex.com"/>
    <hyperlink ref="O392" r:id="rId5" display="bartolo.cano@pemex.com"/>
    <hyperlink ref="O581" r:id="rId6" display="daniel.alvizar@pemex.com"/>
    <hyperlink ref="O35" r:id="rId7" display="sergio.bibiano@pemex.com"/>
    <hyperlink ref="O95" r:id="rId8" display="rafael.perez@pemex.com"/>
    <hyperlink ref="O201" r:id="rId9" display="julian.gomez@pemex.com"/>
    <hyperlink ref="O46" r:id="rId10"/>
    <hyperlink ref="O48" r:id="rId11"/>
    <hyperlink ref="O469" r:id="rId12"/>
    <hyperlink ref="O224" r:id="rId13"/>
    <hyperlink ref="O198" r:id="rId14"/>
    <hyperlink ref="O16" r:id="rId15"/>
    <hyperlink ref="O116" r:id="rId16"/>
    <hyperlink ref="O329" r:id="rId17"/>
    <hyperlink ref="O379" r:id="rId18"/>
  </hyperlink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opLeftCell="A7" workbookViewId="0">
      <selection activeCell="A3" sqref="A3"/>
    </sheetView>
  </sheetViews>
  <sheetFormatPr baseColWidth="10" defaultRowHeight="15" x14ac:dyDescent="0.25"/>
  <cols>
    <col min="1" max="1" width="25.5703125" customWidth="1"/>
    <col min="3" max="3" width="6" bestFit="1" customWidth="1"/>
    <col min="4" max="4" width="21.85546875" customWidth="1"/>
    <col min="5" max="5" width="63.28515625" bestFit="1" customWidth="1"/>
  </cols>
  <sheetData>
    <row r="2" spans="1:6" x14ac:dyDescent="0.25">
      <c r="B2" t="s">
        <v>856</v>
      </c>
      <c r="C2" t="s">
        <v>857</v>
      </c>
      <c r="D2" t="s">
        <v>858</v>
      </c>
      <c r="E2" t="s">
        <v>859</v>
      </c>
    </row>
    <row r="3" spans="1:6" x14ac:dyDescent="0.25">
      <c r="A3" s="81" t="s">
        <v>639</v>
      </c>
      <c r="B3">
        <v>3</v>
      </c>
      <c r="C3">
        <v>0</v>
      </c>
      <c r="D3" t="s">
        <v>816</v>
      </c>
      <c r="E3" t="s">
        <v>817</v>
      </c>
    </row>
    <row r="4" spans="1:6" x14ac:dyDescent="0.25">
      <c r="A4" s="81" t="s">
        <v>29</v>
      </c>
      <c r="B4">
        <v>4</v>
      </c>
      <c r="C4">
        <v>0</v>
      </c>
      <c r="D4" t="s">
        <v>818</v>
      </c>
      <c r="E4" t="s">
        <v>29</v>
      </c>
    </row>
    <row r="5" spans="1:6" x14ac:dyDescent="0.25">
      <c r="A5" s="81" t="s">
        <v>36</v>
      </c>
      <c r="B5">
        <v>5</v>
      </c>
      <c r="C5">
        <v>0</v>
      </c>
      <c r="D5" t="s">
        <v>819</v>
      </c>
      <c r="E5" t="s">
        <v>820</v>
      </c>
    </row>
    <row r="6" spans="1:6" x14ac:dyDescent="0.25">
      <c r="A6" s="81" t="s">
        <v>25</v>
      </c>
      <c r="B6">
        <v>6</v>
      </c>
      <c r="C6">
        <v>0</v>
      </c>
      <c r="D6" t="s">
        <v>821</v>
      </c>
      <c r="E6" t="s">
        <v>822</v>
      </c>
    </row>
    <row r="7" spans="1:6" x14ac:dyDescent="0.25">
      <c r="A7" s="81" t="s">
        <v>28</v>
      </c>
      <c r="B7">
        <v>8</v>
      </c>
      <c r="C7">
        <v>0</v>
      </c>
      <c r="D7" t="s">
        <v>825</v>
      </c>
      <c r="E7" t="s">
        <v>28</v>
      </c>
    </row>
    <row r="8" spans="1:6" x14ac:dyDescent="0.25">
      <c r="A8" s="81" t="s">
        <v>658</v>
      </c>
      <c r="B8">
        <v>10</v>
      </c>
      <c r="C8">
        <v>0</v>
      </c>
      <c r="D8" t="s">
        <v>828</v>
      </c>
      <c r="E8" t="s">
        <v>829</v>
      </c>
    </row>
    <row r="9" spans="1:6" x14ac:dyDescent="0.25">
      <c r="A9" s="81" t="s">
        <v>716</v>
      </c>
      <c r="B9">
        <v>1</v>
      </c>
      <c r="C9">
        <v>10100</v>
      </c>
      <c r="D9" t="s">
        <v>716</v>
      </c>
      <c r="E9" t="s">
        <v>813</v>
      </c>
      <c r="F9" s="81" t="s">
        <v>32</v>
      </c>
    </row>
    <row r="10" spans="1:6" x14ac:dyDescent="0.25">
      <c r="A10" s="81" t="s">
        <v>21</v>
      </c>
      <c r="B10">
        <v>14</v>
      </c>
      <c r="C10">
        <v>0</v>
      </c>
      <c r="D10" t="s">
        <v>832</v>
      </c>
      <c r="E10" t="s">
        <v>833</v>
      </c>
    </row>
    <row r="11" spans="1:6" x14ac:dyDescent="0.25">
      <c r="A11" s="81" t="s">
        <v>775</v>
      </c>
      <c r="B11">
        <v>9</v>
      </c>
      <c r="C11">
        <v>0</v>
      </c>
      <c r="D11" t="s">
        <v>826</v>
      </c>
      <c r="E11" t="s">
        <v>827</v>
      </c>
    </row>
    <row r="12" spans="1:6" x14ac:dyDescent="0.25">
      <c r="A12" s="81" t="s">
        <v>20</v>
      </c>
      <c r="B12">
        <v>11</v>
      </c>
      <c r="C12">
        <v>0</v>
      </c>
      <c r="D12" t="s">
        <v>20</v>
      </c>
      <c r="E12" t="s">
        <v>20</v>
      </c>
    </row>
    <row r="13" spans="1:6" x14ac:dyDescent="0.25">
      <c r="A13" s="81" t="s">
        <v>24</v>
      </c>
      <c r="B13">
        <v>12</v>
      </c>
      <c r="C13">
        <v>0</v>
      </c>
      <c r="D13" t="s">
        <v>830</v>
      </c>
      <c r="E13" t="s">
        <v>24</v>
      </c>
    </row>
    <row r="14" spans="1:6" x14ac:dyDescent="0.25">
      <c r="A14" s="81" t="s">
        <v>23</v>
      </c>
      <c r="B14">
        <v>13</v>
      </c>
      <c r="C14">
        <v>0</v>
      </c>
      <c r="D14" t="s">
        <v>831</v>
      </c>
      <c r="E14" t="s">
        <v>831</v>
      </c>
    </row>
    <row r="15" spans="1:6" x14ac:dyDescent="0.25">
      <c r="A15" s="81" t="s">
        <v>18</v>
      </c>
      <c r="B15">
        <v>16</v>
      </c>
      <c r="C15">
        <v>0</v>
      </c>
      <c r="D15" t="s">
        <v>18</v>
      </c>
      <c r="E15" t="s">
        <v>814</v>
      </c>
    </row>
    <row r="16" spans="1:6" x14ac:dyDescent="0.25">
      <c r="A16" s="81" t="s">
        <v>566</v>
      </c>
      <c r="B16">
        <v>17</v>
      </c>
      <c r="C16">
        <v>0</v>
      </c>
      <c r="D16" t="s">
        <v>836</v>
      </c>
      <c r="E16" t="s">
        <v>836</v>
      </c>
    </row>
    <row r="17" spans="1:14" x14ac:dyDescent="0.25">
      <c r="A17" s="81" t="s">
        <v>27</v>
      </c>
      <c r="B17">
        <v>18</v>
      </c>
      <c r="C17">
        <v>0</v>
      </c>
      <c r="D17" t="s">
        <v>27</v>
      </c>
      <c r="E17" t="s">
        <v>27</v>
      </c>
    </row>
    <row r="18" spans="1:14" x14ac:dyDescent="0.25">
      <c r="A18" s="81" t="s">
        <v>19</v>
      </c>
      <c r="B18">
        <v>15</v>
      </c>
      <c r="C18">
        <v>0</v>
      </c>
      <c r="D18" t="s">
        <v>834</v>
      </c>
      <c r="E18" t="s">
        <v>835</v>
      </c>
    </row>
    <row r="19" spans="1:14" x14ac:dyDescent="0.25">
      <c r="A19" s="81" t="s">
        <v>644</v>
      </c>
      <c r="B19">
        <v>7</v>
      </c>
      <c r="C19">
        <v>0</v>
      </c>
      <c r="D19" t="s">
        <v>823</v>
      </c>
      <c r="E19" t="s">
        <v>824</v>
      </c>
    </row>
    <row r="20" spans="1:14" x14ac:dyDescent="0.25">
      <c r="A20" s="81" t="s">
        <v>2</v>
      </c>
      <c r="B20">
        <v>19</v>
      </c>
      <c r="C20">
        <v>0</v>
      </c>
      <c r="D20" t="s">
        <v>837</v>
      </c>
      <c r="E20" t="s">
        <v>838</v>
      </c>
    </row>
    <row r="21" spans="1:14" x14ac:dyDescent="0.25">
      <c r="A21" s="81" t="s">
        <v>35</v>
      </c>
      <c r="B21">
        <v>20</v>
      </c>
      <c r="C21">
        <v>0</v>
      </c>
      <c r="D21" t="s">
        <v>839</v>
      </c>
      <c r="E21" t="s">
        <v>840</v>
      </c>
    </row>
    <row r="22" spans="1:14" x14ac:dyDescent="0.25">
      <c r="A22" s="81" t="s">
        <v>638</v>
      </c>
      <c r="B22">
        <v>2</v>
      </c>
      <c r="C22">
        <v>10200</v>
      </c>
      <c r="D22" t="s">
        <v>814</v>
      </c>
      <c r="E22" t="s">
        <v>815</v>
      </c>
    </row>
    <row r="27" spans="1:14" x14ac:dyDescent="0.25">
      <c r="I27">
        <v>280</v>
      </c>
      <c r="J27" t="s">
        <v>841</v>
      </c>
      <c r="K27">
        <v>1</v>
      </c>
      <c r="M27">
        <v>1</v>
      </c>
      <c r="N27" t="s">
        <v>846</v>
      </c>
    </row>
    <row r="28" spans="1:14" x14ac:dyDescent="0.25">
      <c r="I28">
        <v>281</v>
      </c>
      <c r="J28" t="s">
        <v>842</v>
      </c>
      <c r="K28">
        <v>1</v>
      </c>
      <c r="M28">
        <v>2</v>
      </c>
      <c r="N28" t="s">
        <v>847</v>
      </c>
    </row>
    <row r="29" spans="1:14" x14ac:dyDescent="0.25">
      <c r="I29">
        <v>282</v>
      </c>
      <c r="J29" t="s">
        <v>843</v>
      </c>
      <c r="K29">
        <v>1</v>
      </c>
      <c r="M29">
        <v>3</v>
      </c>
      <c r="N29" t="s">
        <v>848</v>
      </c>
    </row>
    <row r="30" spans="1:14" x14ac:dyDescent="0.25">
      <c r="I30">
        <v>283</v>
      </c>
      <c r="J30" t="s">
        <v>844</v>
      </c>
      <c r="K30">
        <v>1</v>
      </c>
      <c r="M30">
        <v>4</v>
      </c>
      <c r="N30" t="s">
        <v>849</v>
      </c>
    </row>
    <row r="31" spans="1:14" x14ac:dyDescent="0.25">
      <c r="I31">
        <v>284</v>
      </c>
      <c r="J31" t="s">
        <v>845</v>
      </c>
      <c r="K31">
        <v>1</v>
      </c>
      <c r="M31">
        <v>5</v>
      </c>
      <c r="N31" t="s">
        <v>850</v>
      </c>
    </row>
    <row r="32" spans="1:14" x14ac:dyDescent="0.25">
      <c r="M32">
        <v>6</v>
      </c>
      <c r="N32" t="s">
        <v>851</v>
      </c>
    </row>
  </sheetData>
  <sortState ref="B3:E22">
    <sortCondition ref="D3:D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68"/>
  <sheetViews>
    <sheetView workbookViewId="0">
      <selection activeCell="F10" sqref="F10"/>
    </sheetView>
  </sheetViews>
  <sheetFormatPr baseColWidth="10" defaultRowHeight="15" x14ac:dyDescent="0.25"/>
  <cols>
    <col min="3" max="3" width="23.7109375" bestFit="1" customWidth="1"/>
    <col min="6" max="6" width="105.28515625" customWidth="1"/>
  </cols>
  <sheetData>
    <row r="3" spans="3:6" x14ac:dyDescent="0.25">
      <c r="C3">
        <v>5</v>
      </c>
    </row>
    <row r="4" spans="3:6" x14ac:dyDescent="0.25">
      <c r="C4" s="119" t="s">
        <v>898</v>
      </c>
    </row>
    <row r="5" spans="3:6" x14ac:dyDescent="0.25">
      <c r="C5" s="119" t="s">
        <v>899</v>
      </c>
    </row>
    <row r="6" spans="3:6" x14ac:dyDescent="0.25">
      <c r="C6" s="119" t="s">
        <v>900</v>
      </c>
    </row>
    <row r="7" spans="3:6" x14ac:dyDescent="0.25">
      <c r="C7" s="119" t="s">
        <v>901</v>
      </c>
    </row>
    <row r="8" spans="3:6" x14ac:dyDescent="0.25">
      <c r="C8" s="119" t="s">
        <v>902</v>
      </c>
    </row>
    <row r="9" spans="3:6" x14ac:dyDescent="0.25">
      <c r="C9" s="119" t="s">
        <v>903</v>
      </c>
    </row>
    <row r="10" spans="3:6" ht="102" customHeight="1" x14ac:dyDescent="0.25">
      <c r="C10" s="119" t="s">
        <v>904</v>
      </c>
      <c r="F10" s="125" t="s">
        <v>2059</v>
      </c>
    </row>
    <row r="11" spans="3:6" x14ac:dyDescent="0.25">
      <c r="C11" s="119" t="s">
        <v>905</v>
      </c>
    </row>
    <row r="12" spans="3:6" x14ac:dyDescent="0.25">
      <c r="C12" s="119" t="s">
        <v>906</v>
      </c>
    </row>
    <row r="13" spans="3:6" x14ac:dyDescent="0.25">
      <c r="C13" s="119" t="s">
        <v>907</v>
      </c>
    </row>
    <row r="14" spans="3:6" x14ac:dyDescent="0.25">
      <c r="C14" s="119" t="s">
        <v>908</v>
      </c>
    </row>
    <row r="15" spans="3:6" x14ac:dyDescent="0.25">
      <c r="C15" s="119" t="s">
        <v>909</v>
      </c>
    </row>
    <row r="16" spans="3:6" x14ac:dyDescent="0.25">
      <c r="C16" s="119" t="s">
        <v>910</v>
      </c>
    </row>
    <row r="17" spans="3:3" x14ac:dyDescent="0.25">
      <c r="C17" s="119" t="s">
        <v>911</v>
      </c>
    </row>
    <row r="18" spans="3:3" x14ac:dyDescent="0.25">
      <c r="C18" s="119" t="s">
        <v>912</v>
      </c>
    </row>
    <row r="19" spans="3:3" x14ac:dyDescent="0.25">
      <c r="C19" s="119" t="s">
        <v>913</v>
      </c>
    </row>
    <row r="20" spans="3:3" x14ac:dyDescent="0.25">
      <c r="C20" s="119" t="s">
        <v>914</v>
      </c>
    </row>
    <row r="21" spans="3:3" x14ac:dyDescent="0.25">
      <c r="C21" s="119" t="s">
        <v>915</v>
      </c>
    </row>
    <row r="22" spans="3:3" x14ac:dyDescent="0.25">
      <c r="C22" s="119" t="s">
        <v>916</v>
      </c>
    </row>
    <row r="23" spans="3:3" x14ac:dyDescent="0.25">
      <c r="C23" s="119" t="s">
        <v>917</v>
      </c>
    </row>
    <row r="24" spans="3:3" x14ac:dyDescent="0.25">
      <c r="C24" s="119" t="s">
        <v>918</v>
      </c>
    </row>
    <row r="25" spans="3:3" x14ac:dyDescent="0.25">
      <c r="C25" s="119" t="s">
        <v>919</v>
      </c>
    </row>
    <row r="26" spans="3:3" x14ac:dyDescent="0.25">
      <c r="C26" s="119" t="s">
        <v>920</v>
      </c>
    </row>
    <row r="27" spans="3:3" x14ac:dyDescent="0.25">
      <c r="C27" s="119" t="s">
        <v>921</v>
      </c>
    </row>
    <row r="28" spans="3:3" x14ac:dyDescent="0.25">
      <c r="C28" s="119" t="s">
        <v>922</v>
      </c>
    </row>
    <row r="29" spans="3:3" x14ac:dyDescent="0.25">
      <c r="C29" s="119" t="s">
        <v>923</v>
      </c>
    </row>
    <row r="30" spans="3:3" x14ac:dyDescent="0.25">
      <c r="C30" s="119" t="s">
        <v>924</v>
      </c>
    </row>
    <row r="31" spans="3:3" x14ac:dyDescent="0.25">
      <c r="C31" s="119" t="s">
        <v>925</v>
      </c>
    </row>
    <row r="32" spans="3:3" x14ac:dyDescent="0.25">
      <c r="C32" s="119" t="s">
        <v>926</v>
      </c>
    </row>
    <row r="33" spans="3:3" x14ac:dyDescent="0.25">
      <c r="C33" s="119" t="s">
        <v>927</v>
      </c>
    </row>
    <row r="34" spans="3:3" x14ac:dyDescent="0.25">
      <c r="C34" s="119" t="s">
        <v>928</v>
      </c>
    </row>
    <row r="35" spans="3:3" x14ac:dyDescent="0.25">
      <c r="C35" s="119" t="s">
        <v>929</v>
      </c>
    </row>
    <row r="36" spans="3:3" x14ac:dyDescent="0.25">
      <c r="C36" s="119" t="s">
        <v>930</v>
      </c>
    </row>
    <row r="37" spans="3:3" x14ac:dyDescent="0.25">
      <c r="C37" s="119" t="s">
        <v>931</v>
      </c>
    </row>
    <row r="38" spans="3:3" x14ac:dyDescent="0.25">
      <c r="C38" s="119" t="s">
        <v>932</v>
      </c>
    </row>
    <row r="39" spans="3:3" x14ac:dyDescent="0.25">
      <c r="C39" s="119" t="s">
        <v>933</v>
      </c>
    </row>
    <row r="40" spans="3:3" x14ac:dyDescent="0.25">
      <c r="C40" s="119" t="s">
        <v>1595</v>
      </c>
    </row>
    <row r="41" spans="3:3" x14ac:dyDescent="0.25">
      <c r="C41" s="119" t="s">
        <v>935</v>
      </c>
    </row>
    <row r="42" spans="3:3" x14ac:dyDescent="0.25">
      <c r="C42" s="119" t="s">
        <v>936</v>
      </c>
    </row>
    <row r="43" spans="3:3" x14ac:dyDescent="0.25">
      <c r="C43" s="119" t="s">
        <v>937</v>
      </c>
    </row>
    <row r="44" spans="3:3" x14ac:dyDescent="0.25">
      <c r="C44" s="119" t="s">
        <v>938</v>
      </c>
    </row>
    <row r="45" spans="3:3" x14ac:dyDescent="0.25">
      <c r="C45" s="119" t="s">
        <v>939</v>
      </c>
    </row>
    <row r="46" spans="3:3" x14ac:dyDescent="0.25">
      <c r="C46" s="119" t="s">
        <v>940</v>
      </c>
    </row>
    <row r="47" spans="3:3" x14ac:dyDescent="0.25">
      <c r="C47" s="119" t="s">
        <v>941</v>
      </c>
    </row>
    <row r="48" spans="3:3" x14ac:dyDescent="0.25">
      <c r="C48" s="120" t="s">
        <v>942</v>
      </c>
    </row>
    <row r="49" spans="3:3" x14ac:dyDescent="0.25">
      <c r="C49" s="120" t="s">
        <v>943</v>
      </c>
    </row>
    <row r="50" spans="3:3" x14ac:dyDescent="0.25">
      <c r="C50" s="120" t="s">
        <v>944</v>
      </c>
    </row>
    <row r="51" spans="3:3" x14ac:dyDescent="0.25">
      <c r="C51" s="120" t="s">
        <v>945</v>
      </c>
    </row>
    <row r="52" spans="3:3" x14ac:dyDescent="0.25">
      <c r="C52" s="120" t="s">
        <v>946</v>
      </c>
    </row>
    <row r="53" spans="3:3" x14ac:dyDescent="0.25">
      <c r="C53" s="119" t="s">
        <v>947</v>
      </c>
    </row>
    <row r="54" spans="3:3" x14ac:dyDescent="0.25">
      <c r="C54" s="119" t="s">
        <v>948</v>
      </c>
    </row>
    <row r="55" spans="3:3" x14ac:dyDescent="0.25">
      <c r="C55" s="119" t="s">
        <v>949</v>
      </c>
    </row>
    <row r="56" spans="3:3" x14ac:dyDescent="0.25">
      <c r="C56" s="119" t="s">
        <v>950</v>
      </c>
    </row>
    <row r="57" spans="3:3" x14ac:dyDescent="0.25">
      <c r="C57" s="119" t="s">
        <v>951</v>
      </c>
    </row>
    <row r="58" spans="3:3" x14ac:dyDescent="0.25">
      <c r="C58" s="119" t="s">
        <v>865</v>
      </c>
    </row>
    <row r="59" spans="3:3" x14ac:dyDescent="0.25">
      <c r="C59" s="119" t="s">
        <v>891</v>
      </c>
    </row>
    <row r="60" spans="3:3" x14ac:dyDescent="0.25">
      <c r="C60" s="119" t="s">
        <v>952</v>
      </c>
    </row>
    <row r="61" spans="3:3" x14ac:dyDescent="0.25">
      <c r="C61" s="119" t="s">
        <v>953</v>
      </c>
    </row>
    <row r="62" spans="3:3" x14ac:dyDescent="0.25">
      <c r="C62" s="119" t="s">
        <v>954</v>
      </c>
    </row>
    <row r="63" spans="3:3" x14ac:dyDescent="0.25">
      <c r="C63" s="119" t="s">
        <v>955</v>
      </c>
    </row>
    <row r="64" spans="3:3" x14ac:dyDescent="0.25">
      <c r="C64" s="119" t="s">
        <v>956</v>
      </c>
    </row>
    <row r="65" spans="3:3" x14ac:dyDescent="0.25">
      <c r="C65" s="119" t="s">
        <v>957</v>
      </c>
    </row>
    <row r="66" spans="3:3" x14ac:dyDescent="0.25">
      <c r="C66" s="119" t="s">
        <v>958</v>
      </c>
    </row>
    <row r="67" spans="3:3" x14ac:dyDescent="0.25">
      <c r="C67" s="119" t="s">
        <v>959</v>
      </c>
    </row>
    <row r="68" spans="3:3" x14ac:dyDescent="0.25">
      <c r="C68" s="119" t="s">
        <v>960</v>
      </c>
    </row>
    <row r="69" spans="3:3" x14ac:dyDescent="0.25">
      <c r="C69" s="119" t="s">
        <v>961</v>
      </c>
    </row>
    <row r="70" spans="3:3" x14ac:dyDescent="0.25">
      <c r="C70" s="119" t="s">
        <v>962</v>
      </c>
    </row>
    <row r="71" spans="3:3" x14ac:dyDescent="0.25">
      <c r="C71" s="119" t="s">
        <v>963</v>
      </c>
    </row>
    <row r="72" spans="3:3" x14ac:dyDescent="0.25">
      <c r="C72" s="119" t="s">
        <v>964</v>
      </c>
    </row>
    <row r="73" spans="3:3" x14ac:dyDescent="0.25">
      <c r="C73" s="119" t="s">
        <v>965</v>
      </c>
    </row>
    <row r="74" spans="3:3" x14ac:dyDescent="0.25">
      <c r="C74" s="119" t="s">
        <v>966</v>
      </c>
    </row>
    <row r="75" spans="3:3" x14ac:dyDescent="0.25">
      <c r="C75" s="119" t="s">
        <v>967</v>
      </c>
    </row>
    <row r="76" spans="3:3" x14ac:dyDescent="0.25">
      <c r="C76" s="119" t="s">
        <v>968</v>
      </c>
    </row>
    <row r="77" spans="3:3" x14ac:dyDescent="0.25">
      <c r="C77" s="119" t="s">
        <v>1509</v>
      </c>
    </row>
    <row r="78" spans="3:3" x14ac:dyDescent="0.25">
      <c r="C78" s="119" t="s">
        <v>1510</v>
      </c>
    </row>
    <row r="79" spans="3:3" x14ac:dyDescent="0.25">
      <c r="C79" s="119" t="s">
        <v>1596</v>
      </c>
    </row>
    <row r="80" spans="3:3" x14ac:dyDescent="0.25">
      <c r="C80" s="119" t="s">
        <v>1512</v>
      </c>
    </row>
    <row r="81" spans="3:3" x14ac:dyDescent="0.25">
      <c r="C81" s="119" t="s">
        <v>1513</v>
      </c>
    </row>
    <row r="82" spans="3:3" x14ac:dyDescent="0.25">
      <c r="C82" s="119" t="s">
        <v>1514</v>
      </c>
    </row>
    <row r="83" spans="3:3" x14ac:dyDescent="0.25">
      <c r="C83" s="119" t="s">
        <v>1515</v>
      </c>
    </row>
    <row r="84" spans="3:3" x14ac:dyDescent="0.25">
      <c r="C84" s="119" t="s">
        <v>1516</v>
      </c>
    </row>
    <row r="85" spans="3:3" x14ac:dyDescent="0.25">
      <c r="C85" s="119" t="s">
        <v>1517</v>
      </c>
    </row>
    <row r="86" spans="3:3" x14ac:dyDescent="0.25">
      <c r="C86" s="119" t="s">
        <v>1518</v>
      </c>
    </row>
    <row r="87" spans="3:3" x14ac:dyDescent="0.25">
      <c r="C87" s="119" t="s">
        <v>1519</v>
      </c>
    </row>
    <row r="88" spans="3:3" x14ac:dyDescent="0.25">
      <c r="C88" s="119" t="s">
        <v>1520</v>
      </c>
    </row>
    <row r="89" spans="3:3" x14ac:dyDescent="0.25">
      <c r="C89" s="119" t="s">
        <v>1521</v>
      </c>
    </row>
    <row r="90" spans="3:3" x14ac:dyDescent="0.25">
      <c r="C90" s="119" t="s">
        <v>1522</v>
      </c>
    </row>
    <row r="91" spans="3:3" x14ac:dyDescent="0.25">
      <c r="C91" s="119" t="s">
        <v>1523</v>
      </c>
    </row>
    <row r="92" spans="3:3" x14ac:dyDescent="0.25">
      <c r="C92" s="119" t="s">
        <v>1524</v>
      </c>
    </row>
    <row r="93" spans="3:3" x14ac:dyDescent="0.25">
      <c r="C93" s="119" t="s">
        <v>1525</v>
      </c>
    </row>
    <row r="94" spans="3:3" x14ac:dyDescent="0.25">
      <c r="C94" s="119" t="s">
        <v>1597</v>
      </c>
    </row>
    <row r="95" spans="3:3" x14ac:dyDescent="0.25">
      <c r="C95" s="119" t="s">
        <v>892</v>
      </c>
    </row>
    <row r="96" spans="3:3" x14ac:dyDescent="0.25">
      <c r="C96" s="119" t="s">
        <v>969</v>
      </c>
    </row>
    <row r="97" spans="3:3" x14ac:dyDescent="0.25">
      <c r="C97" s="119" t="s">
        <v>970</v>
      </c>
    </row>
    <row r="98" spans="3:3" x14ac:dyDescent="0.25">
      <c r="C98" s="119" t="s">
        <v>1598</v>
      </c>
    </row>
    <row r="99" spans="3:3" x14ac:dyDescent="0.25">
      <c r="C99" s="119" t="s">
        <v>972</v>
      </c>
    </row>
    <row r="100" spans="3:3" x14ac:dyDescent="0.25">
      <c r="C100" s="119" t="s">
        <v>1599</v>
      </c>
    </row>
    <row r="101" spans="3:3" x14ac:dyDescent="0.25">
      <c r="C101" s="119" t="s">
        <v>974</v>
      </c>
    </row>
    <row r="102" spans="3:3" x14ac:dyDescent="0.25">
      <c r="C102" s="119" t="s">
        <v>975</v>
      </c>
    </row>
    <row r="103" spans="3:3" x14ac:dyDescent="0.25">
      <c r="C103" s="119" t="s">
        <v>976</v>
      </c>
    </row>
    <row r="104" spans="3:3" x14ac:dyDescent="0.25">
      <c r="C104" s="119" t="s">
        <v>977</v>
      </c>
    </row>
    <row r="105" spans="3:3" x14ac:dyDescent="0.25">
      <c r="C105" s="119" t="s">
        <v>978</v>
      </c>
    </row>
    <row r="106" spans="3:3" x14ac:dyDescent="0.25">
      <c r="C106" s="119" t="s">
        <v>979</v>
      </c>
    </row>
    <row r="107" spans="3:3" x14ac:dyDescent="0.25">
      <c r="C107" s="119" t="s">
        <v>980</v>
      </c>
    </row>
    <row r="108" spans="3:3" x14ac:dyDescent="0.25">
      <c r="C108" s="119" t="s">
        <v>981</v>
      </c>
    </row>
    <row r="109" spans="3:3" x14ac:dyDescent="0.25">
      <c r="C109" s="119" t="s">
        <v>982</v>
      </c>
    </row>
    <row r="110" spans="3:3" x14ac:dyDescent="0.25">
      <c r="C110" s="119" t="s">
        <v>983</v>
      </c>
    </row>
    <row r="111" spans="3:3" x14ac:dyDescent="0.25">
      <c r="C111" s="119" t="s">
        <v>984</v>
      </c>
    </row>
    <row r="112" spans="3:3" x14ac:dyDescent="0.25">
      <c r="C112" s="119" t="s">
        <v>860</v>
      </c>
    </row>
    <row r="113" spans="3:3" x14ac:dyDescent="0.25">
      <c r="C113" s="119" t="s">
        <v>985</v>
      </c>
    </row>
    <row r="114" spans="3:3" x14ac:dyDescent="0.25">
      <c r="C114" s="119" t="s">
        <v>986</v>
      </c>
    </row>
    <row r="115" spans="3:3" x14ac:dyDescent="0.25">
      <c r="C115" s="119" t="s">
        <v>987</v>
      </c>
    </row>
    <row r="116" spans="3:3" x14ac:dyDescent="0.25">
      <c r="C116" s="119" t="s">
        <v>988</v>
      </c>
    </row>
    <row r="117" spans="3:3" x14ac:dyDescent="0.25">
      <c r="C117" s="119" t="s">
        <v>989</v>
      </c>
    </row>
    <row r="118" spans="3:3" x14ac:dyDescent="0.25">
      <c r="C118" s="119" t="s">
        <v>1600</v>
      </c>
    </row>
    <row r="119" spans="3:3" x14ac:dyDescent="0.25">
      <c r="C119" s="119" t="s">
        <v>991</v>
      </c>
    </row>
    <row r="120" spans="3:3" x14ac:dyDescent="0.25">
      <c r="C120" s="119" t="s">
        <v>992</v>
      </c>
    </row>
    <row r="121" spans="3:3" x14ac:dyDescent="0.25">
      <c r="C121" s="121" t="s">
        <v>993</v>
      </c>
    </row>
    <row r="122" spans="3:3" x14ac:dyDescent="0.25">
      <c r="C122" s="119" t="s">
        <v>1601</v>
      </c>
    </row>
    <row r="123" spans="3:3" x14ac:dyDescent="0.25">
      <c r="C123" s="119" t="s">
        <v>995</v>
      </c>
    </row>
    <row r="124" spans="3:3" x14ac:dyDescent="0.25">
      <c r="C124" s="119" t="s">
        <v>996</v>
      </c>
    </row>
    <row r="125" spans="3:3" x14ac:dyDescent="0.25">
      <c r="C125" s="119" t="s">
        <v>997</v>
      </c>
    </row>
    <row r="126" spans="3:3" x14ac:dyDescent="0.25">
      <c r="C126" s="119" t="s">
        <v>998</v>
      </c>
    </row>
    <row r="127" spans="3:3" x14ac:dyDescent="0.25">
      <c r="C127" s="119" t="s">
        <v>999</v>
      </c>
    </row>
    <row r="128" spans="3:3" x14ac:dyDescent="0.25">
      <c r="C128" s="119" t="s">
        <v>1000</v>
      </c>
    </row>
    <row r="129" spans="3:3" x14ac:dyDescent="0.25">
      <c r="C129" s="119" t="s">
        <v>1001</v>
      </c>
    </row>
    <row r="130" spans="3:3" x14ac:dyDescent="0.25">
      <c r="C130" s="119" t="s">
        <v>1002</v>
      </c>
    </row>
    <row r="131" spans="3:3" x14ac:dyDescent="0.25">
      <c r="C131" s="119" t="s">
        <v>1003</v>
      </c>
    </row>
    <row r="132" spans="3:3" x14ac:dyDescent="0.25">
      <c r="C132" s="119" t="s">
        <v>1004</v>
      </c>
    </row>
    <row r="133" spans="3:3" x14ac:dyDescent="0.25">
      <c r="C133" s="119" t="s">
        <v>1005</v>
      </c>
    </row>
    <row r="134" spans="3:3" x14ac:dyDescent="0.25">
      <c r="C134" s="119" t="s">
        <v>1006</v>
      </c>
    </row>
    <row r="135" spans="3:3" x14ac:dyDescent="0.25">
      <c r="C135" s="119" t="s">
        <v>1007</v>
      </c>
    </row>
    <row r="136" spans="3:3" x14ac:dyDescent="0.25">
      <c r="C136" s="119" t="s">
        <v>1008</v>
      </c>
    </row>
    <row r="137" spans="3:3" x14ac:dyDescent="0.25">
      <c r="C137" s="119" t="s">
        <v>1009</v>
      </c>
    </row>
    <row r="138" spans="3:3" x14ac:dyDescent="0.25">
      <c r="C138" s="119" t="s">
        <v>1010</v>
      </c>
    </row>
    <row r="139" spans="3:3" x14ac:dyDescent="0.25">
      <c r="C139" s="119" t="s">
        <v>1602</v>
      </c>
    </row>
    <row r="140" spans="3:3" x14ac:dyDescent="0.25">
      <c r="C140" s="119" t="s">
        <v>535</v>
      </c>
    </row>
    <row r="141" spans="3:3" x14ac:dyDescent="0.25">
      <c r="C141" s="122" t="s">
        <v>866</v>
      </c>
    </row>
    <row r="142" spans="3:3" x14ac:dyDescent="0.25">
      <c r="C142" s="122" t="s">
        <v>879</v>
      </c>
    </row>
    <row r="143" spans="3:3" x14ac:dyDescent="0.25">
      <c r="C143" s="122" t="s">
        <v>1012</v>
      </c>
    </row>
    <row r="144" spans="3:3" x14ac:dyDescent="0.25">
      <c r="C144" s="122" t="s">
        <v>1013</v>
      </c>
    </row>
    <row r="145" spans="3:3" x14ac:dyDescent="0.25">
      <c r="C145" s="122" t="s">
        <v>1014</v>
      </c>
    </row>
    <row r="146" spans="3:3" x14ac:dyDescent="0.25">
      <c r="C146" s="122" t="s">
        <v>1015</v>
      </c>
    </row>
    <row r="147" spans="3:3" x14ac:dyDescent="0.25">
      <c r="C147" s="122" t="s">
        <v>1016</v>
      </c>
    </row>
    <row r="148" spans="3:3" x14ac:dyDescent="0.25">
      <c r="C148" s="122" t="s">
        <v>1017</v>
      </c>
    </row>
    <row r="149" spans="3:3" x14ac:dyDescent="0.25">
      <c r="C149" s="122" t="s">
        <v>1018</v>
      </c>
    </row>
    <row r="150" spans="3:3" x14ac:dyDescent="0.25">
      <c r="C150" s="122" t="s">
        <v>1019</v>
      </c>
    </row>
    <row r="151" spans="3:3" x14ac:dyDescent="0.25">
      <c r="C151" s="122" t="s">
        <v>1020</v>
      </c>
    </row>
    <row r="152" spans="3:3" x14ac:dyDescent="0.25">
      <c r="C152" s="122" t="s">
        <v>1021</v>
      </c>
    </row>
    <row r="153" spans="3:3" x14ac:dyDescent="0.25">
      <c r="C153" s="122" t="s">
        <v>1022</v>
      </c>
    </row>
    <row r="154" spans="3:3" x14ac:dyDescent="0.25">
      <c r="C154" s="122" t="s">
        <v>1023</v>
      </c>
    </row>
    <row r="155" spans="3:3" x14ac:dyDescent="0.25">
      <c r="C155" s="122" t="s">
        <v>1024</v>
      </c>
    </row>
    <row r="156" spans="3:3" x14ac:dyDescent="0.25">
      <c r="C156" s="122" t="s">
        <v>1025</v>
      </c>
    </row>
    <row r="157" spans="3:3" x14ac:dyDescent="0.25">
      <c r="C157" s="122" t="s">
        <v>1026</v>
      </c>
    </row>
    <row r="158" spans="3:3" x14ac:dyDescent="0.25">
      <c r="C158" s="122" t="s">
        <v>1027</v>
      </c>
    </row>
    <row r="159" spans="3:3" x14ac:dyDescent="0.25">
      <c r="C159" s="122" t="s">
        <v>1028</v>
      </c>
    </row>
    <row r="160" spans="3:3" x14ac:dyDescent="0.25">
      <c r="C160" s="122" t="s">
        <v>1029</v>
      </c>
    </row>
    <row r="161" spans="3:3" x14ac:dyDescent="0.25">
      <c r="C161" s="122" t="s">
        <v>1030</v>
      </c>
    </row>
    <row r="162" spans="3:3" x14ac:dyDescent="0.25">
      <c r="C162" s="122" t="s">
        <v>1031</v>
      </c>
    </row>
    <row r="163" spans="3:3" x14ac:dyDescent="0.25">
      <c r="C163" s="122" t="s">
        <v>1032</v>
      </c>
    </row>
    <row r="164" spans="3:3" x14ac:dyDescent="0.25">
      <c r="C164" s="122" t="s">
        <v>1033</v>
      </c>
    </row>
    <row r="165" spans="3:3" x14ac:dyDescent="0.25">
      <c r="C165" s="122" t="s">
        <v>1034</v>
      </c>
    </row>
    <row r="166" spans="3:3" x14ac:dyDescent="0.25">
      <c r="C166" s="122" t="s">
        <v>1035</v>
      </c>
    </row>
    <row r="167" spans="3:3" x14ac:dyDescent="0.25">
      <c r="C167" s="122" t="s">
        <v>1036</v>
      </c>
    </row>
    <row r="168" spans="3:3" x14ac:dyDescent="0.25">
      <c r="C168" s="122" t="s">
        <v>1037</v>
      </c>
    </row>
    <row r="169" spans="3:3" x14ac:dyDescent="0.25">
      <c r="C169" s="122" t="s">
        <v>965</v>
      </c>
    </row>
    <row r="170" spans="3:3" x14ac:dyDescent="0.25">
      <c r="C170" s="122" t="s">
        <v>1038</v>
      </c>
    </row>
    <row r="171" spans="3:3" x14ac:dyDescent="0.25">
      <c r="C171" s="122" t="s">
        <v>1039</v>
      </c>
    </row>
    <row r="172" spans="3:3" x14ac:dyDescent="0.25">
      <c r="C172" s="122" t="s">
        <v>1040</v>
      </c>
    </row>
    <row r="173" spans="3:3" x14ac:dyDescent="0.25">
      <c r="C173" s="122" t="s">
        <v>1041</v>
      </c>
    </row>
    <row r="174" spans="3:3" x14ac:dyDescent="0.25">
      <c r="C174" s="122" t="s">
        <v>1042</v>
      </c>
    </row>
    <row r="175" spans="3:3" x14ac:dyDescent="0.25">
      <c r="C175" s="122" t="s">
        <v>1043</v>
      </c>
    </row>
    <row r="176" spans="3:3" x14ac:dyDescent="0.25">
      <c r="C176" s="122" t="s">
        <v>1044</v>
      </c>
    </row>
    <row r="177" spans="3:3" x14ac:dyDescent="0.25">
      <c r="C177" s="122" t="s">
        <v>1045</v>
      </c>
    </row>
    <row r="178" spans="3:3" x14ac:dyDescent="0.25">
      <c r="C178" s="122" t="s">
        <v>1046</v>
      </c>
    </row>
    <row r="179" spans="3:3" x14ac:dyDescent="0.25">
      <c r="C179" s="122" t="s">
        <v>1047</v>
      </c>
    </row>
    <row r="180" spans="3:3" x14ac:dyDescent="0.25">
      <c r="C180" s="122" t="s">
        <v>1048</v>
      </c>
    </row>
    <row r="181" spans="3:3" x14ac:dyDescent="0.25">
      <c r="C181" s="122" t="s">
        <v>1049</v>
      </c>
    </row>
    <row r="182" spans="3:3" x14ac:dyDescent="0.25">
      <c r="C182" s="119" t="s">
        <v>1603</v>
      </c>
    </row>
    <row r="183" spans="3:3" x14ac:dyDescent="0.25">
      <c r="C183" s="121" t="s">
        <v>893</v>
      </c>
    </row>
    <row r="184" spans="3:3" x14ac:dyDescent="0.25">
      <c r="C184" s="119" t="s">
        <v>1050</v>
      </c>
    </row>
    <row r="185" spans="3:3" x14ac:dyDescent="0.25">
      <c r="C185" s="119" t="s">
        <v>1051</v>
      </c>
    </row>
    <row r="186" spans="3:3" x14ac:dyDescent="0.25">
      <c r="C186" s="119" t="s">
        <v>1604</v>
      </c>
    </row>
    <row r="187" spans="3:3" x14ac:dyDescent="0.25">
      <c r="C187" s="119" t="s">
        <v>1053</v>
      </c>
    </row>
    <row r="188" spans="3:3" x14ac:dyDescent="0.25">
      <c r="C188" s="119" t="s">
        <v>1605</v>
      </c>
    </row>
    <row r="189" spans="3:3" x14ac:dyDescent="0.25">
      <c r="C189" s="119" t="s">
        <v>1055</v>
      </c>
    </row>
    <row r="190" spans="3:3" x14ac:dyDescent="0.25">
      <c r="C190" s="119" t="s">
        <v>1056</v>
      </c>
    </row>
    <row r="191" spans="3:3" x14ac:dyDescent="0.25">
      <c r="C191" s="119" t="s">
        <v>1057</v>
      </c>
    </row>
    <row r="192" spans="3:3" x14ac:dyDescent="0.25">
      <c r="C192" s="119" t="s">
        <v>1058</v>
      </c>
    </row>
    <row r="193" spans="3:3" x14ac:dyDescent="0.25">
      <c r="C193" s="119" t="s">
        <v>1059</v>
      </c>
    </row>
    <row r="194" spans="3:3" x14ac:dyDescent="0.25">
      <c r="C194" s="119" t="s">
        <v>1060</v>
      </c>
    </row>
    <row r="195" spans="3:3" x14ac:dyDescent="0.25">
      <c r="C195" s="119" t="s">
        <v>1061</v>
      </c>
    </row>
    <row r="196" spans="3:3" x14ac:dyDescent="0.25">
      <c r="C196" s="119" t="s">
        <v>1062</v>
      </c>
    </row>
    <row r="197" spans="3:3" x14ac:dyDescent="0.25">
      <c r="C197" s="119" t="s">
        <v>1063</v>
      </c>
    </row>
    <row r="198" spans="3:3" x14ac:dyDescent="0.25">
      <c r="C198" s="119" t="s">
        <v>1064</v>
      </c>
    </row>
    <row r="199" spans="3:3" x14ac:dyDescent="0.25">
      <c r="C199" s="119" t="s">
        <v>1526</v>
      </c>
    </row>
    <row r="200" spans="3:3" x14ac:dyDescent="0.25">
      <c r="C200" s="119" t="s">
        <v>1606</v>
      </c>
    </row>
    <row r="201" spans="3:3" x14ac:dyDescent="0.25">
      <c r="C201" s="119" t="s">
        <v>1528</v>
      </c>
    </row>
    <row r="202" spans="3:3" x14ac:dyDescent="0.25">
      <c r="C202" s="119" t="s">
        <v>881</v>
      </c>
    </row>
    <row r="203" spans="3:3" x14ac:dyDescent="0.25">
      <c r="C203" s="119" t="s">
        <v>1529</v>
      </c>
    </row>
    <row r="204" spans="3:3" x14ac:dyDescent="0.25">
      <c r="C204" s="119" t="s">
        <v>1065</v>
      </c>
    </row>
    <row r="205" spans="3:3" x14ac:dyDescent="0.25">
      <c r="C205" s="119" t="s">
        <v>1530</v>
      </c>
    </row>
    <row r="206" spans="3:3" x14ac:dyDescent="0.25">
      <c r="C206" s="122" t="s">
        <v>867</v>
      </c>
    </row>
    <row r="207" spans="3:3" x14ac:dyDescent="0.25">
      <c r="C207" s="122" t="s">
        <v>868</v>
      </c>
    </row>
    <row r="208" spans="3:3" x14ac:dyDescent="0.25">
      <c r="C208" s="122" t="s">
        <v>869</v>
      </c>
    </row>
    <row r="209" spans="3:3" x14ac:dyDescent="0.25">
      <c r="C209" s="122" t="s">
        <v>870</v>
      </c>
    </row>
    <row r="210" spans="3:3" x14ac:dyDescent="0.25">
      <c r="C210" s="122" t="s">
        <v>871</v>
      </c>
    </row>
    <row r="211" spans="3:3" x14ac:dyDescent="0.25">
      <c r="C211" s="122" t="s">
        <v>872</v>
      </c>
    </row>
    <row r="212" spans="3:3" x14ac:dyDescent="0.25">
      <c r="C212" s="122" t="s">
        <v>1607</v>
      </c>
    </row>
    <row r="213" spans="3:3" x14ac:dyDescent="0.25">
      <c r="C213" s="122" t="s">
        <v>874</v>
      </c>
    </row>
    <row r="214" spans="3:3" x14ac:dyDescent="0.25">
      <c r="C214" s="122" t="s">
        <v>894</v>
      </c>
    </row>
    <row r="215" spans="3:3" x14ac:dyDescent="0.25">
      <c r="C215" s="122" t="s">
        <v>1066</v>
      </c>
    </row>
    <row r="216" spans="3:3" x14ac:dyDescent="0.25">
      <c r="C216" s="122" t="s">
        <v>1067</v>
      </c>
    </row>
    <row r="217" spans="3:3" x14ac:dyDescent="0.25">
      <c r="C217" s="122" t="s">
        <v>1068</v>
      </c>
    </row>
    <row r="218" spans="3:3" x14ac:dyDescent="0.25">
      <c r="C218" s="122" t="s">
        <v>1069</v>
      </c>
    </row>
    <row r="219" spans="3:3" x14ac:dyDescent="0.25">
      <c r="C219" s="122" t="s">
        <v>1070</v>
      </c>
    </row>
    <row r="220" spans="3:3" x14ac:dyDescent="0.25">
      <c r="C220" s="122" t="s">
        <v>1608</v>
      </c>
    </row>
    <row r="221" spans="3:3" x14ac:dyDescent="0.25">
      <c r="C221" s="122" t="s">
        <v>1072</v>
      </c>
    </row>
    <row r="222" spans="3:3" x14ac:dyDescent="0.25">
      <c r="C222" s="122" t="s">
        <v>1073</v>
      </c>
    </row>
    <row r="223" spans="3:3" x14ac:dyDescent="0.25">
      <c r="C223" s="122" t="s">
        <v>1074</v>
      </c>
    </row>
    <row r="224" spans="3:3" x14ac:dyDescent="0.25">
      <c r="C224" s="122" t="s">
        <v>1075</v>
      </c>
    </row>
    <row r="225" spans="3:3" x14ac:dyDescent="0.25">
      <c r="C225" s="122" t="s">
        <v>1076</v>
      </c>
    </row>
    <row r="226" spans="3:3" x14ac:dyDescent="0.25">
      <c r="C226" s="122" t="s">
        <v>1077</v>
      </c>
    </row>
    <row r="227" spans="3:3" x14ac:dyDescent="0.25">
      <c r="C227" s="122" t="s">
        <v>1078</v>
      </c>
    </row>
    <row r="228" spans="3:3" x14ac:dyDescent="0.25">
      <c r="C228" s="122" t="s">
        <v>1079</v>
      </c>
    </row>
    <row r="229" spans="3:3" x14ac:dyDescent="0.25">
      <c r="C229" s="122" t="s">
        <v>1080</v>
      </c>
    </row>
    <row r="230" spans="3:3" x14ac:dyDescent="0.25">
      <c r="C230" s="122" t="s">
        <v>1081</v>
      </c>
    </row>
    <row r="231" spans="3:3" x14ac:dyDescent="0.25">
      <c r="C231" s="122" t="s">
        <v>1082</v>
      </c>
    </row>
    <row r="232" spans="3:3" x14ac:dyDescent="0.25">
      <c r="C232" s="122" t="s">
        <v>1083</v>
      </c>
    </row>
    <row r="233" spans="3:3" x14ac:dyDescent="0.25">
      <c r="C233" s="122" t="s">
        <v>1084</v>
      </c>
    </row>
    <row r="234" spans="3:3" x14ac:dyDescent="0.25">
      <c r="C234" s="122" t="s">
        <v>1085</v>
      </c>
    </row>
    <row r="235" spans="3:3" x14ac:dyDescent="0.25">
      <c r="C235" s="122" t="s">
        <v>1086</v>
      </c>
    </row>
    <row r="236" spans="3:3" x14ac:dyDescent="0.25">
      <c r="C236" s="122" t="s">
        <v>1087</v>
      </c>
    </row>
    <row r="237" spans="3:3" x14ac:dyDescent="0.25">
      <c r="C237" s="122" t="s">
        <v>1088</v>
      </c>
    </row>
    <row r="238" spans="3:3" x14ac:dyDescent="0.25">
      <c r="C238" s="122" t="s">
        <v>1089</v>
      </c>
    </row>
    <row r="239" spans="3:3" x14ac:dyDescent="0.25">
      <c r="C239" s="122" t="s">
        <v>1090</v>
      </c>
    </row>
    <row r="240" spans="3:3" x14ac:dyDescent="0.25">
      <c r="C240" s="122" t="s">
        <v>1609</v>
      </c>
    </row>
    <row r="241" spans="3:3" x14ac:dyDescent="0.25">
      <c r="C241" s="122" t="s">
        <v>1092</v>
      </c>
    </row>
    <row r="242" spans="3:3" x14ac:dyDescent="0.25">
      <c r="C242" s="122" t="s">
        <v>1093</v>
      </c>
    </row>
    <row r="243" spans="3:3" x14ac:dyDescent="0.25">
      <c r="C243" s="122" t="s">
        <v>1094</v>
      </c>
    </row>
    <row r="244" spans="3:3" x14ac:dyDescent="0.25">
      <c r="C244" s="122" t="s">
        <v>1095</v>
      </c>
    </row>
    <row r="245" spans="3:3" x14ac:dyDescent="0.25">
      <c r="C245" s="122" t="s">
        <v>1096</v>
      </c>
    </row>
    <row r="246" spans="3:3" x14ac:dyDescent="0.25">
      <c r="C246" s="122" t="s">
        <v>1610</v>
      </c>
    </row>
    <row r="247" spans="3:3" x14ac:dyDescent="0.25">
      <c r="C247" s="122" t="s">
        <v>1098</v>
      </c>
    </row>
    <row r="248" spans="3:3" x14ac:dyDescent="0.25">
      <c r="C248" s="122" t="s">
        <v>1099</v>
      </c>
    </row>
    <row r="249" spans="3:3" x14ac:dyDescent="0.25">
      <c r="C249" s="122" t="s">
        <v>1100</v>
      </c>
    </row>
    <row r="250" spans="3:3" x14ac:dyDescent="0.25">
      <c r="C250" s="122" t="s">
        <v>1101</v>
      </c>
    </row>
    <row r="251" spans="3:3" x14ac:dyDescent="0.25">
      <c r="C251" s="122" t="s">
        <v>1102</v>
      </c>
    </row>
    <row r="252" spans="3:3" x14ac:dyDescent="0.25">
      <c r="C252" s="122" t="s">
        <v>1103</v>
      </c>
    </row>
    <row r="253" spans="3:3" x14ac:dyDescent="0.25">
      <c r="C253" s="122" t="s">
        <v>1104</v>
      </c>
    </row>
    <row r="254" spans="3:3" x14ac:dyDescent="0.25">
      <c r="C254" s="122" t="s">
        <v>1105</v>
      </c>
    </row>
    <row r="255" spans="3:3" x14ac:dyDescent="0.25">
      <c r="C255" s="122" t="s">
        <v>1106</v>
      </c>
    </row>
    <row r="256" spans="3:3" x14ac:dyDescent="0.25">
      <c r="C256" s="122" t="s">
        <v>1107</v>
      </c>
    </row>
    <row r="257" spans="3:3" x14ac:dyDescent="0.25">
      <c r="C257" s="122" t="s">
        <v>1108</v>
      </c>
    </row>
    <row r="258" spans="3:3" x14ac:dyDescent="0.25">
      <c r="C258" s="122" t="s">
        <v>1109</v>
      </c>
    </row>
    <row r="259" spans="3:3" x14ac:dyDescent="0.25">
      <c r="C259" s="122" t="s">
        <v>1110</v>
      </c>
    </row>
    <row r="260" spans="3:3" x14ac:dyDescent="0.25">
      <c r="C260" s="122" t="s">
        <v>1111</v>
      </c>
    </row>
    <row r="261" spans="3:3" x14ac:dyDescent="0.25">
      <c r="C261" s="122" t="s">
        <v>1112</v>
      </c>
    </row>
    <row r="262" spans="3:3" x14ac:dyDescent="0.25">
      <c r="C262" s="122" t="s">
        <v>1113</v>
      </c>
    </row>
    <row r="263" spans="3:3" x14ac:dyDescent="0.25">
      <c r="C263" s="122" t="s">
        <v>1114</v>
      </c>
    </row>
    <row r="264" spans="3:3" x14ac:dyDescent="0.25">
      <c r="C264" s="122" t="s">
        <v>1115</v>
      </c>
    </row>
    <row r="265" spans="3:3" x14ac:dyDescent="0.25">
      <c r="C265" s="122" t="s">
        <v>1116</v>
      </c>
    </row>
    <row r="266" spans="3:3" x14ac:dyDescent="0.25">
      <c r="C266" s="122" t="s">
        <v>1117</v>
      </c>
    </row>
    <row r="267" spans="3:3" x14ac:dyDescent="0.25">
      <c r="C267" s="122" t="s">
        <v>1118</v>
      </c>
    </row>
    <row r="268" spans="3:3" x14ac:dyDescent="0.25">
      <c r="C268" s="122" t="s">
        <v>1119</v>
      </c>
    </row>
    <row r="269" spans="3:3" x14ac:dyDescent="0.25">
      <c r="C269" s="122" t="s">
        <v>1120</v>
      </c>
    </row>
    <row r="270" spans="3:3" x14ac:dyDescent="0.25">
      <c r="C270" s="122" t="s">
        <v>1121</v>
      </c>
    </row>
    <row r="271" spans="3:3" x14ac:dyDescent="0.25">
      <c r="C271" s="122" t="s">
        <v>1122</v>
      </c>
    </row>
    <row r="272" spans="3:3" x14ac:dyDescent="0.25">
      <c r="C272" s="122" t="s">
        <v>1123</v>
      </c>
    </row>
    <row r="273" spans="3:3" x14ac:dyDescent="0.25">
      <c r="C273" s="122" t="s">
        <v>1124</v>
      </c>
    </row>
    <row r="274" spans="3:3" x14ac:dyDescent="0.25">
      <c r="C274" s="122" t="s">
        <v>1125</v>
      </c>
    </row>
    <row r="275" spans="3:3" x14ac:dyDescent="0.25">
      <c r="C275" s="122" t="s">
        <v>1126</v>
      </c>
    </row>
    <row r="276" spans="3:3" x14ac:dyDescent="0.25">
      <c r="C276" s="122" t="s">
        <v>1127</v>
      </c>
    </row>
    <row r="277" spans="3:3" x14ac:dyDescent="0.25">
      <c r="C277" s="122" t="s">
        <v>1128</v>
      </c>
    </row>
    <row r="278" spans="3:3" x14ac:dyDescent="0.25">
      <c r="C278" s="122" t="s">
        <v>1129</v>
      </c>
    </row>
    <row r="279" spans="3:3" x14ac:dyDescent="0.25">
      <c r="C279" s="122" t="s">
        <v>1130</v>
      </c>
    </row>
    <row r="280" spans="3:3" x14ac:dyDescent="0.25">
      <c r="C280" s="122" t="s">
        <v>1131</v>
      </c>
    </row>
    <row r="281" spans="3:3" x14ac:dyDescent="0.25">
      <c r="C281" s="122" t="s">
        <v>1132</v>
      </c>
    </row>
    <row r="282" spans="3:3" x14ac:dyDescent="0.25">
      <c r="C282" s="122" t="s">
        <v>1133</v>
      </c>
    </row>
    <row r="283" spans="3:3" x14ac:dyDescent="0.25">
      <c r="C283" s="122" t="s">
        <v>1134</v>
      </c>
    </row>
    <row r="284" spans="3:3" x14ac:dyDescent="0.25">
      <c r="C284" s="122" t="s">
        <v>1135</v>
      </c>
    </row>
    <row r="285" spans="3:3" x14ac:dyDescent="0.25">
      <c r="C285" s="122" t="s">
        <v>1136</v>
      </c>
    </row>
    <row r="286" spans="3:3" x14ac:dyDescent="0.25">
      <c r="C286" s="122" t="s">
        <v>1137</v>
      </c>
    </row>
    <row r="287" spans="3:3" x14ac:dyDescent="0.25">
      <c r="C287" s="122" t="s">
        <v>1138</v>
      </c>
    </row>
    <row r="288" spans="3:3" x14ac:dyDescent="0.25">
      <c r="C288" s="122" t="s">
        <v>1139</v>
      </c>
    </row>
    <row r="289" spans="3:3" x14ac:dyDescent="0.25">
      <c r="C289" s="122" t="s">
        <v>1140</v>
      </c>
    </row>
    <row r="290" spans="3:3" x14ac:dyDescent="0.25">
      <c r="C290" s="122" t="s">
        <v>1141</v>
      </c>
    </row>
    <row r="291" spans="3:3" x14ac:dyDescent="0.25">
      <c r="C291" s="122" t="s">
        <v>1142</v>
      </c>
    </row>
    <row r="292" spans="3:3" x14ac:dyDescent="0.25">
      <c r="C292" s="122" t="s">
        <v>710</v>
      </c>
    </row>
    <row r="293" spans="3:3" x14ac:dyDescent="0.25">
      <c r="C293" s="122" t="s">
        <v>861</v>
      </c>
    </row>
    <row r="294" spans="3:3" x14ac:dyDescent="0.25">
      <c r="C294" s="122" t="s">
        <v>875</v>
      </c>
    </row>
    <row r="295" spans="3:3" x14ac:dyDescent="0.25">
      <c r="C295" s="122" t="s">
        <v>1143</v>
      </c>
    </row>
    <row r="296" spans="3:3" x14ac:dyDescent="0.25">
      <c r="C296" s="122" t="s">
        <v>1144</v>
      </c>
    </row>
    <row r="297" spans="3:3" x14ac:dyDescent="0.25">
      <c r="C297" s="122" t="s">
        <v>1145</v>
      </c>
    </row>
    <row r="298" spans="3:3" x14ac:dyDescent="0.25">
      <c r="C298" s="122" t="s">
        <v>1146</v>
      </c>
    </row>
    <row r="299" spans="3:3" x14ac:dyDescent="0.25">
      <c r="C299" s="122" t="s">
        <v>1147</v>
      </c>
    </row>
    <row r="300" spans="3:3" x14ac:dyDescent="0.25">
      <c r="C300" s="122" t="s">
        <v>1148</v>
      </c>
    </row>
    <row r="301" spans="3:3" x14ac:dyDescent="0.25">
      <c r="C301" s="122" t="s">
        <v>1149</v>
      </c>
    </row>
    <row r="302" spans="3:3" x14ac:dyDescent="0.25">
      <c r="C302" s="122" t="s">
        <v>1150</v>
      </c>
    </row>
    <row r="303" spans="3:3" x14ac:dyDescent="0.25">
      <c r="C303" s="122" t="s">
        <v>1611</v>
      </c>
    </row>
    <row r="304" spans="3:3" x14ac:dyDescent="0.25">
      <c r="C304" s="122" t="s">
        <v>1152</v>
      </c>
    </row>
    <row r="305" spans="3:3" x14ac:dyDescent="0.25">
      <c r="C305" s="122" t="s">
        <v>1153</v>
      </c>
    </row>
    <row r="306" spans="3:3" x14ac:dyDescent="0.25">
      <c r="C306" s="122" t="s">
        <v>1154</v>
      </c>
    </row>
    <row r="307" spans="3:3" x14ac:dyDescent="0.25">
      <c r="C307" s="122" t="s">
        <v>1155</v>
      </c>
    </row>
    <row r="308" spans="3:3" x14ac:dyDescent="0.25">
      <c r="C308" s="122" t="s">
        <v>1156</v>
      </c>
    </row>
    <row r="309" spans="3:3" x14ac:dyDescent="0.25">
      <c r="C309" s="122" t="s">
        <v>1157</v>
      </c>
    </row>
    <row r="310" spans="3:3" x14ac:dyDescent="0.25">
      <c r="C310" s="122" t="s">
        <v>1158</v>
      </c>
    </row>
    <row r="311" spans="3:3" x14ac:dyDescent="0.25">
      <c r="C311" s="122" t="s">
        <v>1159</v>
      </c>
    </row>
    <row r="312" spans="3:3" x14ac:dyDescent="0.25">
      <c r="C312" s="122" t="s">
        <v>1160</v>
      </c>
    </row>
    <row r="313" spans="3:3" x14ac:dyDescent="0.25">
      <c r="C313" s="122" t="s">
        <v>1161</v>
      </c>
    </row>
    <row r="314" spans="3:3" x14ac:dyDescent="0.25">
      <c r="C314" s="122" t="s">
        <v>1162</v>
      </c>
    </row>
    <row r="315" spans="3:3" x14ac:dyDescent="0.25">
      <c r="C315" s="122" t="s">
        <v>1163</v>
      </c>
    </row>
    <row r="316" spans="3:3" x14ac:dyDescent="0.25">
      <c r="C316" s="122" t="s">
        <v>1164</v>
      </c>
    </row>
    <row r="317" spans="3:3" x14ac:dyDescent="0.25">
      <c r="C317" s="122" t="s">
        <v>1165</v>
      </c>
    </row>
    <row r="318" spans="3:3" x14ac:dyDescent="0.25">
      <c r="C318" s="122" t="s">
        <v>1166</v>
      </c>
    </row>
    <row r="319" spans="3:3" x14ac:dyDescent="0.25">
      <c r="C319" s="122" t="s">
        <v>1167</v>
      </c>
    </row>
    <row r="320" spans="3:3" x14ac:dyDescent="0.25">
      <c r="C320" s="122" t="s">
        <v>1168</v>
      </c>
    </row>
    <row r="321" spans="3:3" x14ac:dyDescent="0.25">
      <c r="C321" s="122" t="s">
        <v>1169</v>
      </c>
    </row>
    <row r="322" spans="3:3" x14ac:dyDescent="0.25">
      <c r="C322" s="122" t="s">
        <v>1612</v>
      </c>
    </row>
    <row r="323" spans="3:3" x14ac:dyDescent="0.25">
      <c r="C323" s="122" t="s">
        <v>1531</v>
      </c>
    </row>
    <row r="324" spans="3:3" x14ac:dyDescent="0.25">
      <c r="C324" s="122" t="s">
        <v>1613</v>
      </c>
    </row>
    <row r="325" spans="3:3" x14ac:dyDescent="0.25">
      <c r="C325" s="119" t="s">
        <v>1614</v>
      </c>
    </row>
    <row r="326" spans="3:3" x14ac:dyDescent="0.25">
      <c r="C326" s="119" t="s">
        <v>1171</v>
      </c>
    </row>
    <row r="327" spans="3:3" x14ac:dyDescent="0.25">
      <c r="C327" s="119" t="s">
        <v>1172</v>
      </c>
    </row>
    <row r="328" spans="3:3" x14ac:dyDescent="0.25">
      <c r="C328" s="119" t="s">
        <v>1173</v>
      </c>
    </row>
    <row r="329" spans="3:3" x14ac:dyDescent="0.25">
      <c r="C329" s="119" t="s">
        <v>1174</v>
      </c>
    </row>
    <row r="330" spans="3:3" x14ac:dyDescent="0.25">
      <c r="C330" s="119" t="s">
        <v>1175</v>
      </c>
    </row>
    <row r="331" spans="3:3" x14ac:dyDescent="0.25">
      <c r="C331" s="119" t="s">
        <v>1176</v>
      </c>
    </row>
    <row r="332" spans="3:3" x14ac:dyDescent="0.25">
      <c r="C332" s="119" t="s">
        <v>1177</v>
      </c>
    </row>
    <row r="333" spans="3:3" x14ac:dyDescent="0.25">
      <c r="C333" s="119" t="s">
        <v>1178</v>
      </c>
    </row>
    <row r="334" spans="3:3" x14ac:dyDescent="0.25">
      <c r="C334" s="119" t="s">
        <v>1179</v>
      </c>
    </row>
    <row r="335" spans="3:3" x14ac:dyDescent="0.25">
      <c r="C335" s="119" t="s">
        <v>1180</v>
      </c>
    </row>
    <row r="336" spans="3:3" x14ac:dyDescent="0.25">
      <c r="C336" s="119" t="s">
        <v>1181</v>
      </c>
    </row>
    <row r="337" spans="3:3" x14ac:dyDescent="0.25">
      <c r="C337" s="119" t="s">
        <v>1605</v>
      </c>
    </row>
    <row r="338" spans="3:3" x14ac:dyDescent="0.25">
      <c r="C338" s="119" t="s">
        <v>1182</v>
      </c>
    </row>
    <row r="339" spans="3:3" x14ac:dyDescent="0.25">
      <c r="C339" s="119" t="s">
        <v>1183</v>
      </c>
    </row>
    <row r="340" spans="3:3" x14ac:dyDescent="0.25">
      <c r="C340" s="119" t="s">
        <v>1184</v>
      </c>
    </row>
    <row r="341" spans="3:3" x14ac:dyDescent="0.25">
      <c r="C341" s="119" t="s">
        <v>1185</v>
      </c>
    </row>
    <row r="342" spans="3:3" x14ac:dyDescent="0.25">
      <c r="C342" s="119" t="s">
        <v>1186</v>
      </c>
    </row>
    <row r="343" spans="3:3" x14ac:dyDescent="0.25">
      <c r="C343" s="119" t="s">
        <v>1187</v>
      </c>
    </row>
    <row r="344" spans="3:3" x14ac:dyDescent="0.25">
      <c r="C344" s="119" t="s">
        <v>1188</v>
      </c>
    </row>
    <row r="345" spans="3:3" x14ac:dyDescent="0.25">
      <c r="C345" s="121" t="s">
        <v>1615</v>
      </c>
    </row>
    <row r="346" spans="3:3" x14ac:dyDescent="0.25">
      <c r="C346" s="119" t="s">
        <v>1190</v>
      </c>
    </row>
    <row r="347" spans="3:3" x14ac:dyDescent="0.25">
      <c r="C347" s="119" t="s">
        <v>1191</v>
      </c>
    </row>
    <row r="348" spans="3:3" x14ac:dyDescent="0.25">
      <c r="C348" s="119" t="s">
        <v>1192</v>
      </c>
    </row>
    <row r="349" spans="3:3" x14ac:dyDescent="0.25">
      <c r="C349" s="119" t="s">
        <v>1193</v>
      </c>
    </row>
    <row r="350" spans="3:3" x14ac:dyDescent="0.25">
      <c r="C350" s="119" t="s">
        <v>1194</v>
      </c>
    </row>
    <row r="351" spans="3:3" x14ac:dyDescent="0.25">
      <c r="C351" s="119" t="s">
        <v>1195</v>
      </c>
    </row>
    <row r="352" spans="3:3" x14ac:dyDescent="0.25">
      <c r="C352" s="119" t="s">
        <v>1196</v>
      </c>
    </row>
    <row r="353" spans="3:3" x14ac:dyDescent="0.25">
      <c r="C353" s="119" t="s">
        <v>1197</v>
      </c>
    </row>
    <row r="354" spans="3:3" x14ac:dyDescent="0.25">
      <c r="C354" s="119" t="s">
        <v>1198</v>
      </c>
    </row>
    <row r="355" spans="3:3" x14ac:dyDescent="0.25">
      <c r="C355" s="119" t="s">
        <v>1199</v>
      </c>
    </row>
    <row r="356" spans="3:3" x14ac:dyDescent="0.25">
      <c r="C356" s="119" t="s">
        <v>1200</v>
      </c>
    </row>
    <row r="357" spans="3:3" x14ac:dyDescent="0.25">
      <c r="C357" s="119" t="s">
        <v>1201</v>
      </c>
    </row>
    <row r="358" spans="3:3" x14ac:dyDescent="0.25">
      <c r="C358" s="119" t="s">
        <v>1202</v>
      </c>
    </row>
    <row r="359" spans="3:3" x14ac:dyDescent="0.25">
      <c r="C359" s="119" t="s">
        <v>1203</v>
      </c>
    </row>
    <row r="360" spans="3:3" x14ac:dyDescent="0.25">
      <c r="C360" s="119" t="s">
        <v>1204</v>
      </c>
    </row>
    <row r="361" spans="3:3" x14ac:dyDescent="0.25">
      <c r="C361" s="119" t="s">
        <v>1058</v>
      </c>
    </row>
    <row r="362" spans="3:3" x14ac:dyDescent="0.25">
      <c r="C362" s="119" t="s">
        <v>1205</v>
      </c>
    </row>
    <row r="363" spans="3:3" x14ac:dyDescent="0.25">
      <c r="C363" s="119" t="s">
        <v>1206</v>
      </c>
    </row>
    <row r="364" spans="3:3" x14ac:dyDescent="0.25">
      <c r="C364" s="119" t="s">
        <v>1207</v>
      </c>
    </row>
    <row r="365" spans="3:3" x14ac:dyDescent="0.25">
      <c r="C365" s="119" t="s">
        <v>1208</v>
      </c>
    </row>
    <row r="366" spans="3:3" x14ac:dyDescent="0.25">
      <c r="C366" s="119" t="s">
        <v>1209</v>
      </c>
    </row>
    <row r="367" spans="3:3" x14ac:dyDescent="0.25">
      <c r="C367" s="119" t="s">
        <v>1210</v>
      </c>
    </row>
    <row r="368" spans="3:3" x14ac:dyDescent="0.25">
      <c r="C368" s="119" t="s">
        <v>1211</v>
      </c>
    </row>
    <row r="369" spans="3:3" x14ac:dyDescent="0.25">
      <c r="C369" s="119" t="s">
        <v>1212</v>
      </c>
    </row>
    <row r="370" spans="3:3" x14ac:dyDescent="0.25">
      <c r="C370" s="119" t="s">
        <v>1213</v>
      </c>
    </row>
    <row r="371" spans="3:3" x14ac:dyDescent="0.25">
      <c r="C371" s="123" t="s">
        <v>1214</v>
      </c>
    </row>
    <row r="372" spans="3:3" x14ac:dyDescent="0.25">
      <c r="C372" s="119" t="s">
        <v>1616</v>
      </c>
    </row>
    <row r="373" spans="3:3" x14ac:dyDescent="0.25">
      <c r="C373" s="119" t="s">
        <v>1215</v>
      </c>
    </row>
    <row r="374" spans="3:3" x14ac:dyDescent="0.25">
      <c r="C374" s="119" t="s">
        <v>1216</v>
      </c>
    </row>
    <row r="375" spans="3:3" x14ac:dyDescent="0.25">
      <c r="C375" s="119" t="s">
        <v>1217</v>
      </c>
    </row>
    <row r="376" spans="3:3" x14ac:dyDescent="0.25">
      <c r="C376" s="119" t="s">
        <v>1218</v>
      </c>
    </row>
    <row r="377" spans="3:3" x14ac:dyDescent="0.25">
      <c r="C377" s="119" t="s">
        <v>1219</v>
      </c>
    </row>
    <row r="378" spans="3:3" x14ac:dyDescent="0.25">
      <c r="C378" s="119" t="s">
        <v>1617</v>
      </c>
    </row>
    <row r="379" spans="3:3" x14ac:dyDescent="0.25">
      <c r="C379" s="119" t="s">
        <v>1220</v>
      </c>
    </row>
    <row r="380" spans="3:3" x14ac:dyDescent="0.25">
      <c r="C380" s="119" t="s">
        <v>1221</v>
      </c>
    </row>
    <row r="381" spans="3:3" x14ac:dyDescent="0.25">
      <c r="C381" s="119" t="s">
        <v>1222</v>
      </c>
    </row>
    <row r="382" spans="3:3" x14ac:dyDescent="0.25">
      <c r="C382" s="119" t="s">
        <v>1223</v>
      </c>
    </row>
    <row r="383" spans="3:3" x14ac:dyDescent="0.25">
      <c r="C383" s="121" t="s">
        <v>862</v>
      </c>
    </row>
    <row r="384" spans="3:3" x14ac:dyDescent="0.25">
      <c r="C384" s="119" t="s">
        <v>863</v>
      </c>
    </row>
    <row r="385" spans="3:3" x14ac:dyDescent="0.25">
      <c r="C385" s="119" t="s">
        <v>569</v>
      </c>
    </row>
    <row r="386" spans="3:3" x14ac:dyDescent="0.25">
      <c r="C386" s="119" t="s">
        <v>1144</v>
      </c>
    </row>
    <row r="387" spans="3:3" x14ac:dyDescent="0.25">
      <c r="C387" s="119" t="s">
        <v>1224</v>
      </c>
    </row>
    <row r="388" spans="3:3" x14ac:dyDescent="0.25">
      <c r="C388" s="119" t="s">
        <v>902</v>
      </c>
    </row>
    <row r="389" spans="3:3" x14ac:dyDescent="0.25">
      <c r="C389" s="121" t="s">
        <v>1225</v>
      </c>
    </row>
    <row r="390" spans="3:3" x14ac:dyDescent="0.25">
      <c r="C390" s="119" t="s">
        <v>1226</v>
      </c>
    </row>
    <row r="391" spans="3:3" x14ac:dyDescent="0.25">
      <c r="C391" s="121" t="s">
        <v>1227</v>
      </c>
    </row>
    <row r="392" spans="3:3" x14ac:dyDescent="0.25">
      <c r="C392" s="121" t="s">
        <v>1228</v>
      </c>
    </row>
    <row r="393" spans="3:3" x14ac:dyDescent="0.25">
      <c r="C393" s="121" t="s">
        <v>1229</v>
      </c>
    </row>
    <row r="394" spans="3:3" x14ac:dyDescent="0.25">
      <c r="C394" s="121" t="s">
        <v>1230</v>
      </c>
    </row>
    <row r="395" spans="3:3" x14ac:dyDescent="0.25">
      <c r="C395" s="119" t="s">
        <v>1618</v>
      </c>
    </row>
    <row r="396" spans="3:3" x14ac:dyDescent="0.25">
      <c r="C396" s="121" t="s">
        <v>1232</v>
      </c>
    </row>
    <row r="397" spans="3:3" x14ac:dyDescent="0.25">
      <c r="C397" s="121" t="s">
        <v>1233</v>
      </c>
    </row>
    <row r="398" spans="3:3" x14ac:dyDescent="0.25">
      <c r="C398" s="121" t="s">
        <v>1234</v>
      </c>
    </row>
    <row r="399" spans="3:3" x14ac:dyDescent="0.25">
      <c r="C399" s="119" t="s">
        <v>1235</v>
      </c>
    </row>
    <row r="400" spans="3:3" x14ac:dyDescent="0.25">
      <c r="C400" s="119" t="s">
        <v>1236</v>
      </c>
    </row>
    <row r="401" spans="3:3" x14ac:dyDescent="0.25">
      <c r="C401" s="119" t="s">
        <v>1237</v>
      </c>
    </row>
    <row r="402" spans="3:3" x14ac:dyDescent="0.25">
      <c r="C402" s="119" t="s">
        <v>1238</v>
      </c>
    </row>
    <row r="403" spans="3:3" x14ac:dyDescent="0.25">
      <c r="C403" s="119" t="s">
        <v>1239</v>
      </c>
    </row>
    <row r="404" spans="3:3" x14ac:dyDescent="0.25">
      <c r="C404" s="119" t="s">
        <v>1240</v>
      </c>
    </row>
    <row r="405" spans="3:3" x14ac:dyDescent="0.25">
      <c r="C405" s="119" t="s">
        <v>1241</v>
      </c>
    </row>
    <row r="406" spans="3:3" x14ac:dyDescent="0.25">
      <c r="C406" s="119" t="s">
        <v>1619</v>
      </c>
    </row>
    <row r="407" spans="3:3" x14ac:dyDescent="0.25">
      <c r="C407" s="119" t="s">
        <v>1243</v>
      </c>
    </row>
    <row r="408" spans="3:3" x14ac:dyDescent="0.25">
      <c r="C408" s="119" t="s">
        <v>1244</v>
      </c>
    </row>
    <row r="409" spans="3:3" x14ac:dyDescent="0.25">
      <c r="C409" s="119" t="s">
        <v>1245</v>
      </c>
    </row>
    <row r="410" spans="3:3" x14ac:dyDescent="0.25">
      <c r="C410" s="119" t="s">
        <v>1246</v>
      </c>
    </row>
    <row r="411" spans="3:3" x14ac:dyDescent="0.25">
      <c r="C411" s="119" t="s">
        <v>1247</v>
      </c>
    </row>
    <row r="412" spans="3:3" x14ac:dyDescent="0.25">
      <c r="C412" s="119" t="s">
        <v>1248</v>
      </c>
    </row>
    <row r="413" spans="3:3" x14ac:dyDescent="0.25">
      <c r="C413" s="119" t="s">
        <v>1249</v>
      </c>
    </row>
    <row r="414" spans="3:3" x14ac:dyDescent="0.25">
      <c r="C414" s="119" t="s">
        <v>1250</v>
      </c>
    </row>
    <row r="415" spans="3:3" x14ac:dyDescent="0.25">
      <c r="C415" s="119" t="s">
        <v>1251</v>
      </c>
    </row>
    <row r="416" spans="3:3" x14ac:dyDescent="0.25">
      <c r="C416" s="119" t="s">
        <v>1252</v>
      </c>
    </row>
    <row r="417" spans="3:3" x14ac:dyDescent="0.25">
      <c r="C417" s="119" t="s">
        <v>1253</v>
      </c>
    </row>
    <row r="418" spans="3:3" x14ac:dyDescent="0.25">
      <c r="C418" s="119" t="s">
        <v>1254</v>
      </c>
    </row>
    <row r="419" spans="3:3" x14ac:dyDescent="0.25">
      <c r="C419" s="119" t="s">
        <v>1255</v>
      </c>
    </row>
    <row r="420" spans="3:3" x14ac:dyDescent="0.25">
      <c r="C420" s="119" t="s">
        <v>1256</v>
      </c>
    </row>
    <row r="421" spans="3:3" x14ac:dyDescent="0.25">
      <c r="C421" s="119" t="s">
        <v>1257</v>
      </c>
    </row>
    <row r="422" spans="3:3" x14ac:dyDescent="0.25">
      <c r="C422" s="119" t="s">
        <v>1258</v>
      </c>
    </row>
    <row r="423" spans="3:3" x14ac:dyDescent="0.25">
      <c r="C423" s="119" t="s">
        <v>1259</v>
      </c>
    </row>
    <row r="424" spans="3:3" x14ac:dyDescent="0.25">
      <c r="C424" s="121" t="s">
        <v>66</v>
      </c>
    </row>
    <row r="425" spans="3:3" x14ac:dyDescent="0.25">
      <c r="C425" s="122" t="s">
        <v>1533</v>
      </c>
    </row>
    <row r="426" spans="3:3" x14ac:dyDescent="0.25">
      <c r="C426" s="122" t="s">
        <v>1534</v>
      </c>
    </row>
    <row r="427" spans="3:3" x14ac:dyDescent="0.25">
      <c r="C427" s="122" t="s">
        <v>1535</v>
      </c>
    </row>
    <row r="428" spans="3:3" x14ac:dyDescent="0.25">
      <c r="C428" s="122" t="s">
        <v>1536</v>
      </c>
    </row>
    <row r="429" spans="3:3" x14ac:dyDescent="0.25">
      <c r="C429" s="122" t="s">
        <v>1537</v>
      </c>
    </row>
    <row r="430" spans="3:3" x14ac:dyDescent="0.25">
      <c r="C430" s="122" t="s">
        <v>1538</v>
      </c>
    </row>
    <row r="431" spans="3:3" x14ac:dyDescent="0.25">
      <c r="C431" s="122" t="s">
        <v>1539</v>
      </c>
    </row>
    <row r="432" spans="3:3" x14ac:dyDescent="0.25">
      <c r="C432" s="122" t="s">
        <v>1540</v>
      </c>
    </row>
    <row r="433" spans="3:3" x14ac:dyDescent="0.25">
      <c r="C433" s="119" t="s">
        <v>1620</v>
      </c>
    </row>
    <row r="434" spans="3:3" x14ac:dyDescent="0.25">
      <c r="C434" s="119" t="s">
        <v>1621</v>
      </c>
    </row>
    <row r="435" spans="3:3" x14ac:dyDescent="0.25">
      <c r="C435" s="119" t="s">
        <v>1260</v>
      </c>
    </row>
    <row r="436" spans="3:3" x14ac:dyDescent="0.25">
      <c r="C436" s="119" t="s">
        <v>1261</v>
      </c>
    </row>
    <row r="437" spans="3:3" x14ac:dyDescent="0.25">
      <c r="C437" s="119" t="s">
        <v>1262</v>
      </c>
    </row>
    <row r="438" spans="3:3" x14ac:dyDescent="0.25">
      <c r="C438" s="119" t="s">
        <v>1263</v>
      </c>
    </row>
    <row r="439" spans="3:3" x14ac:dyDescent="0.25">
      <c r="C439" s="119" t="s">
        <v>1264</v>
      </c>
    </row>
    <row r="440" spans="3:3" x14ac:dyDescent="0.25">
      <c r="C440" s="119" t="s">
        <v>1265</v>
      </c>
    </row>
    <row r="441" spans="3:3" x14ac:dyDescent="0.25">
      <c r="C441" s="119" t="s">
        <v>1266</v>
      </c>
    </row>
    <row r="442" spans="3:3" x14ac:dyDescent="0.25">
      <c r="C442" s="119" t="s">
        <v>1267</v>
      </c>
    </row>
    <row r="443" spans="3:3" x14ac:dyDescent="0.25">
      <c r="C443" s="119" t="s">
        <v>1268</v>
      </c>
    </row>
    <row r="444" spans="3:3" x14ac:dyDescent="0.25">
      <c r="C444" s="119" t="s">
        <v>1269</v>
      </c>
    </row>
    <row r="445" spans="3:3" x14ac:dyDescent="0.25">
      <c r="C445" s="119" t="s">
        <v>1270</v>
      </c>
    </row>
    <row r="446" spans="3:3" x14ac:dyDescent="0.25">
      <c r="C446" s="119" t="s">
        <v>1271</v>
      </c>
    </row>
    <row r="447" spans="3:3" x14ac:dyDescent="0.25">
      <c r="C447" s="119" t="s">
        <v>1272</v>
      </c>
    </row>
    <row r="448" spans="3:3" x14ac:dyDescent="0.25">
      <c r="C448" s="119" t="s">
        <v>1273</v>
      </c>
    </row>
    <row r="449" spans="3:3" x14ac:dyDescent="0.25">
      <c r="C449" s="119" t="s">
        <v>1622</v>
      </c>
    </row>
    <row r="450" spans="3:3" x14ac:dyDescent="0.25">
      <c r="C450" s="121" t="s">
        <v>1275</v>
      </c>
    </row>
    <row r="451" spans="3:3" x14ac:dyDescent="0.25">
      <c r="C451" s="119" t="s">
        <v>1623</v>
      </c>
    </row>
    <row r="452" spans="3:3" x14ac:dyDescent="0.25">
      <c r="C452" s="119" t="s">
        <v>1277</v>
      </c>
    </row>
    <row r="453" spans="3:3" x14ac:dyDescent="0.25">
      <c r="C453" s="119" t="s">
        <v>1063</v>
      </c>
    </row>
    <row r="454" spans="3:3" x14ac:dyDescent="0.25">
      <c r="C454" s="119" t="s">
        <v>1278</v>
      </c>
    </row>
    <row r="455" spans="3:3" x14ac:dyDescent="0.25">
      <c r="C455" s="119" t="s">
        <v>1624</v>
      </c>
    </row>
    <row r="456" spans="3:3" x14ac:dyDescent="0.25">
      <c r="C456" s="119" t="s">
        <v>1615</v>
      </c>
    </row>
    <row r="457" spans="3:3" x14ac:dyDescent="0.25">
      <c r="C457" s="119" t="s">
        <v>1280</v>
      </c>
    </row>
    <row r="458" spans="3:3" x14ac:dyDescent="0.25">
      <c r="C458" s="119" t="s">
        <v>1281</v>
      </c>
    </row>
    <row r="459" spans="3:3" x14ac:dyDescent="0.25">
      <c r="C459" s="119" t="s">
        <v>1282</v>
      </c>
    </row>
    <row r="460" spans="3:3" x14ac:dyDescent="0.25">
      <c r="C460" s="119" t="s">
        <v>1283</v>
      </c>
    </row>
    <row r="461" spans="3:3" x14ac:dyDescent="0.25">
      <c r="C461" s="119" t="s">
        <v>1284</v>
      </c>
    </row>
    <row r="462" spans="3:3" x14ac:dyDescent="0.25">
      <c r="C462" s="119" t="s">
        <v>1285</v>
      </c>
    </row>
    <row r="463" spans="3:3" x14ac:dyDescent="0.25">
      <c r="C463" s="119" t="s">
        <v>1286</v>
      </c>
    </row>
    <row r="464" spans="3:3" x14ac:dyDescent="0.25">
      <c r="C464" s="119" t="s">
        <v>1287</v>
      </c>
    </row>
    <row r="465" spans="3:3" x14ac:dyDescent="0.25">
      <c r="C465" s="119" t="s">
        <v>1288</v>
      </c>
    </row>
    <row r="466" spans="3:3" x14ac:dyDescent="0.25">
      <c r="C466" s="119" t="s">
        <v>1289</v>
      </c>
    </row>
    <row r="467" spans="3:3" x14ac:dyDescent="0.25">
      <c r="C467" s="119" t="s">
        <v>1290</v>
      </c>
    </row>
    <row r="468" spans="3:3" x14ac:dyDescent="0.25">
      <c r="C468" s="119" t="s">
        <v>1291</v>
      </c>
    </row>
    <row r="469" spans="3:3" x14ac:dyDescent="0.25">
      <c r="C469" s="119" t="s">
        <v>1292</v>
      </c>
    </row>
    <row r="470" spans="3:3" x14ac:dyDescent="0.25">
      <c r="C470" s="119" t="s">
        <v>1625</v>
      </c>
    </row>
    <row r="471" spans="3:3" x14ac:dyDescent="0.25">
      <c r="C471" s="119" t="s">
        <v>1294</v>
      </c>
    </row>
    <row r="472" spans="3:3" x14ac:dyDescent="0.25">
      <c r="C472" s="119" t="s">
        <v>1295</v>
      </c>
    </row>
    <row r="473" spans="3:3" x14ac:dyDescent="0.25">
      <c r="C473" s="119" t="s">
        <v>1296</v>
      </c>
    </row>
    <row r="474" spans="3:3" x14ac:dyDescent="0.25">
      <c r="C474" s="119" t="s">
        <v>1297</v>
      </c>
    </row>
    <row r="475" spans="3:3" x14ac:dyDescent="0.25">
      <c r="C475" s="119" t="s">
        <v>1298</v>
      </c>
    </row>
    <row r="476" spans="3:3" x14ac:dyDescent="0.25">
      <c r="C476" s="119" t="s">
        <v>1299</v>
      </c>
    </row>
    <row r="477" spans="3:3" x14ac:dyDescent="0.25">
      <c r="C477" s="119" t="s">
        <v>1300</v>
      </c>
    </row>
    <row r="478" spans="3:3" x14ac:dyDescent="0.25">
      <c r="C478" s="119" t="s">
        <v>1301</v>
      </c>
    </row>
    <row r="479" spans="3:3" x14ac:dyDescent="0.25">
      <c r="C479" s="119" t="s">
        <v>1626</v>
      </c>
    </row>
    <row r="480" spans="3:3" x14ac:dyDescent="0.25">
      <c r="C480" s="119" t="s">
        <v>967</v>
      </c>
    </row>
    <row r="481" spans="3:3" x14ac:dyDescent="0.25">
      <c r="C481" s="119" t="s">
        <v>1303</v>
      </c>
    </row>
    <row r="482" spans="3:3" x14ac:dyDescent="0.25">
      <c r="C482" s="119" t="s">
        <v>1304</v>
      </c>
    </row>
    <row r="483" spans="3:3" x14ac:dyDescent="0.25">
      <c r="C483" s="119" t="s">
        <v>1627</v>
      </c>
    </row>
    <row r="484" spans="3:3" x14ac:dyDescent="0.25">
      <c r="C484" s="119" t="s">
        <v>1628</v>
      </c>
    </row>
    <row r="485" spans="3:3" x14ac:dyDescent="0.25">
      <c r="C485" s="119" t="s">
        <v>1307</v>
      </c>
    </row>
    <row r="486" spans="3:3" x14ac:dyDescent="0.25">
      <c r="C486" s="119" t="s">
        <v>1629</v>
      </c>
    </row>
    <row r="487" spans="3:3" x14ac:dyDescent="0.25">
      <c r="C487" s="119" t="s">
        <v>70</v>
      </c>
    </row>
    <row r="488" spans="3:3" x14ac:dyDescent="0.25">
      <c r="C488" s="122" t="s">
        <v>1309</v>
      </c>
    </row>
    <row r="489" spans="3:3" x14ac:dyDescent="0.25">
      <c r="C489" s="122" t="s">
        <v>1310</v>
      </c>
    </row>
    <row r="490" spans="3:3" x14ac:dyDescent="0.25">
      <c r="C490" s="122" t="s">
        <v>1311</v>
      </c>
    </row>
    <row r="491" spans="3:3" x14ac:dyDescent="0.25">
      <c r="C491" s="122" t="s">
        <v>1312</v>
      </c>
    </row>
    <row r="492" spans="3:3" x14ac:dyDescent="0.25">
      <c r="C492" s="122" t="s">
        <v>1313</v>
      </c>
    </row>
    <row r="493" spans="3:3" x14ac:dyDescent="0.25">
      <c r="C493" s="122" t="s">
        <v>1314</v>
      </c>
    </row>
    <row r="494" spans="3:3" x14ac:dyDescent="0.25">
      <c r="C494" s="122" t="s">
        <v>1315</v>
      </c>
    </row>
    <row r="495" spans="3:3" x14ac:dyDescent="0.25">
      <c r="C495" s="122" t="s">
        <v>1316</v>
      </c>
    </row>
    <row r="496" spans="3:3" x14ac:dyDescent="0.25">
      <c r="C496" s="122" t="s">
        <v>1317</v>
      </c>
    </row>
    <row r="497" spans="3:3" x14ac:dyDescent="0.25">
      <c r="C497" s="122" t="s">
        <v>1318</v>
      </c>
    </row>
    <row r="498" spans="3:3" x14ac:dyDescent="0.25">
      <c r="C498" s="122" t="s">
        <v>1319</v>
      </c>
    </row>
    <row r="499" spans="3:3" x14ac:dyDescent="0.25">
      <c r="C499" s="122" t="s">
        <v>1320</v>
      </c>
    </row>
    <row r="500" spans="3:3" x14ac:dyDescent="0.25">
      <c r="C500" s="122" t="s">
        <v>1321</v>
      </c>
    </row>
    <row r="501" spans="3:3" x14ac:dyDescent="0.25">
      <c r="C501" s="122" t="s">
        <v>1322</v>
      </c>
    </row>
    <row r="502" spans="3:3" x14ac:dyDescent="0.25">
      <c r="C502" s="122" t="s">
        <v>1323</v>
      </c>
    </row>
    <row r="503" spans="3:3" x14ac:dyDescent="0.25">
      <c r="C503" s="122" t="s">
        <v>1324</v>
      </c>
    </row>
    <row r="504" spans="3:3" x14ac:dyDescent="0.25">
      <c r="C504" s="122" t="s">
        <v>1325</v>
      </c>
    </row>
    <row r="505" spans="3:3" x14ac:dyDescent="0.25">
      <c r="C505" s="122" t="s">
        <v>1326</v>
      </c>
    </row>
    <row r="506" spans="3:3" x14ac:dyDescent="0.25">
      <c r="C506" s="122" t="s">
        <v>1327</v>
      </c>
    </row>
    <row r="507" spans="3:3" x14ac:dyDescent="0.25">
      <c r="C507" s="122" t="s">
        <v>1630</v>
      </c>
    </row>
    <row r="508" spans="3:3" x14ac:dyDescent="0.25">
      <c r="C508" s="122" t="s">
        <v>1329</v>
      </c>
    </row>
    <row r="509" spans="3:3" x14ac:dyDescent="0.25">
      <c r="C509" s="122" t="s">
        <v>1330</v>
      </c>
    </row>
    <row r="510" spans="3:3" x14ac:dyDescent="0.25">
      <c r="C510" s="122" t="s">
        <v>1331</v>
      </c>
    </row>
    <row r="511" spans="3:3" x14ac:dyDescent="0.25">
      <c r="C511" s="122" t="s">
        <v>1332</v>
      </c>
    </row>
    <row r="512" spans="3:3" x14ac:dyDescent="0.25">
      <c r="C512" s="122" t="s">
        <v>1333</v>
      </c>
    </row>
    <row r="513" spans="3:3" x14ac:dyDescent="0.25">
      <c r="C513" s="122" t="s">
        <v>1334</v>
      </c>
    </row>
    <row r="514" spans="3:3" x14ac:dyDescent="0.25">
      <c r="C514" s="122" t="s">
        <v>1335</v>
      </c>
    </row>
    <row r="515" spans="3:3" x14ac:dyDescent="0.25">
      <c r="C515" s="122" t="s">
        <v>1336</v>
      </c>
    </row>
    <row r="516" spans="3:3" x14ac:dyDescent="0.25">
      <c r="C516" s="122" t="s">
        <v>1337</v>
      </c>
    </row>
    <row r="517" spans="3:3" x14ac:dyDescent="0.25">
      <c r="C517" s="122" t="s">
        <v>1338</v>
      </c>
    </row>
    <row r="518" spans="3:3" x14ac:dyDescent="0.25">
      <c r="C518" s="119" t="s">
        <v>1631</v>
      </c>
    </row>
    <row r="519" spans="3:3" x14ac:dyDescent="0.25">
      <c r="C519" s="119" t="s">
        <v>882</v>
      </c>
    </row>
    <row r="520" spans="3:3" x14ac:dyDescent="0.25">
      <c r="C520" s="119" t="s">
        <v>883</v>
      </c>
    </row>
    <row r="521" spans="3:3" x14ac:dyDescent="0.25">
      <c r="C521" s="119" t="s">
        <v>1603</v>
      </c>
    </row>
    <row r="522" spans="3:3" x14ac:dyDescent="0.25">
      <c r="C522" s="119" t="s">
        <v>895</v>
      </c>
    </row>
    <row r="523" spans="3:3" x14ac:dyDescent="0.25">
      <c r="C523" s="119" t="s">
        <v>1339</v>
      </c>
    </row>
    <row r="524" spans="3:3" x14ac:dyDescent="0.25">
      <c r="C524" s="119" t="s">
        <v>1340</v>
      </c>
    </row>
    <row r="525" spans="3:3" x14ac:dyDescent="0.25">
      <c r="C525" s="119" t="s">
        <v>1341</v>
      </c>
    </row>
    <row r="526" spans="3:3" x14ac:dyDescent="0.25">
      <c r="C526" s="119" t="s">
        <v>1342</v>
      </c>
    </row>
    <row r="527" spans="3:3" x14ac:dyDescent="0.25">
      <c r="C527" s="119" t="s">
        <v>1343</v>
      </c>
    </row>
    <row r="528" spans="3:3" x14ac:dyDescent="0.25">
      <c r="C528" s="119" t="s">
        <v>1632</v>
      </c>
    </row>
    <row r="529" spans="3:3" x14ac:dyDescent="0.25">
      <c r="C529" s="119" t="s">
        <v>1345</v>
      </c>
    </row>
    <row r="530" spans="3:3" x14ac:dyDescent="0.25">
      <c r="C530" s="119" t="s">
        <v>1346</v>
      </c>
    </row>
    <row r="531" spans="3:3" x14ac:dyDescent="0.25">
      <c r="C531" s="119" t="s">
        <v>1347</v>
      </c>
    </row>
    <row r="532" spans="3:3" x14ac:dyDescent="0.25">
      <c r="C532" s="119" t="s">
        <v>1348</v>
      </c>
    </row>
    <row r="533" spans="3:3" x14ac:dyDescent="0.25">
      <c r="C533" s="119" t="s">
        <v>1349</v>
      </c>
    </row>
    <row r="534" spans="3:3" x14ac:dyDescent="0.25">
      <c r="C534" s="119" t="s">
        <v>1350</v>
      </c>
    </row>
    <row r="535" spans="3:3" x14ac:dyDescent="0.25">
      <c r="C535" s="119" t="s">
        <v>1351</v>
      </c>
    </row>
    <row r="536" spans="3:3" x14ac:dyDescent="0.25">
      <c r="C536" s="119" t="s">
        <v>1352</v>
      </c>
    </row>
    <row r="537" spans="3:3" x14ac:dyDescent="0.25">
      <c r="C537" s="119" t="s">
        <v>1633</v>
      </c>
    </row>
    <row r="538" spans="3:3" x14ac:dyDescent="0.25">
      <c r="C538" s="119" t="s">
        <v>1354</v>
      </c>
    </row>
    <row r="539" spans="3:3" x14ac:dyDescent="0.25">
      <c r="C539" s="119" t="s">
        <v>1355</v>
      </c>
    </row>
    <row r="540" spans="3:3" x14ac:dyDescent="0.25">
      <c r="C540" s="119" t="s">
        <v>1634</v>
      </c>
    </row>
    <row r="541" spans="3:3" x14ac:dyDescent="0.25">
      <c r="C541" s="119" t="s">
        <v>1056</v>
      </c>
    </row>
    <row r="542" spans="3:3" x14ac:dyDescent="0.25">
      <c r="C542" s="119" t="s">
        <v>1357</v>
      </c>
    </row>
    <row r="543" spans="3:3" x14ac:dyDescent="0.25">
      <c r="C543" s="119" t="s">
        <v>1635</v>
      </c>
    </row>
    <row r="544" spans="3:3" x14ac:dyDescent="0.25">
      <c r="C544" s="119" t="s">
        <v>1359</v>
      </c>
    </row>
    <row r="545" spans="3:3" x14ac:dyDescent="0.25">
      <c r="C545" s="119" t="s">
        <v>1360</v>
      </c>
    </row>
    <row r="546" spans="3:3" x14ac:dyDescent="0.25">
      <c r="C546" s="119" t="s">
        <v>1636</v>
      </c>
    </row>
    <row r="547" spans="3:3" x14ac:dyDescent="0.25">
      <c r="C547" s="119" t="s">
        <v>1057</v>
      </c>
    </row>
    <row r="548" spans="3:3" x14ac:dyDescent="0.25">
      <c r="C548" s="119" t="s">
        <v>1362</v>
      </c>
    </row>
    <row r="549" spans="3:3" x14ac:dyDescent="0.25">
      <c r="C549" s="119" t="s">
        <v>1363</v>
      </c>
    </row>
    <row r="550" spans="3:3" x14ac:dyDescent="0.25">
      <c r="C550" s="119" t="s">
        <v>1364</v>
      </c>
    </row>
    <row r="551" spans="3:3" x14ac:dyDescent="0.25">
      <c r="C551" s="119" t="s">
        <v>1637</v>
      </c>
    </row>
    <row r="552" spans="3:3" x14ac:dyDescent="0.25">
      <c r="C552" s="119" t="s">
        <v>1366</v>
      </c>
    </row>
    <row r="553" spans="3:3" x14ac:dyDescent="0.25">
      <c r="C553" s="119" t="s">
        <v>1367</v>
      </c>
    </row>
    <row r="554" spans="3:3" x14ac:dyDescent="0.25">
      <c r="C554" s="119" t="s">
        <v>1368</v>
      </c>
    </row>
    <row r="555" spans="3:3" x14ac:dyDescent="0.25">
      <c r="C555" s="119" t="s">
        <v>1369</v>
      </c>
    </row>
    <row r="556" spans="3:3" x14ac:dyDescent="0.25">
      <c r="C556" s="119" t="s">
        <v>1370</v>
      </c>
    </row>
    <row r="557" spans="3:3" x14ac:dyDescent="0.25">
      <c r="C557" s="119" t="s">
        <v>1638</v>
      </c>
    </row>
    <row r="558" spans="3:3" x14ac:dyDescent="0.25">
      <c r="C558" s="119" t="s">
        <v>1372</v>
      </c>
    </row>
    <row r="559" spans="3:3" x14ac:dyDescent="0.25">
      <c r="C559" s="119" t="s">
        <v>1373</v>
      </c>
    </row>
    <row r="560" spans="3:3" x14ac:dyDescent="0.25">
      <c r="C560" s="119" t="s">
        <v>1374</v>
      </c>
    </row>
    <row r="561" spans="3:3" x14ac:dyDescent="0.25">
      <c r="C561" s="119" t="s">
        <v>1541</v>
      </c>
    </row>
    <row r="562" spans="3:3" x14ac:dyDescent="0.25">
      <c r="C562" s="119" t="s">
        <v>1542</v>
      </c>
    </row>
    <row r="563" spans="3:3" x14ac:dyDescent="0.25">
      <c r="C563" s="119" t="s">
        <v>1543</v>
      </c>
    </row>
    <row r="564" spans="3:3" x14ac:dyDescent="0.25">
      <c r="C564" s="119" t="s">
        <v>1544</v>
      </c>
    </row>
    <row r="565" spans="3:3" x14ac:dyDescent="0.25">
      <c r="C565" s="119" t="s">
        <v>1345</v>
      </c>
    </row>
    <row r="566" spans="3:3" x14ac:dyDescent="0.25">
      <c r="C566" s="119" t="s">
        <v>1639</v>
      </c>
    </row>
    <row r="567" spans="3:3" x14ac:dyDescent="0.25">
      <c r="C567" s="119" t="s">
        <v>1640</v>
      </c>
    </row>
    <row r="568" spans="3:3" x14ac:dyDescent="0.25">
      <c r="C568" s="119" t="s">
        <v>1547</v>
      </c>
    </row>
    <row r="569" spans="3:3" x14ac:dyDescent="0.25">
      <c r="C569" s="119" t="s">
        <v>1548</v>
      </c>
    </row>
    <row r="570" spans="3:3" x14ac:dyDescent="0.25">
      <c r="C570" s="119" t="s">
        <v>1549</v>
      </c>
    </row>
    <row r="571" spans="3:3" x14ac:dyDescent="0.25">
      <c r="C571" s="119" t="s">
        <v>1550</v>
      </c>
    </row>
    <row r="572" spans="3:3" x14ac:dyDescent="0.25">
      <c r="C572" s="119" t="s">
        <v>1551</v>
      </c>
    </row>
    <row r="573" spans="3:3" x14ac:dyDescent="0.25">
      <c r="C573" s="119" t="s">
        <v>1552</v>
      </c>
    </row>
    <row r="574" spans="3:3" x14ac:dyDescent="0.25">
      <c r="C574" s="122" t="s">
        <v>896</v>
      </c>
    </row>
    <row r="575" spans="3:3" x14ac:dyDescent="0.25">
      <c r="C575" s="122" t="s">
        <v>1375</v>
      </c>
    </row>
    <row r="576" spans="3:3" x14ac:dyDescent="0.25">
      <c r="C576" s="122" t="s">
        <v>1376</v>
      </c>
    </row>
    <row r="577" spans="3:3" x14ac:dyDescent="0.25">
      <c r="C577" s="122" t="s">
        <v>1377</v>
      </c>
    </row>
    <row r="578" spans="3:3" x14ac:dyDescent="0.25">
      <c r="C578" s="122" t="s">
        <v>1378</v>
      </c>
    </row>
    <row r="579" spans="3:3" x14ac:dyDescent="0.25">
      <c r="C579" s="122" t="s">
        <v>1379</v>
      </c>
    </row>
    <row r="580" spans="3:3" x14ac:dyDescent="0.25">
      <c r="C580" s="122" t="s">
        <v>1380</v>
      </c>
    </row>
    <row r="581" spans="3:3" x14ac:dyDescent="0.25">
      <c r="C581" s="122" t="s">
        <v>1381</v>
      </c>
    </row>
    <row r="582" spans="3:3" x14ac:dyDescent="0.25">
      <c r="C582" s="122" t="s">
        <v>1382</v>
      </c>
    </row>
    <row r="583" spans="3:3" x14ac:dyDescent="0.25">
      <c r="C583" s="122" t="s">
        <v>1383</v>
      </c>
    </row>
    <row r="584" spans="3:3" x14ac:dyDescent="0.25">
      <c r="C584" s="122" t="s">
        <v>1384</v>
      </c>
    </row>
    <row r="585" spans="3:3" x14ac:dyDescent="0.25">
      <c r="C585" s="122" t="s">
        <v>1385</v>
      </c>
    </row>
    <row r="586" spans="3:3" x14ac:dyDescent="0.25">
      <c r="C586" s="122" t="s">
        <v>1386</v>
      </c>
    </row>
    <row r="587" spans="3:3" x14ac:dyDescent="0.25">
      <c r="C587" s="122" t="s">
        <v>1387</v>
      </c>
    </row>
    <row r="588" spans="3:3" x14ac:dyDescent="0.25">
      <c r="C588" s="122" t="s">
        <v>1388</v>
      </c>
    </row>
    <row r="589" spans="3:3" x14ac:dyDescent="0.25">
      <c r="C589" s="122" t="s">
        <v>1389</v>
      </c>
    </row>
    <row r="590" spans="3:3" x14ac:dyDescent="0.25">
      <c r="C590" s="122" t="s">
        <v>1390</v>
      </c>
    </row>
    <row r="591" spans="3:3" x14ac:dyDescent="0.25">
      <c r="C591" s="122" t="s">
        <v>1391</v>
      </c>
    </row>
    <row r="592" spans="3:3" x14ac:dyDescent="0.25">
      <c r="C592" s="122" t="s">
        <v>1392</v>
      </c>
    </row>
    <row r="593" spans="3:3" x14ac:dyDescent="0.25">
      <c r="C593" s="122" t="s">
        <v>1393</v>
      </c>
    </row>
    <row r="594" spans="3:3" x14ac:dyDescent="0.25">
      <c r="C594" s="122" t="s">
        <v>1394</v>
      </c>
    </row>
    <row r="595" spans="3:3" x14ac:dyDescent="0.25">
      <c r="C595" s="122" t="s">
        <v>1395</v>
      </c>
    </row>
    <row r="596" spans="3:3" x14ac:dyDescent="0.25">
      <c r="C596" s="122" t="s">
        <v>1396</v>
      </c>
    </row>
    <row r="597" spans="3:3" x14ac:dyDescent="0.25">
      <c r="C597" s="122" t="s">
        <v>1397</v>
      </c>
    </row>
    <row r="598" spans="3:3" x14ac:dyDescent="0.25">
      <c r="C598" s="122" t="s">
        <v>1199</v>
      </c>
    </row>
    <row r="599" spans="3:3" x14ac:dyDescent="0.25">
      <c r="C599" s="122" t="s">
        <v>1398</v>
      </c>
    </row>
    <row r="600" spans="3:3" x14ac:dyDescent="0.25">
      <c r="C600" s="122" t="s">
        <v>1399</v>
      </c>
    </row>
    <row r="601" spans="3:3" x14ac:dyDescent="0.25">
      <c r="C601" s="122" t="s">
        <v>1400</v>
      </c>
    </row>
    <row r="602" spans="3:3" x14ac:dyDescent="0.25">
      <c r="C602" s="122" t="s">
        <v>1401</v>
      </c>
    </row>
    <row r="603" spans="3:3" x14ac:dyDescent="0.25">
      <c r="C603" s="122" t="s">
        <v>1402</v>
      </c>
    </row>
    <row r="604" spans="3:3" x14ac:dyDescent="0.25">
      <c r="C604" s="122" t="s">
        <v>1403</v>
      </c>
    </row>
    <row r="605" spans="3:3" x14ac:dyDescent="0.25">
      <c r="C605" s="122" t="s">
        <v>1404</v>
      </c>
    </row>
    <row r="606" spans="3:3" x14ac:dyDescent="0.25">
      <c r="C606" s="122" t="s">
        <v>1405</v>
      </c>
    </row>
    <row r="607" spans="3:3" x14ac:dyDescent="0.25">
      <c r="C607" s="122" t="s">
        <v>1406</v>
      </c>
    </row>
    <row r="608" spans="3:3" x14ac:dyDescent="0.25">
      <c r="C608" s="122" t="s">
        <v>1407</v>
      </c>
    </row>
    <row r="609" spans="3:3" x14ac:dyDescent="0.25">
      <c r="C609" s="122" t="s">
        <v>1408</v>
      </c>
    </row>
    <row r="610" spans="3:3" x14ac:dyDescent="0.25">
      <c r="C610" s="122" t="s">
        <v>1409</v>
      </c>
    </row>
    <row r="611" spans="3:3" x14ac:dyDescent="0.25">
      <c r="C611" s="122" t="s">
        <v>1410</v>
      </c>
    </row>
    <row r="612" spans="3:3" x14ac:dyDescent="0.25">
      <c r="C612" s="122" t="s">
        <v>1411</v>
      </c>
    </row>
    <row r="613" spans="3:3" x14ac:dyDescent="0.25">
      <c r="C613" s="122" t="s">
        <v>1412</v>
      </c>
    </row>
    <row r="614" spans="3:3" x14ac:dyDescent="0.25">
      <c r="C614" s="122" t="s">
        <v>1413</v>
      </c>
    </row>
    <row r="615" spans="3:3" x14ac:dyDescent="0.25">
      <c r="C615" s="122" t="s">
        <v>1414</v>
      </c>
    </row>
    <row r="616" spans="3:3" x14ac:dyDescent="0.25">
      <c r="C616" s="122" t="s">
        <v>1415</v>
      </c>
    </row>
    <row r="617" spans="3:3" x14ac:dyDescent="0.25">
      <c r="C617" s="122" t="s">
        <v>1416</v>
      </c>
    </row>
    <row r="618" spans="3:3" x14ac:dyDescent="0.25">
      <c r="C618" s="122" t="s">
        <v>1417</v>
      </c>
    </row>
    <row r="619" spans="3:3" x14ac:dyDescent="0.25">
      <c r="C619" s="123" t="s">
        <v>1418</v>
      </c>
    </row>
    <row r="620" spans="3:3" x14ac:dyDescent="0.25">
      <c r="C620" s="122" t="s">
        <v>1419</v>
      </c>
    </row>
    <row r="621" spans="3:3" x14ac:dyDescent="0.25">
      <c r="C621" s="122" t="s">
        <v>1420</v>
      </c>
    </row>
    <row r="622" spans="3:3" x14ac:dyDescent="0.25">
      <c r="C622" s="122" t="s">
        <v>1062</v>
      </c>
    </row>
    <row r="623" spans="3:3" x14ac:dyDescent="0.25">
      <c r="C623" s="122" t="s">
        <v>1421</v>
      </c>
    </row>
    <row r="624" spans="3:3" x14ac:dyDescent="0.25">
      <c r="C624" s="122" t="s">
        <v>1422</v>
      </c>
    </row>
    <row r="625" spans="3:3" x14ac:dyDescent="0.25">
      <c r="C625" s="122" t="s">
        <v>1423</v>
      </c>
    </row>
    <row r="626" spans="3:3" x14ac:dyDescent="0.25">
      <c r="C626" s="122" t="s">
        <v>1424</v>
      </c>
    </row>
    <row r="627" spans="3:3" x14ac:dyDescent="0.25">
      <c r="C627" s="122" t="s">
        <v>1425</v>
      </c>
    </row>
    <row r="628" spans="3:3" x14ac:dyDescent="0.25">
      <c r="C628" s="122" t="s">
        <v>1426</v>
      </c>
    </row>
    <row r="629" spans="3:3" x14ac:dyDescent="0.25">
      <c r="C629" s="122" t="s">
        <v>1641</v>
      </c>
    </row>
    <row r="630" spans="3:3" x14ac:dyDescent="0.25">
      <c r="C630" s="122" t="s">
        <v>1554</v>
      </c>
    </row>
    <row r="631" spans="3:3" x14ac:dyDescent="0.25">
      <c r="C631" s="122" t="s">
        <v>884</v>
      </c>
    </row>
    <row r="632" spans="3:3" x14ac:dyDescent="0.25">
      <c r="C632" s="122" t="s">
        <v>885</v>
      </c>
    </row>
    <row r="633" spans="3:3" x14ac:dyDescent="0.25">
      <c r="C633" s="122" t="s">
        <v>1427</v>
      </c>
    </row>
    <row r="634" spans="3:3" x14ac:dyDescent="0.25">
      <c r="C634" s="122" t="s">
        <v>1428</v>
      </c>
    </row>
    <row r="635" spans="3:3" x14ac:dyDescent="0.25">
      <c r="C635" s="122" t="s">
        <v>1429</v>
      </c>
    </row>
    <row r="636" spans="3:3" x14ac:dyDescent="0.25">
      <c r="C636" s="122" t="s">
        <v>1430</v>
      </c>
    </row>
    <row r="637" spans="3:3" x14ac:dyDescent="0.25">
      <c r="C637" s="122" t="s">
        <v>1555</v>
      </c>
    </row>
    <row r="638" spans="3:3" x14ac:dyDescent="0.25">
      <c r="C638" s="122" t="s">
        <v>1556</v>
      </c>
    </row>
    <row r="639" spans="3:3" x14ac:dyDescent="0.25">
      <c r="C639" s="122" t="s">
        <v>1557</v>
      </c>
    </row>
    <row r="640" spans="3:3" x14ac:dyDescent="0.25">
      <c r="C640" s="122" t="s">
        <v>1558</v>
      </c>
    </row>
    <row r="641" spans="3:3" x14ac:dyDescent="0.25">
      <c r="C641" s="122" t="s">
        <v>1559</v>
      </c>
    </row>
    <row r="642" spans="3:3" x14ac:dyDescent="0.25">
      <c r="C642" s="122" t="s">
        <v>1560</v>
      </c>
    </row>
    <row r="643" spans="3:3" x14ac:dyDescent="0.25">
      <c r="C643" s="122" t="s">
        <v>1561</v>
      </c>
    </row>
    <row r="644" spans="3:3" x14ac:dyDescent="0.25">
      <c r="C644" s="122" t="s">
        <v>1562</v>
      </c>
    </row>
    <row r="645" spans="3:3" x14ac:dyDescent="0.25">
      <c r="C645" s="122" t="s">
        <v>1563</v>
      </c>
    </row>
    <row r="646" spans="3:3" x14ac:dyDescent="0.25">
      <c r="C646" s="122" t="s">
        <v>1564</v>
      </c>
    </row>
    <row r="647" spans="3:3" x14ac:dyDescent="0.25">
      <c r="C647" s="122" t="s">
        <v>1642</v>
      </c>
    </row>
    <row r="648" spans="3:3" x14ac:dyDescent="0.25">
      <c r="C648" s="122" t="s">
        <v>1566</v>
      </c>
    </row>
    <row r="649" spans="3:3" x14ac:dyDescent="0.25">
      <c r="C649" s="122" t="s">
        <v>1567</v>
      </c>
    </row>
    <row r="650" spans="3:3" x14ac:dyDescent="0.25">
      <c r="C650" s="122" t="s">
        <v>1568</v>
      </c>
    </row>
    <row r="651" spans="3:3" x14ac:dyDescent="0.25">
      <c r="C651" s="122" t="s">
        <v>1569</v>
      </c>
    </row>
    <row r="652" spans="3:3" x14ac:dyDescent="0.25">
      <c r="C652" s="122" t="s">
        <v>1570</v>
      </c>
    </row>
    <row r="653" spans="3:3" x14ac:dyDescent="0.25">
      <c r="C653" s="122" t="s">
        <v>1571</v>
      </c>
    </row>
    <row r="654" spans="3:3" x14ac:dyDescent="0.25">
      <c r="C654" s="122" t="s">
        <v>1572</v>
      </c>
    </row>
    <row r="655" spans="3:3" x14ac:dyDescent="0.25">
      <c r="C655" s="122" t="s">
        <v>1573</v>
      </c>
    </row>
    <row r="656" spans="3:3" x14ac:dyDescent="0.25">
      <c r="C656" s="122" t="s">
        <v>1574</v>
      </c>
    </row>
    <row r="657" spans="3:3" x14ac:dyDescent="0.25">
      <c r="C657" s="122" t="s">
        <v>1575</v>
      </c>
    </row>
    <row r="658" spans="3:3" x14ac:dyDescent="0.25">
      <c r="C658" s="122" t="s">
        <v>1576</v>
      </c>
    </row>
    <row r="659" spans="3:3" x14ac:dyDescent="0.25">
      <c r="C659" s="122" t="s">
        <v>1577</v>
      </c>
    </row>
    <row r="660" spans="3:3" x14ac:dyDescent="0.25">
      <c r="C660" s="122" t="s">
        <v>1578</v>
      </c>
    </row>
    <row r="661" spans="3:3" x14ac:dyDescent="0.25">
      <c r="C661" s="122" t="s">
        <v>1579</v>
      </c>
    </row>
    <row r="662" spans="3:3" x14ac:dyDescent="0.25">
      <c r="C662" s="122" t="s">
        <v>1580</v>
      </c>
    </row>
    <row r="663" spans="3:3" x14ac:dyDescent="0.25">
      <c r="C663" s="122" t="s">
        <v>1581</v>
      </c>
    </row>
    <row r="664" spans="3:3" x14ac:dyDescent="0.25">
      <c r="C664" s="122" t="s">
        <v>1582</v>
      </c>
    </row>
    <row r="665" spans="3:3" x14ac:dyDescent="0.25">
      <c r="C665" s="122" t="s">
        <v>1583</v>
      </c>
    </row>
    <row r="666" spans="3:3" x14ac:dyDescent="0.25">
      <c r="C666" s="122" t="s">
        <v>1584</v>
      </c>
    </row>
    <row r="667" spans="3:3" x14ac:dyDescent="0.25">
      <c r="C667" s="122" t="s">
        <v>1585</v>
      </c>
    </row>
    <row r="668" spans="3:3" x14ac:dyDescent="0.25">
      <c r="C668" s="122" t="s">
        <v>1586</v>
      </c>
    </row>
    <row r="669" spans="3:3" x14ac:dyDescent="0.25">
      <c r="C669" s="122" t="s">
        <v>1587</v>
      </c>
    </row>
    <row r="670" spans="3:3" x14ac:dyDescent="0.25">
      <c r="C670" s="122" t="s">
        <v>1588</v>
      </c>
    </row>
    <row r="671" spans="3:3" x14ac:dyDescent="0.25">
      <c r="C671" s="122" t="s">
        <v>1589</v>
      </c>
    </row>
    <row r="672" spans="3:3" x14ac:dyDescent="0.25">
      <c r="C672" s="122" t="s">
        <v>1590</v>
      </c>
    </row>
    <row r="673" spans="3:3" x14ac:dyDescent="0.25">
      <c r="C673" s="122" t="s">
        <v>627</v>
      </c>
    </row>
    <row r="674" spans="3:3" x14ac:dyDescent="0.25">
      <c r="C674" s="122" t="s">
        <v>38</v>
      </c>
    </row>
    <row r="675" spans="3:3" x14ac:dyDescent="0.25">
      <c r="C675" s="119" t="s">
        <v>1431</v>
      </c>
    </row>
    <row r="676" spans="3:3" x14ac:dyDescent="0.25">
      <c r="C676" s="119" t="s">
        <v>37</v>
      </c>
    </row>
    <row r="677" spans="3:3" x14ac:dyDescent="0.25">
      <c r="C677" s="119" t="s">
        <v>594</v>
      </c>
    </row>
    <row r="678" spans="3:3" x14ac:dyDescent="0.25">
      <c r="C678" s="121" t="s">
        <v>877</v>
      </c>
    </row>
    <row r="679" spans="3:3" x14ac:dyDescent="0.25">
      <c r="C679" s="119" t="s">
        <v>878</v>
      </c>
    </row>
    <row r="680" spans="3:3" x14ac:dyDescent="0.25">
      <c r="C680" s="119" t="s">
        <v>897</v>
      </c>
    </row>
    <row r="681" spans="3:3" x14ac:dyDescent="0.25">
      <c r="C681" s="119" t="s">
        <v>1591</v>
      </c>
    </row>
    <row r="682" spans="3:3" x14ac:dyDescent="0.25">
      <c r="C682" s="119" t="s">
        <v>1432</v>
      </c>
    </row>
    <row r="683" spans="3:3" x14ac:dyDescent="0.25">
      <c r="C683" s="119" t="s">
        <v>1377</v>
      </c>
    </row>
    <row r="684" spans="3:3" x14ac:dyDescent="0.25">
      <c r="C684" s="119" t="s">
        <v>1433</v>
      </c>
    </row>
    <row r="685" spans="3:3" x14ac:dyDescent="0.25">
      <c r="C685" s="119" t="s">
        <v>1434</v>
      </c>
    </row>
    <row r="686" spans="3:3" x14ac:dyDescent="0.25">
      <c r="C686" s="119" t="s">
        <v>1435</v>
      </c>
    </row>
    <row r="687" spans="3:3" x14ac:dyDescent="0.25">
      <c r="C687" s="119" t="s">
        <v>1436</v>
      </c>
    </row>
    <row r="688" spans="3:3" x14ac:dyDescent="0.25">
      <c r="C688" s="119" t="s">
        <v>1437</v>
      </c>
    </row>
    <row r="689" spans="3:3" x14ac:dyDescent="0.25">
      <c r="C689" s="119" t="s">
        <v>1283</v>
      </c>
    </row>
    <row r="690" spans="3:3" x14ac:dyDescent="0.25">
      <c r="C690" s="119" t="s">
        <v>1438</v>
      </c>
    </row>
    <row r="691" spans="3:3" x14ac:dyDescent="0.25">
      <c r="C691" s="119" t="s">
        <v>1439</v>
      </c>
    </row>
    <row r="692" spans="3:3" x14ac:dyDescent="0.25">
      <c r="C692" s="119" t="s">
        <v>1440</v>
      </c>
    </row>
    <row r="693" spans="3:3" x14ac:dyDescent="0.25">
      <c r="C693" s="119" t="s">
        <v>1441</v>
      </c>
    </row>
    <row r="694" spans="3:3" x14ac:dyDescent="0.25">
      <c r="C694" s="119" t="s">
        <v>1442</v>
      </c>
    </row>
    <row r="695" spans="3:3" x14ac:dyDescent="0.25">
      <c r="C695" s="119" t="s">
        <v>1443</v>
      </c>
    </row>
    <row r="696" spans="3:3" x14ac:dyDescent="0.25">
      <c r="C696" s="119" t="s">
        <v>1444</v>
      </c>
    </row>
    <row r="697" spans="3:3" x14ac:dyDescent="0.25">
      <c r="C697" s="119" t="s">
        <v>1445</v>
      </c>
    </row>
    <row r="698" spans="3:3" x14ac:dyDescent="0.25">
      <c r="C698" s="119" t="s">
        <v>1446</v>
      </c>
    </row>
    <row r="699" spans="3:3" x14ac:dyDescent="0.25">
      <c r="C699" s="119" t="s">
        <v>1447</v>
      </c>
    </row>
    <row r="700" spans="3:3" x14ac:dyDescent="0.25">
      <c r="C700" s="119" t="s">
        <v>1448</v>
      </c>
    </row>
    <row r="701" spans="3:3" x14ac:dyDescent="0.25">
      <c r="C701" s="119" t="s">
        <v>1449</v>
      </c>
    </row>
    <row r="702" spans="3:3" x14ac:dyDescent="0.25">
      <c r="C702" s="119" t="s">
        <v>1450</v>
      </c>
    </row>
    <row r="703" spans="3:3" x14ac:dyDescent="0.25">
      <c r="C703" s="119" t="s">
        <v>1643</v>
      </c>
    </row>
    <row r="704" spans="3:3" x14ac:dyDescent="0.25">
      <c r="C704" s="119" t="s">
        <v>1452</v>
      </c>
    </row>
    <row r="705" spans="3:3" x14ac:dyDescent="0.25">
      <c r="C705" s="119" t="s">
        <v>1453</v>
      </c>
    </row>
    <row r="706" spans="3:3" x14ac:dyDescent="0.25">
      <c r="C706" s="119" t="s">
        <v>1454</v>
      </c>
    </row>
    <row r="707" spans="3:3" x14ac:dyDescent="0.25">
      <c r="C707" s="119" t="s">
        <v>1455</v>
      </c>
    </row>
    <row r="708" spans="3:3" x14ac:dyDescent="0.25">
      <c r="C708" s="119" t="s">
        <v>1456</v>
      </c>
    </row>
    <row r="709" spans="3:3" x14ac:dyDescent="0.25">
      <c r="C709" s="119" t="s">
        <v>1457</v>
      </c>
    </row>
    <row r="710" spans="3:3" x14ac:dyDescent="0.25">
      <c r="C710" s="119" t="s">
        <v>1458</v>
      </c>
    </row>
    <row r="711" spans="3:3" x14ac:dyDescent="0.25">
      <c r="C711" s="122" t="s">
        <v>886</v>
      </c>
    </row>
    <row r="712" spans="3:3" x14ac:dyDescent="0.25">
      <c r="C712" s="122" t="s">
        <v>1459</v>
      </c>
    </row>
    <row r="713" spans="3:3" x14ac:dyDescent="0.25">
      <c r="C713" s="122" t="s">
        <v>1644</v>
      </c>
    </row>
    <row r="714" spans="3:3" x14ac:dyDescent="0.25">
      <c r="C714" s="122" t="s">
        <v>1461</v>
      </c>
    </row>
    <row r="715" spans="3:3" x14ac:dyDescent="0.25">
      <c r="C715" s="122" t="s">
        <v>1462</v>
      </c>
    </row>
    <row r="716" spans="3:3" x14ac:dyDescent="0.25">
      <c r="C716" s="122" t="s">
        <v>1645</v>
      </c>
    </row>
    <row r="717" spans="3:3" x14ac:dyDescent="0.25">
      <c r="C717" s="122" t="s">
        <v>1464</v>
      </c>
    </row>
    <row r="718" spans="3:3" x14ac:dyDescent="0.25">
      <c r="C718" s="122" t="s">
        <v>1464</v>
      </c>
    </row>
    <row r="719" spans="3:3" x14ac:dyDescent="0.25">
      <c r="C719" s="122" t="s">
        <v>1465</v>
      </c>
    </row>
    <row r="720" spans="3:3" x14ac:dyDescent="0.25">
      <c r="C720" s="122" t="s">
        <v>1646</v>
      </c>
    </row>
    <row r="721" spans="3:3" x14ac:dyDescent="0.25">
      <c r="C721" s="122" t="s">
        <v>1467</v>
      </c>
    </row>
    <row r="722" spans="3:3" x14ac:dyDescent="0.25">
      <c r="C722" s="122" t="s">
        <v>1468</v>
      </c>
    </row>
    <row r="723" spans="3:3" x14ac:dyDescent="0.25">
      <c r="C723" s="122" t="s">
        <v>1469</v>
      </c>
    </row>
    <row r="724" spans="3:3" x14ac:dyDescent="0.25">
      <c r="C724" s="122" t="s">
        <v>1470</v>
      </c>
    </row>
    <row r="725" spans="3:3" x14ac:dyDescent="0.25">
      <c r="C725" s="122" t="s">
        <v>1471</v>
      </c>
    </row>
    <row r="726" spans="3:3" x14ac:dyDescent="0.25">
      <c r="C726" s="122" t="s">
        <v>1472</v>
      </c>
    </row>
    <row r="727" spans="3:3" x14ac:dyDescent="0.25">
      <c r="C727" s="122" t="s">
        <v>1473</v>
      </c>
    </row>
    <row r="728" spans="3:3" x14ac:dyDescent="0.25">
      <c r="C728" s="122" t="s">
        <v>1647</v>
      </c>
    </row>
    <row r="729" spans="3:3" x14ac:dyDescent="0.25">
      <c r="C729" s="122" t="s">
        <v>1475</v>
      </c>
    </row>
    <row r="730" spans="3:3" x14ac:dyDescent="0.25">
      <c r="C730" s="122" t="s">
        <v>1476</v>
      </c>
    </row>
    <row r="731" spans="3:3" x14ac:dyDescent="0.25">
      <c r="C731" s="122" t="s">
        <v>1477</v>
      </c>
    </row>
    <row r="732" spans="3:3" x14ac:dyDescent="0.25">
      <c r="C732" s="122" t="s">
        <v>1478</v>
      </c>
    </row>
    <row r="733" spans="3:3" x14ac:dyDescent="0.25">
      <c r="C733" s="122" t="s">
        <v>1479</v>
      </c>
    </row>
    <row r="734" spans="3:3" x14ac:dyDescent="0.25">
      <c r="C734" s="122" t="s">
        <v>1480</v>
      </c>
    </row>
    <row r="735" spans="3:3" x14ac:dyDescent="0.25">
      <c r="C735" s="122" t="s">
        <v>1481</v>
      </c>
    </row>
    <row r="736" spans="3:3" x14ac:dyDescent="0.25">
      <c r="C736" s="122" t="s">
        <v>1482</v>
      </c>
    </row>
    <row r="737" spans="3:3" x14ac:dyDescent="0.25">
      <c r="C737" s="122" t="s">
        <v>1483</v>
      </c>
    </row>
    <row r="738" spans="3:3" x14ac:dyDescent="0.25">
      <c r="C738" s="122" t="s">
        <v>1484</v>
      </c>
    </row>
    <row r="739" spans="3:3" x14ac:dyDescent="0.25">
      <c r="C739" s="122" t="s">
        <v>1485</v>
      </c>
    </row>
    <row r="740" spans="3:3" x14ac:dyDescent="0.25">
      <c r="C740" s="122" t="s">
        <v>1486</v>
      </c>
    </row>
    <row r="741" spans="3:3" x14ac:dyDescent="0.25">
      <c r="C741" s="122" t="s">
        <v>1487</v>
      </c>
    </row>
    <row r="742" spans="3:3" x14ac:dyDescent="0.25">
      <c r="C742" s="122" t="s">
        <v>1488</v>
      </c>
    </row>
    <row r="743" spans="3:3" x14ac:dyDescent="0.25">
      <c r="C743" s="122" t="s">
        <v>1648</v>
      </c>
    </row>
    <row r="744" spans="3:3" x14ac:dyDescent="0.25">
      <c r="C744" s="122" t="s">
        <v>1490</v>
      </c>
    </row>
    <row r="745" spans="3:3" x14ac:dyDescent="0.25">
      <c r="C745" s="122" t="s">
        <v>1491</v>
      </c>
    </row>
    <row r="746" spans="3:3" x14ac:dyDescent="0.25">
      <c r="C746" s="122" t="s">
        <v>1492</v>
      </c>
    </row>
    <row r="747" spans="3:3" x14ac:dyDescent="0.25">
      <c r="C747" s="122" t="s">
        <v>1493</v>
      </c>
    </row>
    <row r="748" spans="3:3" x14ac:dyDescent="0.25">
      <c r="C748" s="122" t="s">
        <v>1494</v>
      </c>
    </row>
    <row r="749" spans="3:3" x14ac:dyDescent="0.25">
      <c r="C749" s="122" t="s">
        <v>1495</v>
      </c>
    </row>
    <row r="750" spans="3:3" x14ac:dyDescent="0.25">
      <c r="C750" s="122" t="s">
        <v>1496</v>
      </c>
    </row>
    <row r="751" spans="3:3" x14ac:dyDescent="0.25">
      <c r="C751" s="122" t="s">
        <v>1497</v>
      </c>
    </row>
    <row r="752" spans="3:3" x14ac:dyDescent="0.25">
      <c r="C752" s="122" t="s">
        <v>1498</v>
      </c>
    </row>
    <row r="753" spans="3:3" x14ac:dyDescent="0.25">
      <c r="C753" s="122" t="s">
        <v>1499</v>
      </c>
    </row>
    <row r="754" spans="3:3" x14ac:dyDescent="0.25">
      <c r="C754" s="122" t="s">
        <v>1500</v>
      </c>
    </row>
    <row r="755" spans="3:3" x14ac:dyDescent="0.25">
      <c r="C755" s="122" t="s">
        <v>1501</v>
      </c>
    </row>
    <row r="756" spans="3:3" x14ac:dyDescent="0.25">
      <c r="C756" s="122" t="s">
        <v>1502</v>
      </c>
    </row>
    <row r="757" spans="3:3" x14ac:dyDescent="0.25">
      <c r="C757" s="122" t="s">
        <v>1503</v>
      </c>
    </row>
    <row r="758" spans="3:3" x14ac:dyDescent="0.25">
      <c r="C758" s="122" t="s">
        <v>1504</v>
      </c>
    </row>
    <row r="759" spans="3:3" x14ac:dyDescent="0.25">
      <c r="C759" s="122" t="s">
        <v>1505</v>
      </c>
    </row>
    <row r="760" spans="3:3" x14ac:dyDescent="0.25">
      <c r="C760" s="122" t="s">
        <v>1506</v>
      </c>
    </row>
    <row r="761" spans="3:3" x14ac:dyDescent="0.25">
      <c r="C761" s="119" t="s">
        <v>887</v>
      </c>
    </row>
    <row r="762" spans="3:3" x14ac:dyDescent="0.25">
      <c r="C762" s="119" t="s">
        <v>888</v>
      </c>
    </row>
    <row r="763" spans="3:3" x14ac:dyDescent="0.25">
      <c r="C763" s="119" t="s">
        <v>889</v>
      </c>
    </row>
    <row r="764" spans="3:3" x14ac:dyDescent="0.25">
      <c r="C764" s="119" t="s">
        <v>1053</v>
      </c>
    </row>
    <row r="765" spans="3:3" x14ac:dyDescent="0.25">
      <c r="C765" s="119" t="s">
        <v>1507</v>
      </c>
    </row>
    <row r="766" spans="3:3" x14ac:dyDescent="0.25">
      <c r="C766" s="119" t="s">
        <v>1508</v>
      </c>
    </row>
    <row r="767" spans="3:3" x14ac:dyDescent="0.25">
      <c r="C767" s="119" t="s">
        <v>1592</v>
      </c>
    </row>
    <row r="768" spans="3:3" x14ac:dyDescent="0.25">
      <c r="C768" s="119" t="s">
        <v>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H106"/>
  <sheetViews>
    <sheetView showGridLines="0" topLeftCell="A64" zoomScale="50" zoomScaleNormal="50" workbookViewId="0">
      <selection activeCell="C58" sqref="C58:C76"/>
    </sheetView>
  </sheetViews>
  <sheetFormatPr baseColWidth="10" defaultRowHeight="15" x14ac:dyDescent="0.25"/>
  <cols>
    <col min="1" max="1" width="3" customWidth="1"/>
    <col min="2" max="2" width="30.5703125" customWidth="1"/>
    <col min="3" max="3" width="31.85546875" customWidth="1"/>
    <col min="4" max="4" width="63.28515625" customWidth="1"/>
  </cols>
  <sheetData>
    <row r="1" spans="1:8" ht="25.15" customHeight="1" x14ac:dyDescent="0.25">
      <c r="A1" s="113" t="s">
        <v>642</v>
      </c>
      <c r="B1" s="113"/>
      <c r="C1" s="113"/>
      <c r="D1" s="113"/>
    </row>
    <row r="2" spans="1:8" ht="25.15" customHeight="1" x14ac:dyDescent="0.25">
      <c r="A2" s="114" t="s">
        <v>8</v>
      </c>
      <c r="B2" s="114"/>
      <c r="C2" s="114"/>
      <c r="D2" s="114"/>
    </row>
    <row r="3" spans="1:8" s="70" customFormat="1" ht="25.15" customHeight="1" x14ac:dyDescent="0.25">
      <c r="A3" s="115" t="s">
        <v>648</v>
      </c>
      <c r="B3" s="116"/>
      <c r="C3" s="116"/>
      <c r="D3" s="20" t="str">
        <f>'Formato '!A3</f>
        <v>Sabado 06 de Agosto 2016</v>
      </c>
    </row>
    <row r="4" spans="1:8" s="71" customFormat="1" ht="25.15" customHeight="1" x14ac:dyDescent="0.25">
      <c r="A4" s="117" t="s">
        <v>585</v>
      </c>
      <c r="B4" s="118"/>
      <c r="C4" s="118"/>
      <c r="D4" s="21" t="s">
        <v>17</v>
      </c>
    </row>
    <row r="5" spans="1:8" s="9" customFormat="1" ht="45" customHeight="1" x14ac:dyDescent="0.2">
      <c r="A5" s="35" t="s">
        <v>6</v>
      </c>
      <c r="B5" s="36" t="s">
        <v>4</v>
      </c>
      <c r="C5" s="36" t="s">
        <v>665</v>
      </c>
      <c r="D5" s="37" t="s">
        <v>5</v>
      </c>
    </row>
    <row r="6" spans="1:8" s="9" customFormat="1" ht="45" customHeight="1" x14ac:dyDescent="0.2">
      <c r="A6" s="31">
        <v>1</v>
      </c>
      <c r="B6" s="26" t="str">
        <f>'Formato '!C4</f>
        <v>GERENCIA DE CONST., SUPERVICIÓN PERFORACIÓN Y MANTENIMIENTO</v>
      </c>
      <c r="C6" s="27" t="str">
        <f>'Formato '!C5</f>
        <v>Ing. Gonzálo Hernández Orozco</v>
      </c>
      <c r="D6" s="34"/>
    </row>
    <row r="7" spans="1:8" s="9" customFormat="1" ht="45" customHeight="1" x14ac:dyDescent="0.2">
      <c r="A7" s="31">
        <f>A6+1</f>
        <v>2</v>
      </c>
      <c r="B7" s="26" t="str">
        <f>'Formato '!$A$12</f>
        <v>GCSPM (ACTIVIDAD FÍSICA)</v>
      </c>
      <c r="C7" s="27" t="str">
        <f>'Formato '!$A$13</f>
        <v>Ing. Cesar David Beristain Buendia</v>
      </c>
      <c r="D7" s="34"/>
    </row>
    <row r="8" spans="1:8" s="9" customFormat="1" ht="45" customHeight="1" x14ac:dyDescent="0.2">
      <c r="A8" s="31">
        <f t="shared" ref="A8:A24" si="0">A7+1</f>
        <v>3</v>
      </c>
      <c r="B8" s="26" t="str">
        <f>'Formato '!$C$12</f>
        <v>G. DE PROGRAMACION Y EVALUACION</v>
      </c>
      <c r="C8" s="27" t="str">
        <f>'Formato '!$C$13</f>
        <v xml:space="preserve">Ing. Nelly Sánchez Mendoza </v>
      </c>
      <c r="D8" s="28"/>
    </row>
    <row r="9" spans="1:8" s="9" customFormat="1" ht="45" customHeight="1" x14ac:dyDescent="0.2">
      <c r="A9" s="31">
        <f t="shared" si="0"/>
        <v>4</v>
      </c>
      <c r="B9" s="26" t="str">
        <f>'Formato '!$A$16</f>
        <v>SEGUROS Y FIANZAS</v>
      </c>
      <c r="C9" s="27" t="str">
        <f>'Formato '!A17</f>
        <v>Mvz. Luis R. Méndez Gallegos</v>
      </c>
      <c r="D9" s="28"/>
    </row>
    <row r="10" spans="1:8" s="9" customFormat="1" ht="45" customHeight="1" x14ac:dyDescent="0.2">
      <c r="A10" s="31">
        <f t="shared" si="0"/>
        <v>5</v>
      </c>
      <c r="B10" s="26" t="str">
        <f>'Formato '!$C$16</f>
        <v>GERENCIA DE CONFIABILIDAD CT</v>
      </c>
      <c r="C10" s="27" t="str">
        <f>'Formato '!C17</f>
        <v>Ing. León Daniel Mena Velázquez</v>
      </c>
      <c r="D10" s="28"/>
    </row>
    <row r="11" spans="1:8" s="9" customFormat="1" ht="45" customHeight="1" x14ac:dyDescent="0.2">
      <c r="A11" s="31">
        <f t="shared" si="0"/>
        <v>6</v>
      </c>
      <c r="B11" s="26" t="str">
        <f>'Formato '!$A$20</f>
        <v>G.T.L.P.S</v>
      </c>
      <c r="C11" s="27" t="str">
        <f>'Formato '!A21</f>
        <v>Ing. Oscar López Aguilar</v>
      </c>
      <c r="D11" s="28"/>
      <c r="H11" s="9">
        <v>0</v>
      </c>
    </row>
    <row r="12" spans="1:8" s="9" customFormat="1" ht="45" customHeight="1" x14ac:dyDescent="0.2">
      <c r="A12" s="31">
        <f t="shared" si="0"/>
        <v>7</v>
      </c>
      <c r="B12" s="26" t="str">
        <f>'Formato '!$C$20</f>
        <v>G. PERFORACION Y REPARACIÓN PT</v>
      </c>
      <c r="C12" s="27" t="str">
        <f>'Formato '!C21</f>
        <v>Ing. Ma. Gabriela Angulo Medina</v>
      </c>
      <c r="D12" s="28"/>
    </row>
    <row r="13" spans="1:8" s="9" customFormat="1" ht="45" customHeight="1" x14ac:dyDescent="0.2">
      <c r="A13" s="31">
        <f t="shared" si="0"/>
        <v>8</v>
      </c>
      <c r="B13" s="26" t="str">
        <f>'Formato '!$A$24</f>
        <v>GASIPA </v>
      </c>
      <c r="C13" s="27" t="str">
        <f>'Formato '!A25</f>
        <v>Ing. Victor Hugo Pérez López</v>
      </c>
      <c r="D13" s="28"/>
    </row>
    <row r="14" spans="1:8" s="9" customFormat="1" ht="45" customHeight="1" x14ac:dyDescent="0.2">
      <c r="A14" s="31">
        <f t="shared" si="0"/>
        <v>9</v>
      </c>
      <c r="B14" s="26" t="str">
        <f>'Formato '!$C$24</f>
        <v>TECNOLOGIA DE INFORMACIÓN Z.S.</v>
      </c>
      <c r="C14" s="27" t="str">
        <f>'Formato '!C25</f>
        <v>Ing. Luis Manuel Mejia Cordova</v>
      </c>
      <c r="D14" s="28"/>
    </row>
    <row r="15" spans="1:8" s="9" customFormat="1" ht="45" customHeight="1" x14ac:dyDescent="0.2">
      <c r="A15" s="31">
        <f t="shared" si="0"/>
        <v>10</v>
      </c>
      <c r="B15" s="26" t="str">
        <f>'Formato '!$A$28</f>
        <v>G.M. DE ASUNTOS EXTERNOS Y C.</v>
      </c>
      <c r="C15" s="27" t="str">
        <f>'Formato '!A29</f>
        <v>Ing. Rosana Sol Ferrer</v>
      </c>
      <c r="D15" s="28"/>
    </row>
    <row r="16" spans="1:8" s="9" customFormat="1" ht="45" customHeight="1" x14ac:dyDescent="0.2">
      <c r="A16" s="31">
        <f t="shared" si="0"/>
        <v>11</v>
      </c>
      <c r="B16" s="32" t="str">
        <f>'Formato '!$C$28</f>
        <v>SUBG. ADMON. DE PERSONAL V.</v>
      </c>
      <c r="C16" s="33" t="str">
        <f>'Formato '!$C$29</f>
        <v>Lic. Miguel A. Olan León</v>
      </c>
      <c r="D16" s="28"/>
    </row>
    <row r="17" spans="1:6" s="9" customFormat="1" ht="45" customHeight="1" x14ac:dyDescent="0.2">
      <c r="A17" s="31">
        <f t="shared" si="0"/>
        <v>12</v>
      </c>
      <c r="B17" s="26" t="str">
        <f>'Formato '!$A$32</f>
        <v>G. JURÍDICA DE EXP. Y PROD.</v>
      </c>
      <c r="C17" s="27" t="str">
        <f>'Formato '!A33</f>
        <v>Lic. Javier Torres López</v>
      </c>
      <c r="D17" s="28"/>
    </row>
    <row r="18" spans="1:6" s="9" customFormat="1" ht="45" customHeight="1" x14ac:dyDescent="0.2">
      <c r="A18" s="31">
        <f t="shared" si="0"/>
        <v>13</v>
      </c>
      <c r="B18" s="26" t="str">
        <f>'Formato '!$C$32</f>
        <v>A.P. BELLOTA -JUJO</v>
      </c>
      <c r="C18" s="27" t="str">
        <f>'Formato '!C33</f>
        <v>Ing. Migue Angel Cerino de la Cruz</v>
      </c>
      <c r="D18" s="28"/>
    </row>
    <row r="19" spans="1:6" s="9" customFormat="1" ht="45" customHeight="1" x14ac:dyDescent="0.2">
      <c r="A19" s="31">
        <f t="shared" si="0"/>
        <v>14</v>
      </c>
      <c r="B19" s="26" t="str">
        <f>'Formato '!$A$36</f>
        <v>A.P. CINCO-PRESIDENTES</v>
      </c>
      <c r="C19" s="27" t="str">
        <f>'Formato '!A37</f>
        <v>Ing. Carlos Francisco García Vela</v>
      </c>
      <c r="D19" s="28"/>
    </row>
    <row r="20" spans="1:6" s="9" customFormat="1" ht="45" customHeight="1" x14ac:dyDescent="0.2">
      <c r="A20" s="31">
        <f t="shared" si="0"/>
        <v>15</v>
      </c>
      <c r="B20" s="26" t="str">
        <f>'Formato '!$C$36</f>
        <v>A.P. MACUSPANA-MUSPAC</v>
      </c>
      <c r="C20" s="27" t="str">
        <f>'Formato '!C37</f>
        <v>Ing. Leonel Campero Quezada</v>
      </c>
      <c r="D20" s="28"/>
    </row>
    <row r="21" spans="1:6" s="9" customFormat="1" ht="45" customHeight="1" x14ac:dyDescent="0.2">
      <c r="A21" s="31">
        <f t="shared" si="0"/>
        <v>16</v>
      </c>
      <c r="B21" s="26" t="str">
        <f>'Formato '!$A$40</f>
        <v>A.P. SAMARIA-LUNA</v>
      </c>
      <c r="C21" s="27" t="str">
        <f>'Formato '!A41</f>
        <v>Ing. Juan Carlos Sosa Sanchez</v>
      </c>
      <c r="D21" s="28"/>
    </row>
    <row r="22" spans="1:6" s="9" customFormat="1" ht="45" customHeight="1" x14ac:dyDescent="0.2">
      <c r="A22" s="31">
        <f t="shared" si="0"/>
        <v>17</v>
      </c>
      <c r="B22" s="26" t="str">
        <f>'Formato '!$C$40</f>
        <v>A. EXPLORACIÓN ÁREAS TERRESTRES</v>
      </c>
      <c r="C22" s="27" t="str">
        <f>'Formato '!C41</f>
        <v>Ing. Oscar Pinto Gómez</v>
      </c>
      <c r="D22" s="68"/>
    </row>
    <row r="23" spans="1:6" s="9" customFormat="1" ht="45" customHeight="1" x14ac:dyDescent="0.2">
      <c r="A23" s="31">
        <f t="shared" si="0"/>
        <v>18</v>
      </c>
      <c r="B23" s="26" t="str">
        <f>'Formato '!$A$44</f>
        <v>A.P. POZA RICA-ALTAMIRA</v>
      </c>
      <c r="C23" s="27" t="str">
        <f>'Formato '!A45</f>
        <v>Ing. Jorge Adalberto Vega Flores</v>
      </c>
      <c r="D23" s="68"/>
    </row>
    <row r="24" spans="1:6" s="9" customFormat="1" ht="45" customHeight="1" x14ac:dyDescent="0.2">
      <c r="A24" s="31">
        <f t="shared" si="0"/>
        <v>19</v>
      </c>
      <c r="B24" s="29" t="str">
        <f>'Formato '!$C$44</f>
        <v>A.P. GAS VERACRUZ</v>
      </c>
      <c r="C24" s="38" t="str">
        <f>'Formato '!C45</f>
        <v>Ing. Telésforo B. Dávila Castillo</v>
      </c>
      <c r="D24" s="30"/>
    </row>
    <row r="25" spans="1:6" s="9" customFormat="1" ht="45" customHeight="1" x14ac:dyDescent="0.2">
      <c r="A25" s="22"/>
      <c r="B25" s="23" t="s">
        <v>7</v>
      </c>
      <c r="C25" s="69" t="str">
        <f>'Formato '!$A$5</f>
        <v xml:space="preserve">Ing. Arturo Ramírez Rodríguez </v>
      </c>
      <c r="D25" s="52"/>
    </row>
    <row r="26" spans="1:6" s="9" customFormat="1" ht="45" customHeight="1" x14ac:dyDescent="0.2">
      <c r="A26" s="22"/>
      <c r="B26" s="23"/>
      <c r="C26" s="51"/>
      <c r="D26" s="52"/>
    </row>
    <row r="27" spans="1:6" ht="25.15" customHeight="1" x14ac:dyDescent="0.25">
      <c r="A27" s="113" t="s">
        <v>642</v>
      </c>
      <c r="B27" s="113"/>
      <c r="C27" s="113"/>
      <c r="D27" s="113"/>
      <c r="F27" t="s">
        <v>3</v>
      </c>
    </row>
    <row r="28" spans="1:6" ht="25.15" customHeight="1" x14ac:dyDescent="0.25">
      <c r="A28" s="114" t="s">
        <v>8</v>
      </c>
      <c r="B28" s="114"/>
      <c r="C28" s="114"/>
      <c r="D28" s="114"/>
    </row>
    <row r="29" spans="1:6" s="70" customFormat="1" ht="25.15" customHeight="1" x14ac:dyDescent="0.25">
      <c r="A29" s="115" t="s">
        <v>648</v>
      </c>
      <c r="B29" s="116"/>
      <c r="C29" s="116"/>
      <c r="D29" s="20" t="str">
        <f>D3</f>
        <v>Sabado 06 de Agosto 2016</v>
      </c>
    </row>
    <row r="30" spans="1:6" s="71" customFormat="1" ht="25.15" customHeight="1" x14ac:dyDescent="0.25">
      <c r="A30" s="117" t="s">
        <v>585</v>
      </c>
      <c r="B30" s="118"/>
      <c r="C30" s="118"/>
      <c r="D30" s="21" t="s">
        <v>664</v>
      </c>
    </row>
    <row r="31" spans="1:6" s="9" customFormat="1" ht="45" customHeight="1" x14ac:dyDescent="0.2">
      <c r="A31" s="35" t="s">
        <v>6</v>
      </c>
      <c r="B31" s="36" t="s">
        <v>4</v>
      </c>
      <c r="C31" s="36" t="s">
        <v>665</v>
      </c>
      <c r="D31" s="37" t="s">
        <v>5</v>
      </c>
    </row>
    <row r="32" spans="1:6" s="9" customFormat="1" ht="45" customHeight="1" x14ac:dyDescent="0.2">
      <c r="A32" s="31">
        <v>1</v>
      </c>
      <c r="B32" s="26" t="str">
        <f t="shared" ref="B32:C50" si="1">B6</f>
        <v>GERENCIA DE CONST., SUPERVICIÓN PERFORACIÓN Y MANTENIMIENTO</v>
      </c>
      <c r="C32" s="27" t="str">
        <f t="shared" si="1"/>
        <v>Ing. Gonzálo Hernández Orozco</v>
      </c>
      <c r="D32" s="34"/>
    </row>
    <row r="33" spans="1:4" s="9" customFormat="1" ht="45" customHeight="1" x14ac:dyDescent="0.2">
      <c r="A33" s="31">
        <f>A32+1</f>
        <v>2</v>
      </c>
      <c r="B33" s="26" t="str">
        <f t="shared" si="1"/>
        <v>GCSPM (ACTIVIDAD FÍSICA)</v>
      </c>
      <c r="C33" s="27" t="str">
        <f t="shared" si="1"/>
        <v>Ing. Cesar David Beristain Buendia</v>
      </c>
      <c r="D33" s="34"/>
    </row>
    <row r="34" spans="1:4" s="9" customFormat="1" ht="45" customHeight="1" x14ac:dyDescent="0.2">
      <c r="A34" s="31">
        <f t="shared" ref="A34:A50" si="2">A33+1</f>
        <v>3</v>
      </c>
      <c r="B34" s="26" t="str">
        <f t="shared" si="1"/>
        <v>G. DE PROGRAMACION Y EVALUACION</v>
      </c>
      <c r="C34" s="27" t="str">
        <f t="shared" si="1"/>
        <v xml:space="preserve">Ing. Nelly Sánchez Mendoza </v>
      </c>
      <c r="D34" s="28"/>
    </row>
    <row r="35" spans="1:4" s="9" customFormat="1" ht="45" customHeight="1" x14ac:dyDescent="0.2">
      <c r="A35" s="31">
        <f t="shared" si="2"/>
        <v>4</v>
      </c>
      <c r="B35" s="26" t="str">
        <f t="shared" si="1"/>
        <v>SEGUROS Y FIANZAS</v>
      </c>
      <c r="C35" s="27" t="str">
        <f t="shared" si="1"/>
        <v>Mvz. Luis R. Méndez Gallegos</v>
      </c>
      <c r="D35" s="28"/>
    </row>
    <row r="36" spans="1:4" s="9" customFormat="1" ht="45" customHeight="1" x14ac:dyDescent="0.2">
      <c r="A36" s="31">
        <f t="shared" si="2"/>
        <v>5</v>
      </c>
      <c r="B36" s="26" t="str">
        <f t="shared" si="1"/>
        <v>GERENCIA DE CONFIABILIDAD CT</v>
      </c>
      <c r="C36" s="27" t="str">
        <f t="shared" si="1"/>
        <v>Ing. León Daniel Mena Velázquez</v>
      </c>
      <c r="D36" s="28"/>
    </row>
    <row r="37" spans="1:4" s="9" customFormat="1" ht="45" customHeight="1" x14ac:dyDescent="0.2">
      <c r="A37" s="31">
        <f t="shared" si="2"/>
        <v>6</v>
      </c>
      <c r="B37" s="26" t="str">
        <f t="shared" si="1"/>
        <v>G.T.L.P.S</v>
      </c>
      <c r="C37" s="27" t="str">
        <f t="shared" si="1"/>
        <v>Ing. Oscar López Aguilar</v>
      </c>
      <c r="D37" s="28"/>
    </row>
    <row r="38" spans="1:4" s="9" customFormat="1" ht="45" customHeight="1" x14ac:dyDescent="0.2">
      <c r="A38" s="31">
        <f t="shared" si="2"/>
        <v>7</v>
      </c>
      <c r="B38" s="26" t="str">
        <f t="shared" si="1"/>
        <v>G. PERFORACION Y REPARACIÓN PT</v>
      </c>
      <c r="C38" s="27" t="str">
        <f t="shared" si="1"/>
        <v>Ing. Ma. Gabriela Angulo Medina</v>
      </c>
      <c r="D38" s="28"/>
    </row>
    <row r="39" spans="1:4" s="9" customFormat="1" ht="45" customHeight="1" x14ac:dyDescent="0.2">
      <c r="A39" s="31">
        <f t="shared" si="2"/>
        <v>8</v>
      </c>
      <c r="B39" s="26" t="str">
        <f t="shared" si="1"/>
        <v>GASIPA </v>
      </c>
      <c r="C39" s="27" t="str">
        <f t="shared" si="1"/>
        <v>Ing. Victor Hugo Pérez López</v>
      </c>
      <c r="D39" s="28"/>
    </row>
    <row r="40" spans="1:4" s="9" customFormat="1" ht="45" customHeight="1" x14ac:dyDescent="0.2">
      <c r="A40" s="31">
        <f t="shared" si="2"/>
        <v>9</v>
      </c>
      <c r="B40" s="26" t="str">
        <f t="shared" si="1"/>
        <v>TECNOLOGIA DE INFORMACIÓN Z.S.</v>
      </c>
      <c r="C40" s="27" t="str">
        <f t="shared" si="1"/>
        <v>Ing. Luis Manuel Mejia Cordova</v>
      </c>
      <c r="D40" s="28"/>
    </row>
    <row r="41" spans="1:4" s="9" customFormat="1" ht="45" customHeight="1" x14ac:dyDescent="0.2">
      <c r="A41" s="31">
        <f t="shared" si="2"/>
        <v>10</v>
      </c>
      <c r="B41" s="26" t="str">
        <f t="shared" si="1"/>
        <v>G.M. DE ASUNTOS EXTERNOS Y C.</v>
      </c>
      <c r="C41" s="27" t="str">
        <f t="shared" si="1"/>
        <v>Ing. Rosana Sol Ferrer</v>
      </c>
      <c r="D41" s="28"/>
    </row>
    <row r="42" spans="1:4" s="9" customFormat="1" ht="45" customHeight="1" x14ac:dyDescent="0.2">
      <c r="A42" s="31">
        <f t="shared" si="2"/>
        <v>11</v>
      </c>
      <c r="B42" s="26" t="str">
        <f t="shared" si="1"/>
        <v>SUBG. ADMON. DE PERSONAL V.</v>
      </c>
      <c r="C42" s="27" t="str">
        <f t="shared" si="1"/>
        <v>Lic. Miguel A. Olan León</v>
      </c>
      <c r="D42" s="28"/>
    </row>
    <row r="43" spans="1:4" s="9" customFormat="1" ht="45" customHeight="1" x14ac:dyDescent="0.2">
      <c r="A43" s="31">
        <f t="shared" si="2"/>
        <v>12</v>
      </c>
      <c r="B43" s="26" t="str">
        <f t="shared" si="1"/>
        <v>G. JURÍDICA DE EXP. Y PROD.</v>
      </c>
      <c r="C43" s="27" t="str">
        <f t="shared" si="1"/>
        <v>Lic. Javier Torres López</v>
      </c>
      <c r="D43" s="28"/>
    </row>
    <row r="44" spans="1:4" s="9" customFormat="1" ht="45" customHeight="1" x14ac:dyDescent="0.2">
      <c r="A44" s="31">
        <f t="shared" si="2"/>
        <v>13</v>
      </c>
      <c r="B44" s="26" t="str">
        <f t="shared" si="1"/>
        <v>A.P. BELLOTA -JUJO</v>
      </c>
      <c r="C44" s="27" t="str">
        <f t="shared" si="1"/>
        <v>Ing. Migue Angel Cerino de la Cruz</v>
      </c>
      <c r="D44" s="28"/>
    </row>
    <row r="45" spans="1:4" s="9" customFormat="1" ht="45" customHeight="1" x14ac:dyDescent="0.2">
      <c r="A45" s="31">
        <f t="shared" si="2"/>
        <v>14</v>
      </c>
      <c r="B45" s="26" t="str">
        <f t="shared" si="1"/>
        <v>A.P. CINCO-PRESIDENTES</v>
      </c>
      <c r="C45" s="27" t="str">
        <f t="shared" si="1"/>
        <v>Ing. Carlos Francisco García Vela</v>
      </c>
      <c r="D45" s="28"/>
    </row>
    <row r="46" spans="1:4" s="9" customFormat="1" ht="45" customHeight="1" x14ac:dyDescent="0.2">
      <c r="A46" s="31">
        <f t="shared" si="2"/>
        <v>15</v>
      </c>
      <c r="B46" s="26" t="str">
        <f t="shared" si="1"/>
        <v>A.P. MACUSPANA-MUSPAC</v>
      </c>
      <c r="C46" s="27" t="str">
        <f t="shared" si="1"/>
        <v>Ing. Leonel Campero Quezada</v>
      </c>
      <c r="D46" s="28"/>
    </row>
    <row r="47" spans="1:4" s="9" customFormat="1" ht="45" customHeight="1" x14ac:dyDescent="0.2">
      <c r="A47" s="31">
        <f t="shared" si="2"/>
        <v>16</v>
      </c>
      <c r="B47" s="26" t="str">
        <f t="shared" si="1"/>
        <v>A.P. SAMARIA-LUNA</v>
      </c>
      <c r="C47" s="27" t="str">
        <f t="shared" si="1"/>
        <v>Ing. Juan Carlos Sosa Sanchez</v>
      </c>
      <c r="D47" s="28"/>
    </row>
    <row r="48" spans="1:4" s="9" customFormat="1" ht="45" customHeight="1" x14ac:dyDescent="0.2">
      <c r="A48" s="31">
        <f t="shared" si="2"/>
        <v>17</v>
      </c>
      <c r="B48" s="26" t="str">
        <f t="shared" si="1"/>
        <v>A. EXPLORACIÓN ÁREAS TERRESTRES</v>
      </c>
      <c r="C48" s="27" t="str">
        <f t="shared" si="1"/>
        <v>Ing. Oscar Pinto Gómez</v>
      </c>
      <c r="D48" s="68"/>
    </row>
    <row r="49" spans="1:4" s="9" customFormat="1" ht="45" customHeight="1" x14ac:dyDescent="0.2">
      <c r="A49" s="31">
        <f t="shared" si="2"/>
        <v>18</v>
      </c>
      <c r="B49" s="26" t="str">
        <f t="shared" si="1"/>
        <v>A.P. POZA RICA-ALTAMIRA</v>
      </c>
      <c r="C49" s="27" t="str">
        <f t="shared" si="1"/>
        <v>Ing. Jorge Adalberto Vega Flores</v>
      </c>
      <c r="D49" s="68"/>
    </row>
    <row r="50" spans="1:4" s="9" customFormat="1" ht="45" customHeight="1" x14ac:dyDescent="0.2">
      <c r="A50" s="31">
        <f t="shared" si="2"/>
        <v>19</v>
      </c>
      <c r="B50" s="26" t="str">
        <f t="shared" si="1"/>
        <v>A.P. GAS VERACRUZ</v>
      </c>
      <c r="C50" s="27" t="str">
        <f t="shared" si="1"/>
        <v>Ing. Telésforo B. Dávila Castillo</v>
      </c>
      <c r="D50" s="30"/>
    </row>
    <row r="51" spans="1:4" s="9" customFormat="1" ht="45" customHeight="1" x14ac:dyDescent="0.2">
      <c r="A51" s="22"/>
      <c r="B51" s="23" t="s">
        <v>7</v>
      </c>
      <c r="C51" s="69" t="str">
        <f>'Formato '!$A$5</f>
        <v xml:space="preserve">Ing. Arturo Ramírez Rodríguez </v>
      </c>
      <c r="D51" s="52"/>
    </row>
    <row r="52" spans="1:4" s="9" customFormat="1" ht="39.6" customHeight="1" x14ac:dyDescent="0.2">
      <c r="A52" s="22"/>
      <c r="B52" s="23"/>
      <c r="C52" s="51"/>
      <c r="D52" s="52"/>
    </row>
    <row r="53" spans="1:4" ht="25.15" customHeight="1" x14ac:dyDescent="0.25">
      <c r="A53" s="113" t="str">
        <f>A1</f>
        <v>SUBDIRECCIÓN DE PRODUCCIÓN CAMPOS TERRESTRES</v>
      </c>
      <c r="B53" s="113"/>
      <c r="C53" s="113"/>
      <c r="D53" s="113"/>
    </row>
    <row r="54" spans="1:4" ht="25.15" customHeight="1" x14ac:dyDescent="0.25">
      <c r="A54" s="114" t="s">
        <v>9</v>
      </c>
      <c r="B54" s="114"/>
      <c r="C54" s="114"/>
      <c r="D54" s="114"/>
    </row>
    <row r="55" spans="1:4" ht="25.15" customHeight="1" x14ac:dyDescent="0.25">
      <c r="A55" s="25" t="str">
        <f>A3</f>
        <v>Ing. Felix Alvarado Arellano Cel: 9384008341</v>
      </c>
      <c r="B55" s="9"/>
      <c r="C55" s="9"/>
      <c r="D55" s="20" t="str">
        <f>'Formato '!F3</f>
        <v>Domingo 07 de Agosto 2016</v>
      </c>
    </row>
    <row r="56" spans="1:4" s="71" customFormat="1" ht="25.15" customHeight="1" x14ac:dyDescent="0.25">
      <c r="A56" s="72" t="str">
        <f>A4</f>
        <v>Ing. Adolfo Cid Vazquez  Cel:9932227951</v>
      </c>
      <c r="B56" s="73"/>
      <c r="C56" s="74"/>
      <c r="D56" s="21" t="str">
        <f>D4</f>
        <v>Hora de la Reunión: 10:00 hrs.</v>
      </c>
    </row>
    <row r="57" spans="1:4" s="9" customFormat="1" ht="45" customHeight="1" x14ac:dyDescent="0.2">
      <c r="A57" s="35" t="s">
        <v>6</v>
      </c>
      <c r="B57" s="36" t="s">
        <v>4</v>
      </c>
      <c r="C57" s="36" t="s">
        <v>665</v>
      </c>
      <c r="D57" s="37" t="s">
        <v>5</v>
      </c>
    </row>
    <row r="58" spans="1:4" s="9" customFormat="1" ht="45" customHeight="1" x14ac:dyDescent="0.2">
      <c r="A58" s="31">
        <f t="shared" ref="A58:B76" si="3">A6</f>
        <v>1</v>
      </c>
      <c r="B58" s="40" t="str">
        <f t="shared" si="3"/>
        <v>GERENCIA DE CONST., SUPERVICIÓN PERFORACIÓN Y MANTENIMIENTO</v>
      </c>
      <c r="C58" s="33" t="str">
        <f>'Formato '!H5</f>
        <v>Ing. Gonzálo Hernández Orozco</v>
      </c>
      <c r="D58" s="34"/>
    </row>
    <row r="59" spans="1:4" s="9" customFormat="1" ht="45" customHeight="1" x14ac:dyDescent="0.2">
      <c r="A59" s="31">
        <f t="shared" si="3"/>
        <v>2</v>
      </c>
      <c r="B59" s="40" t="str">
        <f t="shared" si="3"/>
        <v>GCSPM (ACTIVIDAD FÍSICA)</v>
      </c>
      <c r="C59" s="33" t="str">
        <f>'Formato '!F13</f>
        <v>Ing. Cesar David Beristain Buendia</v>
      </c>
      <c r="D59" s="34"/>
    </row>
    <row r="60" spans="1:4" s="9" customFormat="1" ht="45" customHeight="1" x14ac:dyDescent="0.2">
      <c r="A60" s="31">
        <f t="shared" si="3"/>
        <v>3</v>
      </c>
      <c r="B60" s="40" t="str">
        <f t="shared" si="3"/>
        <v>G. DE PROGRAMACION Y EVALUACION</v>
      </c>
      <c r="C60" s="33" t="str">
        <f>'Formato '!H13</f>
        <v xml:space="preserve">Ing. Israel Islas Zacarías </v>
      </c>
      <c r="D60" s="28"/>
    </row>
    <row r="61" spans="1:4" s="9" customFormat="1" ht="45" customHeight="1" x14ac:dyDescent="0.2">
      <c r="A61" s="31">
        <f t="shared" si="3"/>
        <v>4</v>
      </c>
      <c r="B61" s="40" t="str">
        <f t="shared" si="3"/>
        <v>SEGUROS Y FIANZAS</v>
      </c>
      <c r="C61" s="33" t="str">
        <f>'Formato '!F17</f>
        <v>Mvz. Luis R. Méndez Gallegos</v>
      </c>
      <c r="D61" s="28"/>
    </row>
    <row r="62" spans="1:4" s="9" customFormat="1" ht="45" customHeight="1" x14ac:dyDescent="0.2">
      <c r="A62" s="31">
        <f t="shared" si="3"/>
        <v>5</v>
      </c>
      <c r="B62" s="40" t="str">
        <f t="shared" si="3"/>
        <v>GERENCIA DE CONFIABILIDAD CT</v>
      </c>
      <c r="C62" s="33" t="str">
        <f>'Formato '!H17</f>
        <v>Ing. León Daniel Mena Velázquez</v>
      </c>
      <c r="D62" s="28"/>
    </row>
    <row r="63" spans="1:4" s="9" customFormat="1" ht="45" customHeight="1" x14ac:dyDescent="0.2">
      <c r="A63" s="31">
        <f t="shared" si="3"/>
        <v>6</v>
      </c>
      <c r="B63" s="40" t="str">
        <f t="shared" si="3"/>
        <v>G.T.L.P.S</v>
      </c>
      <c r="C63" s="33" t="str">
        <f>'Formato '!F21</f>
        <v>Ing. Oscar López Aguilar</v>
      </c>
      <c r="D63" s="28"/>
    </row>
    <row r="64" spans="1:4" s="9" customFormat="1" ht="45" customHeight="1" x14ac:dyDescent="0.2">
      <c r="A64" s="31">
        <f t="shared" si="3"/>
        <v>7</v>
      </c>
      <c r="B64" s="40" t="str">
        <f t="shared" si="3"/>
        <v>G. PERFORACION Y REPARACIÓN PT</v>
      </c>
      <c r="C64" s="33" t="str">
        <f>'Formato '!H21</f>
        <v>Ing. Ma. Gabriela Angulo Medina</v>
      </c>
      <c r="D64" s="28"/>
    </row>
    <row r="65" spans="1:4" s="9" customFormat="1" ht="45" customHeight="1" x14ac:dyDescent="0.2">
      <c r="A65" s="31">
        <f t="shared" si="3"/>
        <v>8</v>
      </c>
      <c r="B65" s="40" t="str">
        <f t="shared" si="3"/>
        <v>GASIPA </v>
      </c>
      <c r="C65" s="33" t="str">
        <f>'Formato '!F25</f>
        <v>Ing. Victor Hugo Pérez López</v>
      </c>
      <c r="D65" s="28"/>
    </row>
    <row r="66" spans="1:4" s="9" customFormat="1" ht="45" customHeight="1" x14ac:dyDescent="0.2">
      <c r="A66" s="31">
        <f t="shared" si="3"/>
        <v>9</v>
      </c>
      <c r="B66" s="40" t="str">
        <f t="shared" si="3"/>
        <v>TECNOLOGIA DE INFORMACIÓN Z.S.</v>
      </c>
      <c r="C66" s="33" t="str">
        <f>'Formato '!H25</f>
        <v>Ing. Luis Manuel Mejia Cordova</v>
      </c>
      <c r="D66" s="28"/>
    </row>
    <row r="67" spans="1:4" s="9" customFormat="1" ht="45" customHeight="1" x14ac:dyDescent="0.2">
      <c r="A67" s="31">
        <f t="shared" si="3"/>
        <v>10</v>
      </c>
      <c r="B67" s="40" t="str">
        <f t="shared" si="3"/>
        <v>G.M. DE ASUNTOS EXTERNOS Y C.</v>
      </c>
      <c r="C67" s="33" t="str">
        <f>'Formato '!F29</f>
        <v>Ing. Rosana Sol Ferrer</v>
      </c>
      <c r="D67" s="28"/>
    </row>
    <row r="68" spans="1:4" s="9" customFormat="1" ht="45" customHeight="1" x14ac:dyDescent="0.2">
      <c r="A68" s="31">
        <f t="shared" si="3"/>
        <v>11</v>
      </c>
      <c r="B68" s="40" t="str">
        <f t="shared" si="3"/>
        <v>SUBG. ADMON. DE PERSONAL V.</v>
      </c>
      <c r="C68" s="33" t="str">
        <f>'Formato '!H29</f>
        <v>Lic. Miguel A. Olan León</v>
      </c>
      <c r="D68" s="28"/>
    </row>
    <row r="69" spans="1:4" s="9" customFormat="1" ht="45" customHeight="1" x14ac:dyDescent="0.2">
      <c r="A69" s="31">
        <f t="shared" si="3"/>
        <v>12</v>
      </c>
      <c r="B69" s="40" t="str">
        <f t="shared" si="3"/>
        <v>G. JURÍDICA DE EXP. Y PROD.</v>
      </c>
      <c r="C69" s="33" t="str">
        <f>'Formato '!F33</f>
        <v>Lic. Javier Torres López</v>
      </c>
      <c r="D69" s="28"/>
    </row>
    <row r="70" spans="1:4" s="9" customFormat="1" ht="45" customHeight="1" x14ac:dyDescent="0.2">
      <c r="A70" s="31">
        <f t="shared" si="3"/>
        <v>13</v>
      </c>
      <c r="B70" s="40" t="str">
        <f t="shared" si="3"/>
        <v>A.P. BELLOTA -JUJO</v>
      </c>
      <c r="C70" s="33" t="str">
        <f>C18</f>
        <v>Ing. Migue Angel Cerino de la Cruz</v>
      </c>
      <c r="D70" s="28"/>
    </row>
    <row r="71" spans="1:4" s="9" customFormat="1" ht="45" customHeight="1" x14ac:dyDescent="0.2">
      <c r="A71" s="31">
        <f t="shared" si="3"/>
        <v>14</v>
      </c>
      <c r="B71" s="40" t="str">
        <f t="shared" si="3"/>
        <v>A.P. CINCO-PRESIDENTES</v>
      </c>
      <c r="C71" s="33" t="str">
        <f>'Formato '!F37</f>
        <v>Ing. Carlos Francisco García Vela</v>
      </c>
      <c r="D71" s="28"/>
    </row>
    <row r="72" spans="1:4" s="9" customFormat="1" ht="45" customHeight="1" x14ac:dyDescent="0.2">
      <c r="A72" s="31">
        <f t="shared" si="3"/>
        <v>15</v>
      </c>
      <c r="B72" s="40" t="str">
        <f t="shared" si="3"/>
        <v>A.P. MACUSPANA-MUSPAC</v>
      </c>
      <c r="C72" s="33" t="str">
        <f>'Formato '!H37</f>
        <v>Ing. Leonel Campero Quezada</v>
      </c>
      <c r="D72" s="28"/>
    </row>
    <row r="73" spans="1:4" s="9" customFormat="1" ht="45" customHeight="1" x14ac:dyDescent="0.2">
      <c r="A73" s="31">
        <f t="shared" si="3"/>
        <v>16</v>
      </c>
      <c r="B73" s="40" t="str">
        <f t="shared" si="3"/>
        <v>A.P. SAMARIA-LUNA</v>
      </c>
      <c r="C73" s="33" t="str">
        <f>'Formato '!F41</f>
        <v>Ing. Juan Carlos Sosa Sanchez</v>
      </c>
      <c r="D73" s="28"/>
    </row>
    <row r="74" spans="1:4" s="9" customFormat="1" ht="45" customHeight="1" x14ac:dyDescent="0.2">
      <c r="A74" s="31">
        <f t="shared" si="3"/>
        <v>17</v>
      </c>
      <c r="B74" s="40" t="str">
        <f t="shared" si="3"/>
        <v>A. EXPLORACIÓN ÁREAS TERRESTRES</v>
      </c>
      <c r="C74" s="33" t="str">
        <f>'Formato '!H41</f>
        <v>Ing. Oscar Pinto Gómez</v>
      </c>
      <c r="D74" s="68"/>
    </row>
    <row r="75" spans="1:4" s="9" customFormat="1" ht="45" customHeight="1" x14ac:dyDescent="0.2">
      <c r="A75" s="31">
        <f t="shared" si="3"/>
        <v>18</v>
      </c>
      <c r="B75" s="40" t="str">
        <f t="shared" si="3"/>
        <v>A.P. POZA RICA-ALTAMIRA</v>
      </c>
      <c r="C75" s="33" t="str">
        <f>'Formato '!F45</f>
        <v>Ing. Jorge Adalberto Vega Flores</v>
      </c>
      <c r="D75" s="68"/>
    </row>
    <row r="76" spans="1:4" s="9" customFormat="1" ht="45" customHeight="1" x14ac:dyDescent="0.2">
      <c r="A76" s="31">
        <f t="shared" si="3"/>
        <v>19</v>
      </c>
      <c r="B76" s="40" t="str">
        <f t="shared" si="3"/>
        <v>A.P. GAS VERACRUZ</v>
      </c>
      <c r="C76" s="33" t="str">
        <f>'Formato '!H45</f>
        <v>Ing. Telésforo B. Dávila Castillo</v>
      </c>
      <c r="D76" s="39"/>
    </row>
    <row r="77" spans="1:4" s="9" customFormat="1" ht="45" customHeight="1" x14ac:dyDescent="0.2">
      <c r="A77" s="22"/>
      <c r="B77" s="23" t="s">
        <v>7</v>
      </c>
      <c r="C77" s="69" t="str">
        <f>'Formato '!F5</f>
        <v xml:space="preserve">Ing. Arturo Ramírez Rodríguez </v>
      </c>
      <c r="D77" s="76"/>
    </row>
    <row r="78" spans="1:4" ht="39.6" customHeight="1" x14ac:dyDescent="0.25">
      <c r="A78" s="24"/>
      <c r="B78" s="24"/>
      <c r="C78" s="24"/>
      <c r="D78" s="24"/>
    </row>
    <row r="79" spans="1:4" ht="25.15" customHeight="1" x14ac:dyDescent="0.25">
      <c r="A79" s="113" t="str">
        <f>A53</f>
        <v>SUBDIRECCIÓN DE PRODUCCIÓN CAMPOS TERRESTRES</v>
      </c>
      <c r="B79" s="113"/>
      <c r="C79" s="113"/>
      <c r="D79" s="113"/>
    </row>
    <row r="80" spans="1:4" ht="25.15" customHeight="1" x14ac:dyDescent="0.25">
      <c r="A80" s="114" t="s">
        <v>8</v>
      </c>
      <c r="B80" s="114"/>
      <c r="C80" s="114"/>
      <c r="D80" s="114"/>
    </row>
    <row r="81" spans="1:4" s="75" customFormat="1" ht="25.15" customHeight="1" x14ac:dyDescent="0.25">
      <c r="A81" s="25" t="str">
        <f>A55</f>
        <v>Ing. Felix Alvarado Arellano Cel: 9384008341</v>
      </c>
      <c r="B81" s="70"/>
      <c r="C81" s="70"/>
      <c r="D81" s="20" t="str">
        <f>'Formato '!F3</f>
        <v>Domingo 07 de Agosto 2016</v>
      </c>
    </row>
    <row r="82" spans="1:4" s="71" customFormat="1" ht="25.15" customHeight="1" x14ac:dyDescent="0.25">
      <c r="A82" s="72" t="str">
        <f>A4</f>
        <v>Ing. Adolfo Cid Vazquez  Cel:9932227951</v>
      </c>
      <c r="B82" s="73"/>
      <c r="C82" s="74"/>
      <c r="D82" s="21" t="s">
        <v>664</v>
      </c>
    </row>
    <row r="83" spans="1:4" s="9" customFormat="1" ht="45" customHeight="1" x14ac:dyDescent="0.2">
      <c r="A83" s="35" t="s">
        <v>6</v>
      </c>
      <c r="B83" s="36" t="s">
        <v>4</v>
      </c>
      <c r="C83" s="36" t="s">
        <v>665</v>
      </c>
      <c r="D83" s="37" t="s">
        <v>5</v>
      </c>
    </row>
    <row r="84" spans="1:4" s="9" customFormat="1" ht="45" customHeight="1" x14ac:dyDescent="0.2">
      <c r="A84" s="31">
        <f>A58</f>
        <v>1</v>
      </c>
      <c r="B84" s="40" t="str">
        <f>B58</f>
        <v>GERENCIA DE CONST., SUPERVICIÓN PERFORACIÓN Y MANTENIMIENTO</v>
      </c>
      <c r="C84" s="33" t="str">
        <f>C58</f>
        <v>Ing. Gonzálo Hernández Orozco</v>
      </c>
      <c r="D84" s="34"/>
    </row>
    <row r="85" spans="1:4" s="9" customFormat="1" ht="45" customHeight="1" x14ac:dyDescent="0.2">
      <c r="A85" s="31">
        <f t="shared" ref="A85:B102" si="4">A59</f>
        <v>2</v>
      </c>
      <c r="B85" s="40" t="str">
        <f t="shared" si="4"/>
        <v>GCSPM (ACTIVIDAD FÍSICA)</v>
      </c>
      <c r="C85" s="33" t="str">
        <f t="shared" ref="C85:C102" si="5">C59</f>
        <v>Ing. Cesar David Beristain Buendia</v>
      </c>
      <c r="D85" s="34"/>
    </row>
    <row r="86" spans="1:4" s="9" customFormat="1" ht="45" customHeight="1" x14ac:dyDescent="0.2">
      <c r="A86" s="31">
        <f t="shared" si="4"/>
        <v>3</v>
      </c>
      <c r="B86" s="40" t="str">
        <f t="shared" si="4"/>
        <v>G. DE PROGRAMACION Y EVALUACION</v>
      </c>
      <c r="C86" s="33" t="str">
        <f t="shared" si="5"/>
        <v xml:space="preserve">Ing. Israel Islas Zacarías </v>
      </c>
      <c r="D86" s="28"/>
    </row>
    <row r="87" spans="1:4" s="9" customFormat="1" ht="45" customHeight="1" x14ac:dyDescent="0.2">
      <c r="A87" s="31">
        <f t="shared" si="4"/>
        <v>4</v>
      </c>
      <c r="B87" s="40" t="str">
        <f t="shared" si="4"/>
        <v>SEGUROS Y FIANZAS</v>
      </c>
      <c r="C87" s="33" t="str">
        <f t="shared" si="5"/>
        <v>Mvz. Luis R. Méndez Gallegos</v>
      </c>
      <c r="D87" s="28"/>
    </row>
    <row r="88" spans="1:4" s="9" customFormat="1" ht="45" customHeight="1" x14ac:dyDescent="0.2">
      <c r="A88" s="31">
        <f t="shared" si="4"/>
        <v>5</v>
      </c>
      <c r="B88" s="40" t="str">
        <f t="shared" si="4"/>
        <v>GERENCIA DE CONFIABILIDAD CT</v>
      </c>
      <c r="C88" s="33" t="str">
        <f t="shared" si="5"/>
        <v>Ing. León Daniel Mena Velázquez</v>
      </c>
      <c r="D88" s="28"/>
    </row>
    <row r="89" spans="1:4" s="9" customFormat="1" ht="45" customHeight="1" x14ac:dyDescent="0.2">
      <c r="A89" s="31">
        <f t="shared" si="4"/>
        <v>6</v>
      </c>
      <c r="B89" s="40" t="str">
        <f t="shared" si="4"/>
        <v>G.T.L.P.S</v>
      </c>
      <c r="C89" s="33" t="str">
        <f t="shared" si="5"/>
        <v>Ing. Oscar López Aguilar</v>
      </c>
      <c r="D89" s="28"/>
    </row>
    <row r="90" spans="1:4" s="9" customFormat="1" ht="45" customHeight="1" x14ac:dyDescent="0.2">
      <c r="A90" s="31">
        <f t="shared" si="4"/>
        <v>7</v>
      </c>
      <c r="B90" s="40" t="str">
        <f t="shared" si="4"/>
        <v>G. PERFORACION Y REPARACIÓN PT</v>
      </c>
      <c r="C90" s="33" t="str">
        <f t="shared" si="5"/>
        <v>Ing. Ma. Gabriela Angulo Medina</v>
      </c>
      <c r="D90" s="28"/>
    </row>
    <row r="91" spans="1:4" s="9" customFormat="1" ht="45" customHeight="1" x14ac:dyDescent="0.2">
      <c r="A91" s="31">
        <f t="shared" si="4"/>
        <v>8</v>
      </c>
      <c r="B91" s="40" t="str">
        <f t="shared" si="4"/>
        <v>GASIPA </v>
      </c>
      <c r="C91" s="33" t="str">
        <f t="shared" si="5"/>
        <v>Ing. Victor Hugo Pérez López</v>
      </c>
      <c r="D91" s="28"/>
    </row>
    <row r="92" spans="1:4" s="9" customFormat="1" ht="45" customHeight="1" x14ac:dyDescent="0.2">
      <c r="A92" s="31">
        <f t="shared" si="4"/>
        <v>9</v>
      </c>
      <c r="B92" s="40" t="str">
        <f t="shared" si="4"/>
        <v>TECNOLOGIA DE INFORMACIÓN Z.S.</v>
      </c>
      <c r="C92" s="33" t="str">
        <f t="shared" si="5"/>
        <v>Ing. Luis Manuel Mejia Cordova</v>
      </c>
      <c r="D92" s="28"/>
    </row>
    <row r="93" spans="1:4" s="9" customFormat="1" ht="45" customHeight="1" x14ac:dyDescent="0.2">
      <c r="A93" s="31">
        <f t="shared" si="4"/>
        <v>10</v>
      </c>
      <c r="B93" s="40" t="str">
        <f t="shared" si="4"/>
        <v>G.M. DE ASUNTOS EXTERNOS Y C.</v>
      </c>
      <c r="C93" s="33" t="str">
        <f t="shared" si="5"/>
        <v>Ing. Rosana Sol Ferrer</v>
      </c>
      <c r="D93" s="28"/>
    </row>
    <row r="94" spans="1:4" s="9" customFormat="1" ht="45" customHeight="1" x14ac:dyDescent="0.2">
      <c r="A94" s="31">
        <f t="shared" si="4"/>
        <v>11</v>
      </c>
      <c r="B94" s="40" t="str">
        <f t="shared" si="4"/>
        <v>SUBG. ADMON. DE PERSONAL V.</v>
      </c>
      <c r="C94" s="33" t="str">
        <f t="shared" si="5"/>
        <v>Lic. Miguel A. Olan León</v>
      </c>
      <c r="D94" s="28"/>
    </row>
    <row r="95" spans="1:4" s="9" customFormat="1" ht="45" customHeight="1" x14ac:dyDescent="0.2">
      <c r="A95" s="31">
        <f t="shared" si="4"/>
        <v>12</v>
      </c>
      <c r="B95" s="40" t="str">
        <f t="shared" si="4"/>
        <v>G. JURÍDICA DE EXP. Y PROD.</v>
      </c>
      <c r="C95" s="33" t="str">
        <f t="shared" si="5"/>
        <v>Lic. Javier Torres López</v>
      </c>
      <c r="D95" s="28"/>
    </row>
    <row r="96" spans="1:4" s="9" customFormat="1" ht="45" customHeight="1" x14ac:dyDescent="0.2">
      <c r="A96" s="31">
        <f t="shared" si="4"/>
        <v>13</v>
      </c>
      <c r="B96" s="40" t="str">
        <f t="shared" si="4"/>
        <v>A.P. BELLOTA -JUJO</v>
      </c>
      <c r="C96" s="33" t="str">
        <f t="shared" si="5"/>
        <v>Ing. Migue Angel Cerino de la Cruz</v>
      </c>
      <c r="D96" s="28"/>
    </row>
    <row r="97" spans="1:4" s="9" customFormat="1" ht="45" customHeight="1" x14ac:dyDescent="0.2">
      <c r="A97" s="31">
        <f t="shared" si="4"/>
        <v>14</v>
      </c>
      <c r="B97" s="40" t="str">
        <f t="shared" si="4"/>
        <v>A.P. CINCO-PRESIDENTES</v>
      </c>
      <c r="C97" s="33" t="str">
        <f t="shared" si="5"/>
        <v>Ing. Carlos Francisco García Vela</v>
      </c>
      <c r="D97" s="28"/>
    </row>
    <row r="98" spans="1:4" s="9" customFormat="1" ht="45" customHeight="1" x14ac:dyDescent="0.2">
      <c r="A98" s="31">
        <f t="shared" si="4"/>
        <v>15</v>
      </c>
      <c r="B98" s="40" t="str">
        <f t="shared" si="4"/>
        <v>A.P. MACUSPANA-MUSPAC</v>
      </c>
      <c r="C98" s="33" t="str">
        <f t="shared" si="5"/>
        <v>Ing. Leonel Campero Quezada</v>
      </c>
      <c r="D98" s="28"/>
    </row>
    <row r="99" spans="1:4" s="9" customFormat="1" ht="45" customHeight="1" x14ac:dyDescent="0.2">
      <c r="A99" s="31">
        <f t="shared" si="4"/>
        <v>16</v>
      </c>
      <c r="B99" s="40" t="str">
        <f t="shared" si="4"/>
        <v>A.P. SAMARIA-LUNA</v>
      </c>
      <c r="C99" s="33" t="str">
        <f t="shared" si="5"/>
        <v>Ing. Juan Carlos Sosa Sanchez</v>
      </c>
      <c r="D99" s="28"/>
    </row>
    <row r="100" spans="1:4" s="9" customFormat="1" ht="45" customHeight="1" x14ac:dyDescent="0.2">
      <c r="A100" s="31">
        <f t="shared" si="4"/>
        <v>17</v>
      </c>
      <c r="B100" s="40" t="str">
        <f t="shared" si="4"/>
        <v>A. EXPLORACIÓN ÁREAS TERRESTRES</v>
      </c>
      <c r="C100" s="33" t="str">
        <f t="shared" si="5"/>
        <v>Ing. Oscar Pinto Gómez</v>
      </c>
      <c r="D100" s="68"/>
    </row>
    <row r="101" spans="1:4" s="9" customFormat="1" ht="45" customHeight="1" x14ac:dyDescent="0.2">
      <c r="A101" s="31">
        <f t="shared" si="4"/>
        <v>18</v>
      </c>
      <c r="B101" s="40" t="str">
        <f t="shared" si="4"/>
        <v>A.P. POZA RICA-ALTAMIRA</v>
      </c>
      <c r="C101" s="33" t="str">
        <f t="shared" si="5"/>
        <v>Ing. Jorge Adalberto Vega Flores</v>
      </c>
      <c r="D101" s="68"/>
    </row>
    <row r="102" spans="1:4" s="9" customFormat="1" ht="45" customHeight="1" x14ac:dyDescent="0.2">
      <c r="A102" s="31">
        <f t="shared" si="4"/>
        <v>19</v>
      </c>
      <c r="B102" s="40" t="str">
        <f t="shared" si="4"/>
        <v>A.P. GAS VERACRUZ</v>
      </c>
      <c r="C102" s="33" t="str">
        <f t="shared" si="5"/>
        <v>Ing. Telésforo B. Dávila Castillo</v>
      </c>
      <c r="D102" s="39"/>
    </row>
    <row r="103" spans="1:4" s="9" customFormat="1" ht="45" customHeight="1" x14ac:dyDescent="0.2">
      <c r="A103" s="22"/>
      <c r="B103" s="23" t="s">
        <v>7</v>
      </c>
      <c r="C103" s="69" t="str">
        <f>'Formato '!$A$5</f>
        <v xml:space="preserve">Ing. Arturo Ramírez Rodríguez </v>
      </c>
      <c r="D103" s="76"/>
    </row>
    <row r="104" spans="1:4" ht="45" customHeight="1" x14ac:dyDescent="0.25"/>
    <row r="105" spans="1:4" ht="45" customHeight="1" x14ac:dyDescent="0.25"/>
    <row r="106" spans="1:4" ht="45" customHeight="1" x14ac:dyDescent="0.25"/>
  </sheetData>
  <sheetProtection password="F17E" sheet="1" objects="1" scenarios="1"/>
  <mergeCells count="12">
    <mergeCell ref="A80:D80"/>
    <mergeCell ref="A3:C3"/>
    <mergeCell ref="A4:C4"/>
    <mergeCell ref="A27:D27"/>
    <mergeCell ref="A28:D28"/>
    <mergeCell ref="A29:C29"/>
    <mergeCell ref="A30:C30"/>
    <mergeCell ref="A1:D1"/>
    <mergeCell ref="A2:D2"/>
    <mergeCell ref="A53:D53"/>
    <mergeCell ref="A54:D54"/>
    <mergeCell ref="A79:D79"/>
  </mergeCells>
  <printOptions horizontalCentered="1" verticalCentered="1"/>
  <pageMargins left="0" right="0" top="0" bottom="0" header="0" footer="0"/>
  <pageSetup scale="69" fitToHeight="4" orientation="portrait" r:id="rId1"/>
  <ignoredErrors>
    <ignoredError sqref="C71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EBC676E62B304ABF8594E225C22679" ma:contentTypeVersion="0" ma:contentTypeDescription="Crear nuevo documento." ma:contentTypeScope="" ma:versionID="102b2ee10e6d9da7510336cf19042a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1EE094-43F0-45E0-BA16-70695443D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5BF576-D696-4690-A6C1-38D7B4A81A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FB65B8-A989-4BC8-B48C-CF64FEFFBE50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8</vt:i4>
      </vt:variant>
    </vt:vector>
  </HeadingPairs>
  <TitlesOfParts>
    <vt:vector size="14" baseType="lpstr">
      <vt:lpstr>Tarjetas</vt:lpstr>
      <vt:lpstr>Formato </vt:lpstr>
      <vt:lpstr>Contactos</vt:lpstr>
      <vt:lpstr>Hoja1</vt:lpstr>
      <vt:lpstr>Hoja3</vt:lpstr>
      <vt:lpstr>LISTA</vt:lpstr>
      <vt:lpstr>'Formato '!Área_de_impresión</vt:lpstr>
      <vt:lpstr>LISTA!Área_de_impresión</vt:lpstr>
      <vt:lpstr>Tarjetas!Área_de_impresión</vt:lpstr>
      <vt:lpstr>'Formato '!lupa</vt:lpstr>
      <vt:lpstr>Tarjetas!OLE_LINK1</vt:lpstr>
      <vt:lpstr>Tarjetas!OLE_LINK14</vt:lpstr>
      <vt:lpstr>Tarjetas!OLE_LINK2</vt:lpstr>
      <vt:lpstr>Tarjetas!OLE_LINK4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pemex2009</dc:creator>
  <cp:lastModifiedBy>Gomez Zuñiga Luis Alfonso</cp:lastModifiedBy>
  <cp:lastPrinted>2016-05-13T13:57:23Z</cp:lastPrinted>
  <dcterms:created xsi:type="dcterms:W3CDTF">2012-05-16T17:27:55Z</dcterms:created>
  <dcterms:modified xsi:type="dcterms:W3CDTF">2016-09-20T15:37:05Z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0x010100F9EBC676E62B304ABF8594E225C22679</vt:lpwstr>
  </property>
</Properties>
</file>