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rdbl\Dropbox\Minerva - Djibouti Proposals\NSF\Budget\"/>
    </mc:Choice>
  </mc:AlternateContent>
  <xr:revisionPtr revIDLastSave="0" documentId="13_ncr:1_{8F7978F9-5C63-4B43-AFDD-3E1A1C6113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23" i="2" l="1"/>
  <c r="B4" i="2"/>
  <c r="B6" i="2" s="1"/>
  <c r="B14" i="2"/>
  <c r="B15" i="2" l="1"/>
  <c r="B22" i="2" l="1"/>
  <c r="B24" i="2" s="1"/>
  <c r="B25" i="2" s="1"/>
</calcChain>
</file>

<file path=xl/sharedStrings.xml><?xml version="1.0" encoding="utf-8"?>
<sst xmlns="http://schemas.openxmlformats.org/spreadsheetml/2006/main" count="32" uniqueCount="31">
  <si>
    <t>Year 1</t>
  </si>
  <si>
    <t>Salaries &amp; Wages</t>
  </si>
  <si>
    <t>Research assistant salaries</t>
  </si>
  <si>
    <t>Travel-domestic</t>
  </si>
  <si>
    <t>Conference presentations and collaboration</t>
  </si>
  <si>
    <t>Travel-International</t>
  </si>
  <si>
    <t>Surveys</t>
  </si>
  <si>
    <t>Survey contract work</t>
  </si>
  <si>
    <t>Blankenship</t>
  </si>
  <si>
    <t>Miami has a 23.8% fringe rate</t>
  </si>
  <si>
    <t>Faculty summer salary</t>
  </si>
  <si>
    <t>Faculty salary fringe</t>
  </si>
  <si>
    <t>Subawards</t>
  </si>
  <si>
    <t>Boise State University</t>
  </si>
  <si>
    <t>Brandeis University</t>
  </si>
  <si>
    <t>University at Buffalo</t>
  </si>
  <si>
    <t>Kansas State University</t>
  </si>
  <si>
    <t>This is 2 surveys, Cambodia and Djibouti, estimated at 40 K each</t>
  </si>
  <si>
    <t>On direct spending</t>
  </si>
  <si>
    <t>On subawards</t>
  </si>
  <si>
    <t xml:space="preserve">2 months of summer pay </t>
  </si>
  <si>
    <t>Fieldwork</t>
  </si>
  <si>
    <t>Miami total (not incl. subawards)</t>
  </si>
  <si>
    <t>Project total (incl. subawards)</t>
  </si>
  <si>
    <t>1 conference trip</t>
  </si>
  <si>
    <t>Miami indirects</t>
  </si>
  <si>
    <t>Assumes ~3% COL increase</t>
  </si>
  <si>
    <t>Miami Undergraduate</t>
  </si>
  <si>
    <t>Total Miami directs</t>
  </si>
  <si>
    <t>10 hours/week for 40 weeks @ $12/hour</t>
  </si>
  <si>
    <t>Trip to Djibouti, including flight ($3,500), lodging ($260/day for 15 days), per diem ($120/day for 14 days). Rounded down to $9,000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</si>
</sst>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.5"/>
      <color rgb="FF201F1E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1" xfId="0" applyFont="1" applyBorder="1"/>
    <xf numFmtId="165" fontId="5" fillId="0" borderId="1" xfId="1" applyNumberFormat="1" applyFont="1" applyBorder="1"/>
    <xf numFmtId="165" fontId="3" fillId="0" borderId="1" xfId="1" applyNumberFormat="1" applyFont="1" applyBorder="1" applyAlignment="1">
      <alignment horizontal="right" vertical="center"/>
    </xf>
    <xf numFmtId="165" fontId="6" fillId="0" borderId="1" xfId="1" applyNumberFormat="1" applyFont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65" fontId="3" fillId="0" borderId="1" xfId="1" applyNumberFormat="1" applyFont="1" applyFill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C3773-7176-4C60-B6ED-CC4CD76FF079}">
  <dimension ref="A1:C25"/>
  <sheetViews>
    <sheetView tabSelected="1" workbookViewId="0">
      <selection activeCell="B24" sqref="B24"/>
    </sheetView>
  </sheetViews>
  <sheetFormatPr defaultColWidth="8.77734375" defaultRowHeight="14.4" x14ac:dyDescent="0.3"/>
  <cols>
    <col min="1" max="1" width="36.33203125" bestFit="1" customWidth="1"/>
    <col min="2" max="2" width="38.44140625" customWidth="1"/>
    <col min="3" max="3" width="40.6640625" customWidth="1"/>
  </cols>
  <sheetData>
    <row r="1" spans="1:3" x14ac:dyDescent="0.3">
      <c r="A1" s="3"/>
      <c r="B1" s="4" t="s">
        <v>0</v>
      </c>
    </row>
    <row r="2" spans="1:3" x14ac:dyDescent="0.3">
      <c r="A2" s="5" t="s">
        <v>1</v>
      </c>
      <c r="B2" s="2"/>
    </row>
    <row r="3" spans="1:3" x14ac:dyDescent="0.3">
      <c r="A3" s="5" t="s">
        <v>10</v>
      </c>
      <c r="B3" s="2"/>
      <c r="C3" t="s">
        <v>20</v>
      </c>
    </row>
    <row r="4" spans="1:3" x14ac:dyDescent="0.3">
      <c r="A4" s="1" t="s">
        <v>8</v>
      </c>
      <c r="B4" s="9">
        <f>(102500/9)*2</f>
        <v>22777.777777777777</v>
      </c>
      <c r="C4" t="s">
        <v>26</v>
      </c>
    </row>
    <row r="5" spans="1:3" x14ac:dyDescent="0.3">
      <c r="A5" s="5" t="s">
        <v>11</v>
      </c>
      <c r="B5" s="9"/>
    </row>
    <row r="6" spans="1:3" x14ac:dyDescent="0.3">
      <c r="A6" s="1" t="s">
        <v>8</v>
      </c>
      <c r="B6" s="9">
        <f>B4*0.238</f>
        <v>5421.1111111111104</v>
      </c>
      <c r="C6" t="s">
        <v>9</v>
      </c>
    </row>
    <row r="7" spans="1:3" x14ac:dyDescent="0.3">
      <c r="A7" s="5" t="s">
        <v>2</v>
      </c>
      <c r="B7" s="10"/>
    </row>
    <row r="8" spans="1:3" x14ac:dyDescent="0.3">
      <c r="A8" s="1" t="s">
        <v>27</v>
      </c>
      <c r="B8" s="13">
        <f>12*10*40</f>
        <v>4800</v>
      </c>
      <c r="C8" t="s">
        <v>29</v>
      </c>
    </row>
    <row r="9" spans="1:3" x14ac:dyDescent="0.3">
      <c r="A9" s="5" t="s">
        <v>3</v>
      </c>
      <c r="B9" s="9"/>
    </row>
    <row r="10" spans="1:3" x14ac:dyDescent="0.3">
      <c r="A10" s="1" t="s">
        <v>4</v>
      </c>
      <c r="B10" s="10">
        <v>1600</v>
      </c>
      <c r="C10" t="s">
        <v>24</v>
      </c>
    </row>
    <row r="11" spans="1:3" x14ac:dyDescent="0.3">
      <c r="A11" s="5" t="s">
        <v>5</v>
      </c>
      <c r="B11" s="9"/>
    </row>
    <row r="12" spans="1:3" x14ac:dyDescent="0.3">
      <c r="A12" s="1" t="s">
        <v>21</v>
      </c>
      <c r="B12" s="13">
        <v>9000</v>
      </c>
      <c r="C12" t="s">
        <v>30</v>
      </c>
    </row>
    <row r="13" spans="1:3" x14ac:dyDescent="0.3">
      <c r="A13" s="5" t="s">
        <v>6</v>
      </c>
      <c r="B13" s="9"/>
    </row>
    <row r="14" spans="1:3" ht="15" x14ac:dyDescent="0.3">
      <c r="A14" s="1" t="s">
        <v>7</v>
      </c>
      <c r="B14" s="11">
        <f>40000*2</f>
        <v>80000</v>
      </c>
      <c r="C14" t="s">
        <v>17</v>
      </c>
    </row>
    <row r="15" spans="1:3" ht="15" x14ac:dyDescent="0.3">
      <c r="A15" s="7" t="s">
        <v>28</v>
      </c>
      <c r="B15" s="11">
        <f>SUM(B4:B14)</f>
        <v>123598.88888888889</v>
      </c>
    </row>
    <row r="16" spans="1:3" ht="15" x14ac:dyDescent="0.3">
      <c r="A16" s="7" t="s">
        <v>12</v>
      </c>
      <c r="B16" s="11">
        <v>253589</v>
      </c>
    </row>
    <row r="17" spans="1:2" ht="15" x14ac:dyDescent="0.3">
      <c r="A17" s="12" t="s">
        <v>13</v>
      </c>
      <c r="B17" s="11"/>
    </row>
    <row r="18" spans="1:2" ht="15" x14ac:dyDescent="0.3">
      <c r="A18" s="12" t="s">
        <v>14</v>
      </c>
      <c r="B18" s="11"/>
    </row>
    <row r="19" spans="1:2" ht="15" x14ac:dyDescent="0.3">
      <c r="A19" s="12" t="s">
        <v>15</v>
      </c>
      <c r="B19" s="11"/>
    </row>
    <row r="20" spans="1:2" ht="15" x14ac:dyDescent="0.3">
      <c r="A20" s="12" t="s">
        <v>16</v>
      </c>
      <c r="B20" s="11"/>
    </row>
    <row r="21" spans="1:2" x14ac:dyDescent="0.3">
      <c r="A21" s="7" t="s">
        <v>25</v>
      </c>
      <c r="B21" s="9"/>
    </row>
    <row r="22" spans="1:2" x14ac:dyDescent="0.3">
      <c r="A22" s="6" t="s">
        <v>18</v>
      </c>
      <c r="B22" s="9">
        <f>B15*0.505</f>
        <v>62417.438888888893</v>
      </c>
    </row>
    <row r="23" spans="1:2" x14ac:dyDescent="0.3">
      <c r="A23" s="6" t="s">
        <v>19</v>
      </c>
      <c r="B23" s="9">
        <f>4*(25000*0.505)</f>
        <v>50500</v>
      </c>
    </row>
    <row r="24" spans="1:2" x14ac:dyDescent="0.3">
      <c r="A24" s="8" t="s">
        <v>22</v>
      </c>
      <c r="B24" s="9">
        <f>SUM(B15,B22,B23)</f>
        <v>236516.3277777778</v>
      </c>
    </row>
    <row r="25" spans="1:2" x14ac:dyDescent="0.3">
      <c r="A25" s="8" t="s">
        <v>23</v>
      </c>
      <c r="B25" s="9">
        <f>SUM(B16, B24)</f>
        <v>490105.3277777778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Kansas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Martinez Machain</dc:creator>
  <cp:lastModifiedBy>Brian Blankenship</cp:lastModifiedBy>
  <dcterms:created xsi:type="dcterms:W3CDTF">2021-05-12T02:28:28Z</dcterms:created>
  <dcterms:modified xsi:type="dcterms:W3CDTF">2023-12-15T00:08:53Z</dcterms:modified>
</cp:coreProperties>
</file>