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Formu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<sst xmlns="http://schemas.openxmlformats.org/spreadsheetml/2006/main" count="115" uniqueCount="50">
  <si>
    <t xml:space="preserve">embedding_A_in_B</t>
  </si>
  <si>
    <t xml:space="preserve">embedding_B_in_A</t>
  </si>
  <si>
    <t xml:space="preserve">referencing_A_in_B</t>
  </si>
  <si>
    <t xml:space="preserve">referencing_B_in_A</t>
  </si>
  <si>
    <t xml:space="preserve">A</t>
  </si>
  <si>
    <t xml:space="preserve">B</t>
  </si>
  <si>
    <t xml:space="preserve">Da inserire</t>
  </si>
  <si>
    <t xml:space="preserve">Index</t>
  </si>
  <si>
    <t xml:space="preserve">NR</t>
  </si>
  <si>
    <t xml:space="preserve">Calcola NL</t>
  </si>
  <si>
    <t xml:space="preserve">len documento</t>
  </si>
  <si>
    <t xml:space="preserve">len(t)</t>
  </si>
  <si>
    <t xml:space="preserve">NK -&gt;</t>
  </si>
  <si>
    <t xml:space="preserve">bytes</t>
  </si>
  <si>
    <t xml:space="preserve">len collezione</t>
  </si>
  <si>
    <t xml:space="preserve">D</t>
  </si>
  <si>
    <t xml:space="preserve">NR -&gt;</t>
  </si>
  <si>
    <t xml:space="preserve">len        indice</t>
  </si>
  <si>
    <t xml:space="preserve">A4</t>
  </si>
  <si>
    <t xml:space="preserve">D -&gt;</t>
  </si>
  <si>
    <t xml:space="preserve">NK</t>
  </si>
  <si>
    <t xml:space="preserve">NL ==&gt;</t>
  </si>
  <si>
    <t xml:space="preserve">A5</t>
  </si>
  <si>
    <t xml:space="preserve">Calcola g</t>
  </si>
  <si>
    <t xml:space="preserve">g ==&gt; </t>
  </si>
  <si>
    <t xml:space="preserve">A6</t>
  </si>
  <si>
    <t xml:space="preserve">Calcola h </t>
  </si>
  <si>
    <t xml:space="preserve">tra</t>
  </si>
  <si>
    <t xml:space="preserve">e</t>
  </si>
  <si>
    <t xml:space="preserve">h ==&gt;</t>
  </si>
  <si>
    <t xml:space="preserve">Collezione Esterna (aggregate)</t>
  </si>
  <si>
    <t xml:space="preserve">B4</t>
  </si>
  <si>
    <t xml:space="preserve">len(t) -&gt;</t>
  </si>
  <si>
    <t xml:space="preserve">B5</t>
  </si>
  <si>
    <t xml:space="preserve">NP ==&gt;</t>
  </si>
  <si>
    <t xml:space="preserve">B6</t>
  </si>
  <si>
    <t xml:space="preserve">Collezione Interna</t>
  </si>
  <si>
    <t xml:space="preserve">AK</t>
  </si>
  <si>
    <t xml:space="preserve">FAK</t>
  </si>
  <si>
    <t xml:space="preserve">BK</t>
  </si>
  <si>
    <t xml:space="preserve">FBK</t>
  </si>
  <si>
    <t xml:space="preserve">!!!! NOTA nei join </t>
  </si>
  <si>
    <t xml:space="preserve">si usa come tabella esterna A o B !!!!!!</t>
  </si>
  <si>
    <t xml:space="preserve">Costo join con indice</t>
  </si>
  <si>
    <t xml:space="preserve">le tuple expected sono il predicato di selezione dell'attributo</t>
  </si>
  <si>
    <t xml:space="preserve">es. A6 = x</t>
  </si>
  <si>
    <t xml:space="preserve">mi aspetto 10 tuplet</t>
  </si>
  <si>
    <t xml:space="preserve">Il foglio ha come esempio iI calcolo del join </t>
  </si>
  <si>
    <t xml:space="preserve">costo(s)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</si>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</sst>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BF0041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F40" activeCellId="0" sqref="F4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2.85"/>
    <col collapsed="false" customWidth="true" hidden="false" outlineLevel="0" max="4" min="3" style="0" width="20.28"/>
    <col collapsed="false" customWidth="true" hidden="false" outlineLevel="0" max="5" min="5" style="0" width="18.71"/>
    <col collapsed="false" customWidth="true" hidden="false" outlineLevel="0" max="6" min="6" style="0" width="19.57"/>
    <col collapsed="false" customWidth="true" hidden="false" outlineLevel="0" max="10" min="7" style="0" width="16.98"/>
    <col collapsed="false" customWidth="true" hidden="false" outlineLevel="0" max="13" min="13" style="0" width="18.57"/>
    <col collapsed="false" customWidth="true" hidden="false" outlineLevel="0" max="15" min="15" style="0" width="9.43"/>
    <col collapsed="false" customWidth="true" hidden="false" outlineLevel="0" max="18" min="18" style="0" width="12.43"/>
  </cols>
  <sheetData>
    <row r="1" customFormat="false" ht="13.8" hidden="false" customHeight="false" outlineLevel="0" collapsed="false">
      <c r="A1" s="2" t="n">
        <v>100000</v>
      </c>
      <c r="B1" s="2" t="n">
        <v>1E+106</v>
      </c>
    </row>
    <row r="2" customFormat="false" ht="29.25" hidden="false" customHeight="true" outlineLevel="0" collapsed="false">
      <c r="A2" s="3"/>
      <c r="C2" s="4" t="s">
        <v>0</v>
      </c>
      <c r="D2" s="5" t="s">
        <v>1</v>
      </c>
      <c r="E2" s="6" t="s">
        <v>2</v>
      </c>
      <c r="F2" s="7" t="s">
        <v>3</v>
      </c>
      <c r="G2" s="8"/>
      <c r="H2" s="8"/>
      <c r="I2" s="9" t="s">
        <v>4</v>
      </c>
      <c r="J2" s="10" t="s">
        <v>5</v>
      </c>
      <c r="Q2" s="11"/>
      <c r="R2" s="12" t="s">
        <v>6</v>
      </c>
    </row>
    <row r="3" customFormat="false" ht="13.8" hidden="false" customHeight="false" outlineLevel="0" collapsed="false">
      <c r="G3" s="13"/>
      <c r="H3" s="13"/>
      <c r="M3" s="14" t="s">
        <v>7</v>
      </c>
      <c r="N3" s="14"/>
    </row>
    <row r="4" customFormat="false" ht="13.8" hidden="false" customHeight="false" outlineLevel="0" collapsed="false">
      <c r="B4" s="1" t="s">
        <v>8</v>
      </c>
      <c r="C4" s="15" t="n">
        <v>1000000</v>
      </c>
      <c r="D4" s="15" t="n">
        <v>100000</v>
      </c>
      <c r="E4" s="15" t="n">
        <v>1000000</v>
      </c>
      <c r="F4" s="15" t="n">
        <v>100000</v>
      </c>
      <c r="G4" s="16"/>
      <c r="H4" s="16"/>
      <c r="I4" s="15" t="n">
        <v>100000</v>
      </c>
      <c r="J4" s="15" t="n">
        <v>1000000</v>
      </c>
    </row>
    <row r="5" customFormat="false" ht="13.8" hidden="false" customHeight="false" outlineLevel="0" collapsed="false">
      <c r="C5" s="15"/>
      <c r="F5" s="17"/>
      <c r="G5" s="18"/>
      <c r="H5" s="18"/>
      <c r="L5" s="1"/>
      <c r="M5" s="0" t="s">
        <v>9</v>
      </c>
    </row>
    <row r="6" customFormat="false" ht="28.35" hidden="false" customHeight="false" outlineLevel="0" collapsed="false">
      <c r="A6" s="3" t="s">
        <v>10</v>
      </c>
      <c r="B6" s="1" t="s">
        <v>11</v>
      </c>
      <c r="C6" s="0" t="n">
        <v>2150.4</v>
      </c>
      <c r="D6" s="0" t="n">
        <v>11776</v>
      </c>
      <c r="E6" s="0" t="n">
        <v>1085.44</v>
      </c>
      <c r="F6" s="0" t="n">
        <v>1157.12</v>
      </c>
      <c r="G6" s="13"/>
      <c r="H6" s="13"/>
      <c r="I6" s="0" t="n">
        <v>1085.44</v>
      </c>
      <c r="J6" s="19" t="n">
        <v>1095.68</v>
      </c>
      <c r="L6" s="12"/>
      <c r="M6" s="20"/>
      <c r="N6" s="0" t="s">
        <v>12</v>
      </c>
      <c r="O6" s="11" t="n">
        <v>1000</v>
      </c>
    </row>
    <row r="7" customFormat="false" ht="13.8" hidden="false" customHeight="false" outlineLevel="0" collapsed="false">
      <c r="C7" s="21" t="s">
        <v>13</v>
      </c>
      <c r="D7" s="21" t="s">
        <v>13</v>
      </c>
      <c r="E7" s="21" t="s">
        <v>13</v>
      </c>
      <c r="F7" s="21" t="s">
        <v>13</v>
      </c>
      <c r="G7" s="22"/>
      <c r="H7" s="22"/>
      <c r="I7" s="21" t="s">
        <v>13</v>
      </c>
      <c r="J7" s="21" t="s">
        <v>13</v>
      </c>
    </row>
    <row r="8" customFormat="false" ht="29.25" hidden="false" customHeight="true" outlineLevel="0" collapsed="false">
      <c r="A8" s="3" t="s">
        <v>14</v>
      </c>
      <c r="B8" s="1" t="s">
        <v>15</v>
      </c>
      <c r="C8" s="0" t="n">
        <v>2158221066.24</v>
      </c>
      <c r="D8" s="0" t="n">
        <v>1181116006.4</v>
      </c>
      <c r="E8" s="0" t="n">
        <v>1084479242.24</v>
      </c>
      <c r="F8" s="0" t="n">
        <v>115804733.44</v>
      </c>
      <c r="G8" s="13"/>
      <c r="H8" s="13"/>
      <c r="I8" s="0" t="n">
        <v>108800245.76</v>
      </c>
      <c r="J8" s="0" t="n">
        <v>1095216660.48</v>
      </c>
      <c r="N8" s="0" t="s">
        <v>16</v>
      </c>
      <c r="O8" s="23" t="n">
        <v>100000</v>
      </c>
    </row>
    <row r="9" customFormat="false" ht="13.8" hidden="false" customHeight="false" outlineLevel="0" collapsed="false">
      <c r="C9" s="21" t="s">
        <v>13</v>
      </c>
      <c r="D9" s="21" t="s">
        <v>13</v>
      </c>
      <c r="E9" s="21" t="s">
        <v>13</v>
      </c>
      <c r="F9" s="21" t="s">
        <v>13</v>
      </c>
      <c r="G9" s="22"/>
      <c r="H9" s="22"/>
      <c r="I9" s="21" t="s">
        <v>13</v>
      </c>
      <c r="J9" s="21" t="s">
        <v>13</v>
      </c>
    </row>
    <row r="10" customFormat="false" ht="28.35" hidden="false" customHeight="false" outlineLevel="0" collapsed="false">
      <c r="A10" s="3" t="s">
        <v>17</v>
      </c>
      <c r="B10" s="24" t="s">
        <v>18</v>
      </c>
      <c r="C10" s="25"/>
      <c r="D10" s="0" t="n">
        <v>602112</v>
      </c>
      <c r="E10" s="26"/>
      <c r="F10" s="0" t="n">
        <v>602112</v>
      </c>
      <c r="G10" s="13"/>
      <c r="H10" s="13"/>
      <c r="I10" s="0" t="n">
        <v>610304</v>
      </c>
      <c r="J10" s="27"/>
      <c r="N10" s="0" t="s">
        <v>19</v>
      </c>
      <c r="O10" s="11" t="n">
        <v>40</v>
      </c>
    </row>
    <row r="11" customFormat="false" ht="13.8" hidden="false" customHeight="false" outlineLevel="0" collapsed="false">
      <c r="A11" s="3"/>
      <c r="B11" s="24"/>
      <c r="C11" s="25"/>
      <c r="D11" s="21" t="s">
        <v>13</v>
      </c>
      <c r="E11" s="26"/>
      <c r="F11" s="21" t="s">
        <v>13</v>
      </c>
      <c r="G11" s="22"/>
      <c r="H11" s="22"/>
      <c r="I11" s="21" t="s">
        <v>13</v>
      </c>
      <c r="J11" s="28"/>
    </row>
    <row r="12" customFormat="false" ht="14.9" hidden="false" customHeight="false" outlineLevel="0" collapsed="false">
      <c r="A12" s="3" t="s">
        <v>20</v>
      </c>
      <c r="B12" s="24" t="s">
        <v>18</v>
      </c>
      <c r="C12" s="25"/>
      <c r="D12" s="0" t="n">
        <f aca="false">com.sun.star.sheet.addin.Analysis.getQuotient($A1,10)</f>
        <v>10000</v>
      </c>
      <c r="E12" s="26"/>
      <c r="F12" s="0" t="n">
        <f aca="false">com.sun.star.sheet.addin.Analysis.getQuotient($A1,10)</f>
        <v>10000</v>
      </c>
      <c r="G12" s="13"/>
      <c r="H12" s="13"/>
      <c r="I12" s="0" t="n">
        <f aca="false">com.sun.star.sheet.addin.Analysis.getQuotient($A1,10)</f>
        <v>10000</v>
      </c>
      <c r="J12" s="27"/>
      <c r="N12" s="0" t="s">
        <v>21</v>
      </c>
      <c r="O12" s="0" t="n">
        <f aca="false">com.sun.star.sheet.addin.Analysis.getQuotient(O6 * 4 + O8 * 4, O10 * 0.69)</f>
        <v>14637</v>
      </c>
    </row>
    <row r="13" customFormat="false" ht="13.8" hidden="false" customHeight="false" outlineLevel="0" collapsed="false">
      <c r="B13" s="24"/>
      <c r="C13" s="25"/>
      <c r="E13" s="26"/>
      <c r="G13" s="13"/>
      <c r="H13" s="13"/>
      <c r="J13" s="27"/>
    </row>
    <row r="14" customFormat="false" ht="28.35" hidden="false" customHeight="false" outlineLevel="0" collapsed="false">
      <c r="A14" s="3" t="s">
        <v>17</v>
      </c>
      <c r="B14" s="24" t="s">
        <v>22</v>
      </c>
      <c r="C14" s="25"/>
      <c r="D14" s="0" t="n">
        <v>565248</v>
      </c>
      <c r="E14" s="26"/>
      <c r="F14" s="0" t="n">
        <v>565248</v>
      </c>
      <c r="G14" s="13"/>
      <c r="H14" s="13"/>
      <c r="I14" s="0" t="n">
        <v>569344</v>
      </c>
      <c r="J14" s="27"/>
    </row>
    <row r="15" customFormat="false" ht="13.8" hidden="false" customHeight="false" outlineLevel="0" collapsed="false">
      <c r="A15" s="3"/>
      <c r="B15" s="24"/>
      <c r="C15" s="25"/>
      <c r="D15" s="21" t="s">
        <v>13</v>
      </c>
      <c r="E15" s="26"/>
      <c r="F15" s="21" t="s">
        <v>13</v>
      </c>
      <c r="G15" s="22"/>
      <c r="H15" s="22"/>
      <c r="I15" s="21" t="s">
        <v>13</v>
      </c>
      <c r="J15" s="27"/>
      <c r="M15" s="0" t="s">
        <v>23</v>
      </c>
      <c r="N15" s="0" t="s">
        <v>24</v>
      </c>
      <c r="O15" s="0" t="n">
        <f aca="false">+com.sun.star.sheet.addin.Analysis.getQuotient(O10 - 4, 16)</f>
        <v>2</v>
      </c>
    </row>
    <row r="16" customFormat="false" ht="14.9" hidden="false" customHeight="false" outlineLevel="0" collapsed="false">
      <c r="A16" s="3" t="s">
        <v>20</v>
      </c>
      <c r="B16" s="24" t="s">
        <v>22</v>
      </c>
      <c r="C16" s="25"/>
      <c r="D16" s="0" t="n">
        <v>100</v>
      </c>
      <c r="E16" s="26"/>
      <c r="F16" s="0" t="n">
        <f aca="false">com.sun.star.sheet.addin.Analysis.getQuotient($A1,1000)</f>
        <v>100</v>
      </c>
      <c r="G16" s="13"/>
      <c r="H16" s="13"/>
      <c r="I16" s="0" t="n">
        <v>100</v>
      </c>
      <c r="J16" s="27"/>
    </row>
    <row r="17" customFormat="false" ht="13.8" hidden="false" customHeight="false" outlineLevel="0" collapsed="false">
      <c r="B17" s="24"/>
      <c r="C17" s="25"/>
      <c r="E17" s="26"/>
      <c r="G17" s="13"/>
      <c r="H17" s="13"/>
      <c r="J17" s="27"/>
    </row>
    <row r="18" customFormat="false" ht="28.35" hidden="false" customHeight="false" outlineLevel="0" collapsed="false">
      <c r="A18" s="3" t="s">
        <v>17</v>
      </c>
      <c r="B18" s="24" t="s">
        <v>25</v>
      </c>
      <c r="C18" s="25"/>
      <c r="D18" s="0" t="n">
        <v>462848</v>
      </c>
      <c r="E18" s="26"/>
      <c r="F18" s="0" t="n">
        <v>462848</v>
      </c>
      <c r="G18" s="13"/>
      <c r="H18" s="13"/>
      <c r="I18" s="0" t="n">
        <v>462848</v>
      </c>
      <c r="J18" s="27"/>
      <c r="M18" s="0" t="s">
        <v>26</v>
      </c>
      <c r="N18" s="0" t="s">
        <v>27</v>
      </c>
      <c r="O18" s="0" t="n">
        <f aca="false">SUM(LOG(O12,2*O15+1), 1)</f>
        <v>6.95941463437887</v>
      </c>
      <c r="P18" s="0" t="s">
        <v>28</v>
      </c>
      <c r="Q18" s="0" t="n">
        <f aca="false">SUM(LOG(O12/2,O15+1),2)</f>
        <v>10.0994548847725</v>
      </c>
      <c r="R18" s="0" t="s">
        <v>29</v>
      </c>
      <c r="S18" s="0" t="n">
        <v>8</v>
      </c>
    </row>
    <row r="19" customFormat="false" ht="13.8" hidden="false" customHeight="false" outlineLevel="0" collapsed="false">
      <c r="A19" s="3"/>
      <c r="B19" s="24"/>
      <c r="C19" s="25"/>
      <c r="D19" s="21" t="s">
        <v>13</v>
      </c>
      <c r="E19" s="26"/>
      <c r="F19" s="21" t="s">
        <v>13</v>
      </c>
      <c r="G19" s="22"/>
      <c r="H19" s="22"/>
      <c r="I19" s="21" t="s">
        <v>13</v>
      </c>
      <c r="J19" s="27"/>
    </row>
    <row r="20" customFormat="false" ht="14.9" hidden="false" customHeight="false" outlineLevel="0" collapsed="false">
      <c r="A20" s="3" t="s">
        <v>20</v>
      </c>
      <c r="B20" s="24" t="s">
        <v>25</v>
      </c>
      <c r="C20" s="25"/>
      <c r="D20" s="0" t="n">
        <v>10</v>
      </c>
      <c r="E20" s="26"/>
      <c r="F20" s="0" t="n">
        <v>10</v>
      </c>
      <c r="G20" s="13"/>
      <c r="H20" s="13"/>
      <c r="I20" s="0" t="n">
        <v>10</v>
      </c>
      <c r="J20" s="27"/>
      <c r="M20" s="14" t="s">
        <v>30</v>
      </c>
      <c r="N20" s="14"/>
      <c r="O20" s="14"/>
    </row>
    <row r="21" customFormat="false" ht="13.8" hidden="false" customHeight="false" outlineLevel="0" collapsed="false">
      <c r="G21" s="13"/>
      <c r="H21" s="13"/>
    </row>
    <row r="22" customFormat="false" ht="28.35" hidden="false" customHeight="false" outlineLevel="0" collapsed="false">
      <c r="A22" s="3" t="s">
        <v>17</v>
      </c>
      <c r="B22" s="24" t="s">
        <v>31</v>
      </c>
      <c r="C22" s="0" t="n">
        <v>6826229.76</v>
      </c>
      <c r="D22" s="29"/>
      <c r="E22" s="0" t="n">
        <v>6826229.76</v>
      </c>
      <c r="F22" s="30"/>
      <c r="G22" s="13"/>
      <c r="H22" s="13"/>
      <c r="I22" s="31"/>
      <c r="J22" s="0" t="n">
        <v>6826229.76</v>
      </c>
      <c r="N22" s="0" t="s">
        <v>16</v>
      </c>
      <c r="O22" s="23" t="n">
        <v>100000</v>
      </c>
    </row>
    <row r="23" customFormat="false" ht="13.8" hidden="false" customHeight="false" outlineLevel="0" collapsed="false">
      <c r="A23" s="3"/>
      <c r="B23" s="24"/>
      <c r="C23" s="21" t="s">
        <v>13</v>
      </c>
      <c r="D23" s="29"/>
      <c r="E23" s="21" t="s">
        <v>13</v>
      </c>
      <c r="F23" s="30"/>
      <c r="G23" s="13"/>
      <c r="H23" s="13"/>
      <c r="I23" s="31"/>
      <c r="J23" s="21" t="s">
        <v>13</v>
      </c>
    </row>
    <row r="24" customFormat="false" ht="14.9" hidden="false" customHeight="false" outlineLevel="0" collapsed="false">
      <c r="A24" s="3" t="s">
        <v>20</v>
      </c>
      <c r="B24" s="24" t="s">
        <v>31</v>
      </c>
      <c r="C24" s="0" t="n">
        <f aca="false">com.sun.star.sheet.addin.Analysis.getQuotient($B1,10)</f>
        <v>1E+105</v>
      </c>
      <c r="D24" s="29"/>
      <c r="E24" s="0" t="n">
        <f aca="false">com.sun.star.sheet.addin.Analysis.getQuotient(B1,10)</f>
        <v>1E+105</v>
      </c>
      <c r="F24" s="30"/>
      <c r="G24" s="13"/>
      <c r="H24" s="13"/>
      <c r="I24" s="31"/>
      <c r="N24" s="0" t="s">
        <v>32</v>
      </c>
      <c r="O24" s="11" t="n">
        <v>80</v>
      </c>
    </row>
    <row r="25" customFormat="false" ht="13.8" hidden="false" customHeight="false" outlineLevel="0" collapsed="false">
      <c r="B25" s="24"/>
      <c r="D25" s="29"/>
      <c r="F25" s="30"/>
      <c r="G25" s="13"/>
      <c r="H25" s="13"/>
      <c r="I25" s="31"/>
    </row>
    <row r="26" customFormat="false" ht="28.35" hidden="false" customHeight="false" outlineLevel="0" collapsed="false">
      <c r="A26" s="3" t="s">
        <v>17</v>
      </c>
      <c r="B26" s="24" t="s">
        <v>33</v>
      </c>
      <c r="C26" s="0" t="n">
        <v>6186598.4</v>
      </c>
      <c r="D26" s="29"/>
      <c r="E26" s="0" t="n">
        <v>6186598.4</v>
      </c>
      <c r="F26" s="30"/>
      <c r="G26" s="13"/>
      <c r="H26" s="13"/>
      <c r="I26" s="31"/>
      <c r="J26" s="0" t="n">
        <v>6186598.4</v>
      </c>
      <c r="N26" s="0" t="s">
        <v>19</v>
      </c>
      <c r="O26" s="11" t="n">
        <v>120</v>
      </c>
    </row>
    <row r="27" customFormat="false" ht="13.8" hidden="false" customHeight="false" outlineLevel="0" collapsed="false">
      <c r="A27" s="3"/>
      <c r="B27" s="24"/>
      <c r="C27" s="21" t="s">
        <v>13</v>
      </c>
      <c r="D27" s="29"/>
      <c r="E27" s="21" t="s">
        <v>13</v>
      </c>
      <c r="F27" s="30"/>
      <c r="G27" s="13"/>
      <c r="H27" s="13"/>
      <c r="I27" s="31"/>
      <c r="J27" s="21" t="s">
        <v>13</v>
      </c>
    </row>
    <row r="28" customFormat="false" ht="14.9" hidden="false" customHeight="false" outlineLevel="0" collapsed="false">
      <c r="A28" s="3" t="s">
        <v>20</v>
      </c>
      <c r="B28" s="24" t="s">
        <v>33</v>
      </c>
      <c r="C28" s="0" t="n">
        <v>100</v>
      </c>
      <c r="D28" s="29"/>
      <c r="E28" s="0" t="n">
        <v>100</v>
      </c>
      <c r="F28" s="30"/>
      <c r="G28" s="13"/>
      <c r="H28" s="13"/>
      <c r="I28" s="31"/>
      <c r="J28" s="32" t="n">
        <v>100</v>
      </c>
      <c r="N28" s="0" t="s">
        <v>34</v>
      </c>
      <c r="O28" s="0" t="n">
        <f aca="false">com.sun.star.sheet.addin.Analysis.getQuotient(O22*O24,O26 * 0.69)</f>
        <v>96618</v>
      </c>
    </row>
    <row r="29" customFormat="false" ht="13.8" hidden="false" customHeight="false" outlineLevel="0" collapsed="false">
      <c r="B29" s="24"/>
      <c r="D29" s="29"/>
      <c r="F29" s="30"/>
      <c r="G29" s="13"/>
      <c r="H29" s="13"/>
      <c r="I29" s="31"/>
    </row>
    <row r="30" customFormat="false" ht="28.35" hidden="false" customHeight="false" outlineLevel="0" collapsed="false">
      <c r="A30" s="3" t="s">
        <v>17</v>
      </c>
      <c r="B30" s="24" t="s">
        <v>35</v>
      </c>
      <c r="C30" s="0" t="n">
        <v>5127536.64</v>
      </c>
      <c r="D30" s="29"/>
      <c r="E30" s="0" t="n">
        <v>5127536.64</v>
      </c>
      <c r="F30" s="30"/>
      <c r="G30" s="13"/>
      <c r="H30" s="13"/>
      <c r="I30" s="31"/>
      <c r="J30" s="0" t="n">
        <v>5127536.64</v>
      </c>
    </row>
    <row r="31" customFormat="false" ht="13.8" hidden="false" customHeight="false" outlineLevel="0" collapsed="false">
      <c r="A31" s="3"/>
      <c r="B31" s="24"/>
      <c r="C31" s="21" t="s">
        <v>13</v>
      </c>
      <c r="D31" s="29"/>
      <c r="E31" s="21" t="s">
        <v>13</v>
      </c>
      <c r="F31" s="30"/>
      <c r="G31" s="13"/>
      <c r="H31" s="13"/>
      <c r="I31" s="31"/>
      <c r="J31" s="33" t="n">
        <v>100</v>
      </c>
      <c r="M31" s="14" t="s">
        <v>36</v>
      </c>
      <c r="N31" s="14"/>
      <c r="O31" s="14"/>
    </row>
    <row r="32" customFormat="false" ht="14.9" hidden="false" customHeight="false" outlineLevel="0" collapsed="false">
      <c r="A32" s="3" t="s">
        <v>20</v>
      </c>
      <c r="B32" s="24" t="s">
        <v>35</v>
      </c>
      <c r="C32" s="0" t="n">
        <v>10</v>
      </c>
      <c r="D32" s="29"/>
      <c r="E32" s="0" t="n">
        <v>10</v>
      </c>
      <c r="F32" s="30"/>
      <c r="G32" s="13"/>
      <c r="H32" s="13"/>
      <c r="I32" s="31"/>
    </row>
    <row r="33" customFormat="false" ht="14.9" hidden="false" customHeight="false" outlineLevel="0" collapsed="false">
      <c r="G33" s="3" t="s">
        <v>17</v>
      </c>
      <c r="H33" s="24" t="s">
        <v>37</v>
      </c>
      <c r="J33" s="27"/>
      <c r="N33" s="0" t="s">
        <v>16</v>
      </c>
      <c r="O33" s="23" t="n">
        <v>100000</v>
      </c>
    </row>
    <row r="34" customFormat="false" ht="14.9" hidden="false" customHeight="false" outlineLevel="0" collapsed="false">
      <c r="A34" s="0"/>
      <c r="B34" s="0"/>
      <c r="C34" s="3" t="s">
        <v>17</v>
      </c>
      <c r="D34" s="24" t="s">
        <v>38</v>
      </c>
      <c r="E34" s="0" t="n">
        <v>4299161.6</v>
      </c>
      <c r="G34" s="3"/>
      <c r="H34" s="24"/>
      <c r="I34" s="0" t="n">
        <v>983040</v>
      </c>
      <c r="J34" s="27"/>
    </row>
    <row r="35" customFormat="false" ht="14.9" hidden="false" customHeight="false" outlineLevel="0" collapsed="false">
      <c r="A35" s="0"/>
      <c r="B35" s="0"/>
      <c r="C35" s="3"/>
      <c r="D35" s="24"/>
      <c r="G35" s="3" t="s">
        <v>20</v>
      </c>
      <c r="H35" s="24" t="s">
        <v>37</v>
      </c>
      <c r="I35" s="21" t="s">
        <v>13</v>
      </c>
      <c r="J35" s="27"/>
      <c r="N35" s="0" t="s">
        <v>32</v>
      </c>
      <c r="O35" s="11" t="n">
        <v>80</v>
      </c>
    </row>
    <row r="36" customFormat="false" ht="14.9" hidden="false" customHeight="false" outlineLevel="0" collapsed="false">
      <c r="A36" s="0"/>
      <c r="B36" s="0"/>
      <c r="C36" s="3" t="s">
        <v>20</v>
      </c>
      <c r="D36" s="24" t="s">
        <v>38</v>
      </c>
      <c r="E36" s="15" t="n">
        <v>1000000</v>
      </c>
      <c r="F36" s="34"/>
      <c r="G36" s="1"/>
      <c r="H36" s="1"/>
      <c r="I36" s="15" t="n">
        <v>100000</v>
      </c>
      <c r="J36" s="27"/>
    </row>
    <row r="37" customFormat="false" ht="14.9" hidden="false" customHeight="false" outlineLevel="0" collapsed="false">
      <c r="A37" s="0"/>
      <c r="B37" s="0"/>
      <c r="C37" s="1"/>
      <c r="D37" s="1"/>
      <c r="G37" s="3" t="s">
        <v>17</v>
      </c>
      <c r="H37" s="24" t="s">
        <v>39</v>
      </c>
      <c r="J37" s="27"/>
      <c r="N37" s="0" t="s">
        <v>19</v>
      </c>
      <c r="O37" s="11" t="n">
        <v>120</v>
      </c>
    </row>
    <row r="38" customFormat="false" ht="14.9" hidden="false" customHeight="false" outlineLevel="0" collapsed="false">
      <c r="A38" s="0"/>
      <c r="B38" s="0"/>
      <c r="C38" s="3" t="s">
        <v>17</v>
      </c>
      <c r="D38" s="24" t="s">
        <v>40</v>
      </c>
      <c r="E38" s="0" t="n">
        <v>364544</v>
      </c>
      <c r="G38" s="3"/>
      <c r="H38" s="24"/>
      <c r="I38" s="31"/>
      <c r="J38" s="0" t="n">
        <v>10842275.84</v>
      </c>
    </row>
    <row r="39" customFormat="false" ht="14.9" hidden="false" customHeight="false" outlineLevel="0" collapsed="false">
      <c r="A39" s="0"/>
      <c r="B39" s="0"/>
      <c r="C39" s="3"/>
      <c r="D39" s="24"/>
      <c r="F39" s="17"/>
      <c r="G39" s="3" t="s">
        <v>20</v>
      </c>
      <c r="H39" s="24" t="s">
        <v>39</v>
      </c>
      <c r="I39" s="31"/>
      <c r="J39" s="21" t="s">
        <v>13</v>
      </c>
      <c r="N39" s="0" t="s">
        <v>34</v>
      </c>
      <c r="O39" s="0" t="n">
        <f aca="false">com.sun.star.sheet.addin.Analysis.getQuotient(O33*O35,O37 * 0.69)</f>
        <v>96618</v>
      </c>
    </row>
    <row r="40" customFormat="false" ht="14.9" hidden="false" customHeight="false" outlineLevel="0" collapsed="false">
      <c r="A40" s="0"/>
      <c r="B40" s="0"/>
      <c r="C40" s="3" t="s">
        <v>20</v>
      </c>
      <c r="D40" s="24" t="s">
        <v>40</v>
      </c>
      <c r="E40" s="15" t="n">
        <v>100000</v>
      </c>
      <c r="I40" s="31"/>
      <c r="J40" s="15" t="n">
        <v>1000000</v>
      </c>
    </row>
    <row r="42" customFormat="false" ht="13.8" hidden="false" customHeight="false" outlineLevel="0" collapsed="false">
      <c r="A42" s="3"/>
      <c r="D42" s="0" t="s">
        <v>41</v>
      </c>
      <c r="E42" s="15" t="s">
        <v>42</v>
      </c>
      <c r="F42" s="15"/>
      <c r="G42" s="15"/>
      <c r="H42" s="15"/>
      <c r="M42" s="14" t="s">
        <v>43</v>
      </c>
      <c r="N42" s="14"/>
      <c r="O42" s="14"/>
      <c r="Q42" s="0" t="s">
        <v>44</v>
      </c>
    </row>
    <row r="43" customFormat="false" ht="13.8" hidden="false" customHeight="false" outlineLevel="0" collapsed="false">
      <c r="R43" s="0" t="s">
        <v>45</v>
      </c>
      <c r="S43" s="0" t="s">
        <v>46</v>
      </c>
    </row>
    <row r="44" customFormat="false" ht="13.8" hidden="false" customHeight="false" outlineLevel="0" collapsed="false">
      <c r="A44" s="3"/>
      <c r="B44" s="24"/>
      <c r="D44" s="0" t="s">
        <v>47</v>
      </c>
      <c r="N44" s="0" t="s">
        <v>12</v>
      </c>
      <c r="O44" s="11" t="n">
        <v>10000</v>
      </c>
      <c r="S44" s="35"/>
    </row>
    <row r="45" customFormat="false" ht="13.8" hidden="false" customHeight="false" outlineLevel="0" collapsed="false">
      <c r="B45" s="24"/>
    </row>
    <row r="46" customFormat="false" ht="13.8" hidden="false" customHeight="false" outlineLevel="0" collapsed="false">
      <c r="A46" s="3"/>
      <c r="B46" s="24"/>
      <c r="N46" s="0" t="s">
        <v>48</v>
      </c>
      <c r="O46" s="0" t="n">
        <f aca="false">SUM(S18 - 1, com.sun.star.sheet.addin.Analysis.getQuotient(1,O44) * O12, POWER(O6, -1) * O39)</f>
        <v>103.618</v>
      </c>
    </row>
    <row r="47" customFormat="false" ht="13.8" hidden="false" customHeight="false" outlineLevel="0" collapsed="false">
      <c r="B47" s="24"/>
    </row>
    <row r="48" customFormat="false" ht="13.8" hidden="false" customHeight="false" outlineLevel="0" collapsed="false">
      <c r="A48" s="3"/>
      <c r="B48" s="24"/>
      <c r="N48" s="0" t="s">
        <v>49</v>
      </c>
      <c r="O48" s="0" t="n">
        <f aca="false">SUM(O28, O44 * O46)</f>
        <v>1132798</v>
      </c>
    </row>
    <row r="50" customFormat="false" ht="13.8" hidden="false" customHeight="false" outlineLevel="0" collapsed="false">
      <c r="A50" s="3"/>
      <c r="B50" s="24"/>
    </row>
    <row r="51" customFormat="false" ht="13.8" hidden="false" customHeight="false" outlineLevel="0" collapsed="false">
      <c r="B51" s="24"/>
    </row>
    <row r="52" customFormat="false" ht="13.8" hidden="false" customHeight="false" outlineLevel="0" collapsed="false">
      <c r="A52" s="3"/>
      <c r="B52" s="24"/>
    </row>
    <row r="53" customFormat="false" ht="13.8" hidden="false" customHeight="false" outlineLevel="0" collapsed="false">
      <c r="B53" s="24"/>
    </row>
    <row r="54" customFormat="false" ht="13.8" hidden="false" customHeight="false" outlineLevel="0" collapsed="false">
      <c r="A54" s="3"/>
      <c r="B54" s="24"/>
    </row>
    <row r="58" customFormat="false" ht="13.8" hidden="false" customHeight="false" outlineLevel="0" collapsed="false">
      <c r="A58" s="3"/>
      <c r="C58" s="34"/>
      <c r="D58" s="34"/>
      <c r="E58" s="34"/>
      <c r="F58" s="34"/>
      <c r="G58" s="34"/>
      <c r="H58" s="34"/>
    </row>
    <row r="60" customFormat="false" ht="13.8" hidden="false" customHeight="false" outlineLevel="0" collapsed="false">
      <c r="C60" s="15"/>
      <c r="D60" s="15"/>
      <c r="E60" s="15"/>
      <c r="F60" s="15"/>
      <c r="G60" s="15"/>
      <c r="H60" s="15"/>
    </row>
    <row r="61" customFormat="false" ht="13.8" hidden="false" customHeight="false" outlineLevel="0" collapsed="false">
      <c r="C61" s="15"/>
      <c r="F61" s="17"/>
      <c r="G61" s="17"/>
      <c r="H61" s="17"/>
    </row>
    <row r="62" customFormat="false" ht="13.8" hidden="false" customHeight="false" outlineLevel="0" collapsed="false">
      <c r="A62" s="3"/>
    </row>
    <row r="64" customFormat="false" ht="13.8" hidden="false" customHeight="false" outlineLevel="0" collapsed="false">
      <c r="A64" s="3"/>
    </row>
    <row r="66" customFormat="false" ht="13.8" hidden="false" customHeight="false" outlineLevel="0" collapsed="false">
      <c r="A66" s="3"/>
      <c r="B66" s="24"/>
    </row>
    <row r="67" customFormat="false" ht="13.8" hidden="false" customHeight="false" outlineLevel="0" collapsed="false">
      <c r="B67" s="24"/>
    </row>
    <row r="68" customFormat="false" ht="13.8" hidden="false" customHeight="false" outlineLevel="0" collapsed="false">
      <c r="A68" s="3"/>
      <c r="B68" s="24"/>
    </row>
    <row r="69" customFormat="false" ht="13.8" hidden="false" customHeight="false" outlineLevel="0" collapsed="false">
      <c r="B69" s="24"/>
    </row>
    <row r="70" customFormat="false" ht="13.8" hidden="false" customHeight="false" outlineLevel="0" collapsed="false">
      <c r="A70" s="3"/>
      <c r="B70" s="24"/>
    </row>
    <row r="72" customFormat="false" ht="13.8" hidden="false" customHeight="false" outlineLevel="0" collapsed="false">
      <c r="A72" s="3"/>
      <c r="B72" s="24"/>
    </row>
    <row r="73" customFormat="false" ht="13.8" hidden="false" customHeight="false" outlineLevel="0" collapsed="false">
      <c r="B73" s="24"/>
    </row>
    <row r="74" customFormat="false" ht="13.8" hidden="false" customHeight="false" outlineLevel="0" collapsed="false">
      <c r="A74" s="3"/>
      <c r="B74" s="24"/>
    </row>
    <row r="75" customFormat="false" ht="13.8" hidden="false" customHeight="false" outlineLevel="0" collapsed="false">
      <c r="B75" s="24"/>
    </row>
    <row r="76" customFormat="false" ht="13.8" hidden="false" customHeight="false" outlineLevel="0" collapsed="false">
      <c r="A76" s="3"/>
      <c r="B76" s="24"/>
    </row>
  </sheetData>
  <mergeCells count="4">
    <mergeCell ref="M3:N3"/>
    <mergeCell ref="M20:O20"/>
    <mergeCell ref="M31:O31"/>
    <mergeCell ref="M42:O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Matteo Santoro</dc:creator>
  <dc:description/>
  <dc:language>en-US</dc:language>
  <cp:lastModifiedBy/>
  <dcterms:modified xsi:type="dcterms:W3CDTF">2022-07-21T16:10:25Z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