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sey\OneDrive\Documents\Data Science\MDS 546\Discussion Posts\Week 6\"/>
    </mc:Choice>
  </mc:AlternateContent>
  <xr:revisionPtr revIDLastSave="439" documentId="8_{D6E6595B-8B83-4C97-B89D-952B4CDB2633}" xr6:coauthVersionLast="41" xr6:coauthVersionMax="41" xr10:uidLastSave="{C8EE84DB-C191-45F3-8B90-9762F4EC0884}"/>
  <bookViews>
    <workbookView xWindow="19090" yWindow="-110" windowWidth="19420" windowHeight="10420" xr2:uid="{8E980A14-2872-4CE4-BD99-DB44C71FABB4}"/>
  </bookViews>
  <sheets>
    <sheet name="Sheet1" sheetId="1" r:id="rId1"/>
    <sheet name="C14Q6" sheetId="2" r:id="rId2"/>
    <sheet name="C17Q11" sheetId="3" r:id="rId3"/>
    <sheet name="C15Q29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" i="4" l="1"/>
  <c r="K17" i="4"/>
  <c r="M16" i="4"/>
  <c r="M15" i="4"/>
  <c r="K15" i="4"/>
  <c r="K16" i="4"/>
  <c r="L15" i="4"/>
  <c r="L16" i="4"/>
  <c r="B17" i="3" l="1"/>
  <c r="C14" i="3"/>
  <c r="D14" i="3"/>
  <c r="E14" i="3"/>
  <c r="C15" i="3"/>
  <c r="D15" i="3"/>
  <c r="E15" i="3"/>
  <c r="B15" i="3"/>
  <c r="B14" i="3"/>
  <c r="B10" i="3"/>
  <c r="C11" i="3"/>
  <c r="D11" i="3"/>
  <c r="E11" i="3"/>
  <c r="B11" i="3"/>
  <c r="C10" i="3"/>
  <c r="D10" i="3"/>
  <c r="E10" i="3"/>
  <c r="C7" i="3"/>
  <c r="D7" i="3"/>
  <c r="E7" i="3"/>
  <c r="B7" i="3"/>
  <c r="F3" i="3"/>
  <c r="F2" i="3"/>
  <c r="B6" i="3" s="1"/>
  <c r="C4" i="3"/>
  <c r="D4" i="3"/>
  <c r="E4" i="3"/>
  <c r="B4" i="3"/>
  <c r="B5" i="3" l="1"/>
  <c r="D6" i="3"/>
  <c r="F4" i="3"/>
  <c r="C6" i="3"/>
  <c r="E6" i="3"/>
  <c r="B12" i="2"/>
  <c r="H7" i="2"/>
  <c r="G7" i="2"/>
  <c r="G4" i="2"/>
  <c r="H3" i="2"/>
  <c r="H4" i="2"/>
  <c r="H5" i="2"/>
  <c r="H6" i="2"/>
  <c r="G3" i="2"/>
  <c r="G5" i="2"/>
  <c r="G6" i="2"/>
  <c r="H2" i="2"/>
  <c r="G2" i="2"/>
  <c r="F8" i="2"/>
  <c r="F7" i="2"/>
  <c r="F3" i="2"/>
  <c r="F4" i="2"/>
  <c r="F5" i="2"/>
  <c r="F6" i="2"/>
  <c r="E3" i="2"/>
  <c r="E4" i="2"/>
  <c r="E5" i="2"/>
  <c r="E6" i="2"/>
  <c r="E2" i="2"/>
  <c r="D3" i="2"/>
  <c r="D4" i="2"/>
  <c r="D5" i="2"/>
  <c r="D6" i="2"/>
  <c r="D2" i="2"/>
  <c r="C8" i="2"/>
  <c r="B8" i="2"/>
  <c r="C7" i="2"/>
  <c r="B7" i="2"/>
  <c r="B8" i="1"/>
  <c r="B7" i="1"/>
  <c r="B3" i="1"/>
  <c r="C5" i="3" l="1"/>
  <c r="D5" i="3"/>
  <c r="E5" i="3"/>
  <c r="F2" i="2"/>
</calcChain>
</file>

<file path=xl/sharedStrings.xml><?xml version="1.0" encoding="utf-8"?>
<sst xmlns="http://schemas.openxmlformats.org/spreadsheetml/2006/main" count="105" uniqueCount="79">
  <si>
    <t>Chapter 14</t>
  </si>
  <si>
    <t>Chapter 15</t>
  </si>
  <si>
    <t>Chapter 17</t>
  </si>
  <si>
    <t>a.</t>
  </si>
  <si>
    <t>b.</t>
  </si>
  <si>
    <t>The most common criterion for the best-fitting line is the line that minimized the sum of the squared errors of prediction.</t>
  </si>
  <si>
    <t>X</t>
  </si>
  <si>
    <t>Y</t>
  </si>
  <si>
    <t>TOTAL</t>
  </si>
  <si>
    <t>MEAN</t>
  </si>
  <si>
    <t>x</t>
  </si>
  <si>
    <t>y</t>
  </si>
  <si>
    <t>xy</t>
  </si>
  <si>
    <t>x^2</t>
  </si>
  <si>
    <t>y^2</t>
  </si>
  <si>
    <t>r=</t>
  </si>
  <si>
    <t>1. Linearity
2. Homoscedasticity
3. Errors of prediction are distributed normally.</t>
  </si>
  <si>
    <t>B</t>
  </si>
  <si>
    <t>FALSE, The slope represents the relationship between X and Y in a data set. It doesn't necessarily represent the strength of a correlation.</t>
  </si>
  <si>
    <t>c.</t>
  </si>
  <si>
    <t>d.</t>
  </si>
  <si>
    <t>e.</t>
  </si>
  <si>
    <t>Yes</t>
  </si>
  <si>
    <t>p = 0.00000002183, Thereforem we can conclude the slope is significantly different from 0.</t>
  </si>
  <si>
    <t>r = .9091846. It is significantly different from 0 as p = .0324 &lt; .05</t>
  </si>
  <si>
    <t>(.1360488,.9940671)</t>
  </si>
  <si>
    <t>Slope = .4330m p &lt; .05 so it is significantly different from 0</t>
  </si>
  <si>
    <t>ANOVA null hypothesis tests if all means are equal.</t>
  </si>
  <si>
    <t>1. Populations have the same variance (homogeneity of variance)
2. Populations are normally distributed.
3. Each value is independent from each other.</t>
  </si>
  <si>
    <t>Between-Subjects Variable is when different subjects are used for obtaining scores for all levels of a factor.</t>
  </si>
  <si>
    <t xml:space="preserve">ANOVA can perform more than two mean analysis while a t-test performs analysis on two means. You could conduct multiple t-tests, but it would increase your chances for a Type I error. </t>
  </si>
  <si>
    <t>n is the number of observations in each group. N is the total number of observations.</t>
  </si>
  <si>
    <t>Within Subject Design</t>
  </si>
  <si>
    <t xml:space="preserve">             Df Sum Sq Mean Sq F value Pr(&gt;F)
ind          3    558   185.9   1.482  0.225
Residuals   92  11542   125.5     </t>
  </si>
  <si>
    <t xml:space="preserve">Computed in R (see attached R Script) </t>
  </si>
  <si>
    <t>B has the larger degrees of freedom because A has a larger positive skew than B. B is becoming more normally distributed since the degrees of freedom is higher.</t>
  </si>
  <si>
    <t>It is not valid to use the Chi Square test in this situation because each subject is providing more than one score. EX: If one subject liked a flavor, then the alternate flavor is considered to be disliked. This is a within subject experiment, and therefor, not independent.</t>
  </si>
  <si>
    <t>ANOVA is appropriate for hypothesis testing of a mean because it allows us to include the total data, not just a separate comparision of the mean from each data set. Analysis of the variance simply addresses whether there are significant difference between groups of data in particular.</t>
  </si>
  <si>
    <t xml:space="preserve">Cancers </t>
  </si>
  <si>
    <t xml:space="preserve">Deaths </t>
  </si>
  <si>
    <t xml:space="preserve">Nonfatal illness </t>
  </si>
  <si>
    <t xml:space="preserve">Healthy </t>
  </si>
  <si>
    <t>AHA</t>
  </si>
  <si>
    <t xml:space="preserve">Mediterranean </t>
  </si>
  <si>
    <t>TOTAL Expected Frequency</t>
  </si>
  <si>
    <t>AHA Expencted Frequency</t>
  </si>
  <si>
    <t>Mediterranean Frequency</t>
  </si>
  <si>
    <t xml:space="preserve">chi-squared = </t>
  </si>
  <si>
    <t xml:space="preserve">df = </t>
  </si>
  <si>
    <t>p=</t>
  </si>
  <si>
    <t>Conclusion</t>
  </si>
  <si>
    <t>The null hypothesis that there is no relationship between diet and outcome is rejected.</t>
  </si>
  <si>
    <t>See sheet C17Q11</t>
  </si>
  <si>
    <t>Gender</t>
  </si>
  <si>
    <t>Sports</t>
  </si>
  <si>
    <t>Anger-Out</t>
  </si>
  <si>
    <t>Anger-In</t>
  </si>
  <si>
    <t>Control-Out</t>
  </si>
  <si>
    <t>Control-In</t>
  </si>
  <si>
    <t>Anger_Expression</t>
  </si>
  <si>
    <t>Using the Anger Expression Index as the dependent variable, perform a 2x2 ANOVA with gender and sports participation as the two factors. Do athletes and non-athletes differ significantly in how much anger they express? Do the genders differ significantly in Anger Expression Index? Is the effect of sports participation significantly different for the two genders?</t>
  </si>
  <si>
    <t>Athletes</t>
  </si>
  <si>
    <t>Non-Atheltes</t>
  </si>
  <si>
    <t>Atheletes</t>
  </si>
  <si>
    <t>Female</t>
  </si>
  <si>
    <t>Male</t>
  </si>
  <si>
    <t>Marginal Mean</t>
  </si>
  <si>
    <t>SOURCE</t>
  </si>
  <si>
    <t>DF</t>
  </si>
  <si>
    <t>SSQ</t>
  </si>
  <si>
    <t>MS</t>
  </si>
  <si>
    <t>F</t>
  </si>
  <si>
    <t>p</t>
  </si>
  <si>
    <t>Athletic Ability</t>
  </si>
  <si>
    <t>Gender X Althletic Ability</t>
  </si>
  <si>
    <t>Error</t>
  </si>
  <si>
    <t>Total</t>
  </si>
  <si>
    <t xml:space="preserve">                                          Df Sum Sq Mean Sq F value  Pr(&gt;F)   
angry_moods$Gender   1      1       1.4              0.009    0.92598   
angry_moods$Sports    1   1357  1357.2          8.709    0.00424 **
angry_moods$Gender:
angry_moods$Sports    1      5     5.2                  0.034   0.85505   
Residuals                             74  11532   155.8                   
---
Signif. codes:  0 ‘***’ 0.001 ‘**’ 0.01 ‘*’ 0.05 ‘.’ 0.1 ‘ ’ 1</t>
  </si>
  <si>
    <t>There is significant difference between the means for how athletes and non-athletes express anger. For differences in genders, I fail to reject the hypothesis. I fail to reject the null hypothesis that there is not a difference in the effect of anger expression between two main effects: Athletic Participation and Gender.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</si>
</sst>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4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11" fontId="1" fillId="0" borderId="0" xfId="0" applyNumberFormat="1" applyFont="1" applyAlignment="1">
      <alignment vertical="center"/>
    </xf>
    <xf numFmtId="0" fontId="2" fillId="0" borderId="0" xfId="1"/>
    <xf numFmtId="0" fontId="3" fillId="0" borderId="0" xfId="2"/>
    <xf numFmtId="164" fontId="0" fillId="0" borderId="0" xfId="0" applyNumberFormat="1"/>
    <xf numFmtId="0" fontId="3" fillId="0" borderId="0" xfId="2" applyAlignment="1">
      <alignment wrapText="1"/>
    </xf>
    <xf numFmtId="0" fontId="3" fillId="0" borderId="0" xfId="2" applyAlignment="1">
      <alignment horizontal="center"/>
    </xf>
    <xf numFmtId="0" fontId="3" fillId="0" borderId="0" xfId="2" applyAlignment="1">
      <alignment horizontal="center" wrapText="1"/>
    </xf>
  </cellXfs>
  <cellStyles count="3">
    <cellStyle name="Hyperlink" xfId="1" builtinId="8"/>
    <cellStyle name="Normal" xfId="0" builtinId="0"/>
    <cellStyle name="Normal 2" xfId="2" xr:uid="{7F729C67-4693-4FC0-97C6-4A4F8EDF7B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D1FE0-A038-4465-86FB-1C5117CD3B34}">
  <dimension ref="A1:G43"/>
  <sheetViews>
    <sheetView tabSelected="1" topLeftCell="A31" workbookViewId="0">
      <selection activeCell="C32" sqref="C32:C36"/>
    </sheetView>
  </sheetViews>
  <sheetFormatPr defaultRowHeight="15" x14ac:dyDescent="0.25"/>
  <cols>
    <col min="1" max="1" width="10.42578125" style="5" bestFit="1" customWidth="1"/>
    <col min="2" max="2" width="55.28515625" customWidth="1"/>
    <col min="3" max="3" width="20.85546875" bestFit="1" customWidth="1"/>
    <col min="5" max="5" width="10.140625" bestFit="1" customWidth="1"/>
    <col min="7" max="7" width="10.140625" bestFit="1" customWidth="1"/>
  </cols>
  <sheetData>
    <row r="1" spans="1:7" x14ac:dyDescent="0.25">
      <c r="A1" s="5" t="s">
        <v>0</v>
      </c>
    </row>
    <row r="2" spans="1:7" x14ac:dyDescent="0.25">
      <c r="A2" s="5">
        <v>2</v>
      </c>
    </row>
    <row r="3" spans="1:7" x14ac:dyDescent="0.25">
      <c r="A3" s="2" t="s">
        <v>3</v>
      </c>
      <c r="B3" s="3">
        <f>2*6+9</f>
        <v>21</v>
      </c>
    </row>
    <row r="4" spans="1:7" x14ac:dyDescent="0.25">
      <c r="A4" s="2" t="s">
        <v>4</v>
      </c>
      <c r="B4" s="3">
        <v>2.5</v>
      </c>
      <c r="C4" s="1"/>
    </row>
    <row r="5" spans="1:7" ht="45" x14ac:dyDescent="0.25">
      <c r="A5" s="5">
        <v>3</v>
      </c>
      <c r="B5" s="6" t="s">
        <v>5</v>
      </c>
    </row>
    <row r="6" spans="1:7" x14ac:dyDescent="0.25">
      <c r="A6" s="5">
        <v>5</v>
      </c>
      <c r="B6" s="3"/>
    </row>
    <row r="7" spans="1:7" x14ac:dyDescent="0.25">
      <c r="A7" s="2" t="s">
        <v>3</v>
      </c>
      <c r="B7" s="3">
        <f>100/300</f>
        <v>0.33333333333333331</v>
      </c>
    </row>
    <row r="8" spans="1:7" x14ac:dyDescent="0.25">
      <c r="A8" s="2" t="s">
        <v>4</v>
      </c>
      <c r="B8" s="3">
        <f>0.4*1000</f>
        <v>400</v>
      </c>
    </row>
    <row r="9" spans="1:7" x14ac:dyDescent="0.25">
      <c r="A9" s="5">
        <v>6</v>
      </c>
      <c r="B9" s="3"/>
    </row>
    <row r="10" spans="1:7" x14ac:dyDescent="0.25">
      <c r="A10" s="2" t="s">
        <v>3</v>
      </c>
      <c r="B10" s="3" t="s">
        <v>24</v>
      </c>
    </row>
    <row r="11" spans="1:7" x14ac:dyDescent="0.25">
      <c r="A11" s="2" t="s">
        <v>4</v>
      </c>
      <c r="B11" s="3" t="s">
        <v>26</v>
      </c>
    </row>
    <row r="12" spans="1:7" x14ac:dyDescent="0.25">
      <c r="A12" s="2" t="s">
        <v>19</v>
      </c>
      <c r="B12" s="3" t="s">
        <v>25</v>
      </c>
    </row>
    <row r="13" spans="1:7" ht="45" x14ac:dyDescent="0.25">
      <c r="A13" s="5">
        <v>7</v>
      </c>
      <c r="B13" s="6" t="s">
        <v>16</v>
      </c>
    </row>
    <row r="14" spans="1:7" x14ac:dyDescent="0.25">
      <c r="A14" s="5">
        <v>13</v>
      </c>
      <c r="B14" s="3" t="s">
        <v>17</v>
      </c>
      <c r="G14" s="7"/>
    </row>
    <row r="15" spans="1:7" x14ac:dyDescent="0.25">
      <c r="A15" s="5">
        <v>14</v>
      </c>
      <c r="B15" s="3" t="b">
        <v>1</v>
      </c>
    </row>
    <row r="16" spans="1:7" ht="45" x14ac:dyDescent="0.25">
      <c r="A16" s="5">
        <v>15</v>
      </c>
      <c r="B16" s="6" t="s">
        <v>18</v>
      </c>
      <c r="E16" s="7"/>
    </row>
    <row r="17" spans="1:2" x14ac:dyDescent="0.25">
      <c r="A17" s="5">
        <v>16</v>
      </c>
      <c r="B17" s="3" t="b">
        <v>0</v>
      </c>
    </row>
    <row r="18" spans="1:2" x14ac:dyDescent="0.25">
      <c r="A18" s="5">
        <v>17</v>
      </c>
      <c r="B18" s="3" t="b">
        <v>1</v>
      </c>
    </row>
    <row r="19" spans="1:2" x14ac:dyDescent="0.25">
      <c r="A19" s="5">
        <v>18</v>
      </c>
      <c r="B19" s="6"/>
    </row>
    <row r="20" spans="1:2" x14ac:dyDescent="0.25">
      <c r="A20" s="2" t="s">
        <v>3</v>
      </c>
      <c r="B20" s="6">
        <v>-0.52400000000000002</v>
      </c>
    </row>
    <row r="21" spans="1:2" x14ac:dyDescent="0.25">
      <c r="A21" s="2" t="s">
        <v>4</v>
      </c>
      <c r="B21" s="6">
        <v>28.495000000000001</v>
      </c>
    </row>
    <row r="22" spans="1:2" x14ac:dyDescent="0.25">
      <c r="A22" s="2" t="s">
        <v>19</v>
      </c>
      <c r="B22" s="4" t="s">
        <v>22</v>
      </c>
    </row>
    <row r="23" spans="1:2" ht="30" x14ac:dyDescent="0.25">
      <c r="A23" s="2" t="s">
        <v>20</v>
      </c>
      <c r="B23" s="4" t="s">
        <v>23</v>
      </c>
    </row>
    <row r="24" spans="1:2" x14ac:dyDescent="0.25">
      <c r="A24" s="2" t="s">
        <v>21</v>
      </c>
      <c r="B24" s="6">
        <v>3.45</v>
      </c>
    </row>
    <row r="26" spans="1:2" x14ac:dyDescent="0.25">
      <c r="A26" s="5" t="s">
        <v>1</v>
      </c>
    </row>
    <row r="27" spans="1:2" x14ac:dyDescent="0.25">
      <c r="A27" s="5">
        <v>1</v>
      </c>
      <c r="B27" t="s">
        <v>27</v>
      </c>
    </row>
    <row r="28" spans="1:2" ht="60" x14ac:dyDescent="0.25">
      <c r="A28" s="5">
        <v>2</v>
      </c>
      <c r="B28" s="4" t="s">
        <v>28</v>
      </c>
    </row>
    <row r="29" spans="1:2" ht="30" x14ac:dyDescent="0.25">
      <c r="A29" s="5">
        <v>3</v>
      </c>
      <c r="B29" s="4" t="s">
        <v>29</v>
      </c>
    </row>
    <row r="30" spans="1:2" ht="60" x14ac:dyDescent="0.25">
      <c r="A30" s="5">
        <v>4</v>
      </c>
      <c r="B30" s="4" t="s">
        <v>30</v>
      </c>
    </row>
    <row r="31" spans="1:2" ht="30" x14ac:dyDescent="0.25">
      <c r="A31" s="5">
        <v>5</v>
      </c>
      <c r="B31" s="4" t="s">
        <v>31</v>
      </c>
    </row>
    <row r="32" spans="1:2" ht="78.75" customHeight="1" x14ac:dyDescent="0.25">
      <c r="A32" s="5">
        <v>6</v>
      </c>
      <c r="B32" s="4" t="s">
        <v>37</v>
      </c>
    </row>
    <row r="33" spans="1:3" x14ac:dyDescent="0.25">
      <c r="A33" s="5">
        <v>28</v>
      </c>
    </row>
    <row r="34" spans="1:3" x14ac:dyDescent="0.25">
      <c r="A34" s="2" t="s">
        <v>3</v>
      </c>
      <c r="B34" s="4" t="s">
        <v>32</v>
      </c>
    </row>
    <row r="35" spans="1:3" x14ac:dyDescent="0.25">
      <c r="A35" s="2" t="s">
        <v>4</v>
      </c>
      <c r="B35" s="4" t="s">
        <v>34</v>
      </c>
      <c r="C35" s="8"/>
    </row>
    <row r="36" spans="1:3" ht="45" x14ac:dyDescent="0.25">
      <c r="A36" s="2"/>
      <c r="B36" s="4" t="s">
        <v>33</v>
      </c>
    </row>
    <row r="37" spans="1:3" ht="120" x14ac:dyDescent="0.25">
      <c r="A37" s="5">
        <v>29</v>
      </c>
      <c r="B37" s="4" t="s">
        <v>77</v>
      </c>
    </row>
    <row r="38" spans="1:3" ht="90" x14ac:dyDescent="0.25">
      <c r="B38" s="4" t="s">
        <v>78</v>
      </c>
    </row>
    <row r="40" spans="1:3" x14ac:dyDescent="0.25">
      <c r="A40" s="5" t="s">
        <v>2</v>
      </c>
    </row>
    <row r="41" spans="1:3" ht="45" x14ac:dyDescent="0.25">
      <c r="A41" s="5">
        <v>1</v>
      </c>
      <c r="B41" s="4" t="s">
        <v>35</v>
      </c>
    </row>
    <row r="42" spans="1:3" ht="75" x14ac:dyDescent="0.25">
      <c r="A42" s="5">
        <v>2</v>
      </c>
      <c r="B42" s="4" t="s">
        <v>36</v>
      </c>
    </row>
    <row r="43" spans="1:3" x14ac:dyDescent="0.25">
      <c r="A43" s="5">
        <v>11</v>
      </c>
      <c r="B43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69C3-B8EA-429A-8EEF-8EDA2A1C5824}">
  <dimension ref="A1:H12"/>
  <sheetViews>
    <sheetView workbookViewId="0">
      <selection activeCell="A11" sqref="A11"/>
    </sheetView>
  </sheetViews>
  <sheetFormatPr defaultRowHeight="15" x14ac:dyDescent="0.25"/>
  <cols>
    <col min="2" max="2" width="12" style="5" bestFit="1" customWidth="1"/>
    <col min="3" max="7" width="9.140625" style="5"/>
  </cols>
  <sheetData>
    <row r="1" spans="1:8" x14ac:dyDescent="0.25">
      <c r="B1" s="5" t="s">
        <v>6</v>
      </c>
      <c r="C1" s="5" t="s">
        <v>7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</row>
    <row r="2" spans="1:8" x14ac:dyDescent="0.25">
      <c r="B2" s="5">
        <v>2</v>
      </c>
      <c r="C2" s="5">
        <v>5</v>
      </c>
      <c r="D2" s="5">
        <f>B2-$B$8</f>
        <v>-2.2000000000000002</v>
      </c>
      <c r="E2" s="5">
        <f>C2-$C$8</f>
        <v>-3.1999999999999993</v>
      </c>
      <c r="F2" s="5">
        <f>D2*E2</f>
        <v>7.0399999999999991</v>
      </c>
      <c r="G2" s="5">
        <f>POWER(D2,2)</f>
        <v>4.8400000000000007</v>
      </c>
      <c r="H2">
        <f>POWER(E2,2)</f>
        <v>10.239999999999995</v>
      </c>
    </row>
    <row r="3" spans="1:8" x14ac:dyDescent="0.25">
      <c r="B3" s="5">
        <v>4</v>
      </c>
      <c r="C3" s="5">
        <v>6</v>
      </c>
      <c r="D3" s="5">
        <f t="shared" ref="D3:D6" si="0">B3-$B$8</f>
        <v>-0.20000000000000018</v>
      </c>
      <c r="E3" s="5">
        <f t="shared" ref="E3:E6" si="1">C3-$C$8</f>
        <v>-2.1999999999999993</v>
      </c>
      <c r="F3" s="5">
        <f t="shared" ref="F3:F6" si="2">D3*E3</f>
        <v>0.44000000000000022</v>
      </c>
      <c r="G3" s="5">
        <f t="shared" ref="G3:G6" si="3">POWER(D3,2)</f>
        <v>4.000000000000007E-2</v>
      </c>
      <c r="H3">
        <f t="shared" ref="H3:H6" si="4">POWER(E3,2)</f>
        <v>4.8399999999999972</v>
      </c>
    </row>
    <row r="4" spans="1:8" x14ac:dyDescent="0.25">
      <c r="B4" s="5">
        <v>4</v>
      </c>
      <c r="C4" s="5">
        <v>7</v>
      </c>
      <c r="D4" s="5">
        <f t="shared" si="0"/>
        <v>-0.20000000000000018</v>
      </c>
      <c r="E4" s="5">
        <f t="shared" si="1"/>
        <v>-1.1999999999999993</v>
      </c>
      <c r="F4" s="5">
        <f t="shared" si="2"/>
        <v>0.24000000000000007</v>
      </c>
      <c r="G4" s="5">
        <f>POWER(D4,2)</f>
        <v>4.000000000000007E-2</v>
      </c>
      <c r="H4">
        <f t="shared" si="4"/>
        <v>1.4399999999999984</v>
      </c>
    </row>
    <row r="5" spans="1:8" x14ac:dyDescent="0.25">
      <c r="B5" s="5">
        <v>5</v>
      </c>
      <c r="C5" s="5">
        <v>11</v>
      </c>
      <c r="D5" s="5">
        <f t="shared" si="0"/>
        <v>0.79999999999999982</v>
      </c>
      <c r="E5" s="5">
        <f t="shared" si="1"/>
        <v>2.8000000000000007</v>
      </c>
      <c r="F5" s="5">
        <f t="shared" si="2"/>
        <v>2.2400000000000002</v>
      </c>
      <c r="G5" s="5">
        <f t="shared" si="3"/>
        <v>0.63999999999999968</v>
      </c>
      <c r="H5">
        <f t="shared" si="4"/>
        <v>7.8400000000000043</v>
      </c>
    </row>
    <row r="6" spans="1:8" x14ac:dyDescent="0.25">
      <c r="B6" s="5">
        <v>6</v>
      </c>
      <c r="C6" s="5">
        <v>12</v>
      </c>
      <c r="D6" s="5">
        <f t="shared" si="0"/>
        <v>1.7999999999999998</v>
      </c>
      <c r="E6" s="5">
        <f t="shared" si="1"/>
        <v>3.8000000000000007</v>
      </c>
      <c r="F6" s="5">
        <f t="shared" si="2"/>
        <v>6.8400000000000007</v>
      </c>
      <c r="G6" s="5">
        <f t="shared" si="3"/>
        <v>3.2399999999999993</v>
      </c>
      <c r="H6">
        <f t="shared" si="4"/>
        <v>14.440000000000005</v>
      </c>
    </row>
    <row r="7" spans="1:8" x14ac:dyDescent="0.25">
      <c r="A7" t="s">
        <v>8</v>
      </c>
      <c r="B7" s="5">
        <f>SUM(B2:B6)</f>
        <v>21</v>
      </c>
      <c r="C7" s="5">
        <f>SUM(C2:C6)</f>
        <v>41</v>
      </c>
      <c r="F7" s="5">
        <f>SUM(F2:F6)</f>
        <v>16.8</v>
      </c>
      <c r="G7" s="5">
        <f>SUM(G2:G6)</f>
        <v>8.8000000000000007</v>
      </c>
      <c r="H7" s="5">
        <f>SUM(H2:H6)</f>
        <v>38.799999999999997</v>
      </c>
    </row>
    <row r="8" spans="1:8" x14ac:dyDescent="0.25">
      <c r="A8" t="s">
        <v>9</v>
      </c>
      <c r="B8" s="5">
        <f>AVERAGE(B2:B6)</f>
        <v>4.2</v>
      </c>
      <c r="C8" s="5">
        <f>AVERAGE(C2:C6)</f>
        <v>8.1999999999999993</v>
      </c>
      <c r="F8" s="5">
        <f>AVERAGE(F2:F6)</f>
        <v>3.3600000000000003</v>
      </c>
    </row>
    <row r="12" spans="1:8" x14ac:dyDescent="0.25">
      <c r="A12" t="s">
        <v>15</v>
      </c>
      <c r="B12" s="5">
        <f>F7/(SQRT(G7*H7))</f>
        <v>0.9091846249727199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8D053-5E34-4984-98CF-EF780947D179}">
  <dimension ref="A1:F20"/>
  <sheetViews>
    <sheetView topLeftCell="A2" workbookViewId="0">
      <selection activeCell="B21" sqref="B21"/>
    </sheetView>
  </sheetViews>
  <sheetFormatPr defaultRowHeight="15" x14ac:dyDescent="0.25"/>
  <cols>
    <col min="1" max="1" width="27.85546875" bestFit="1" customWidth="1"/>
    <col min="2" max="3" width="12.140625" bestFit="1" customWidth="1"/>
    <col min="4" max="4" width="9.85546875" bestFit="1" customWidth="1"/>
    <col min="5" max="5" width="12.140625" bestFit="1" customWidth="1"/>
  </cols>
  <sheetData>
    <row r="1" spans="1:6" x14ac:dyDescent="0.25">
      <c r="A1" s="9"/>
      <c r="B1" s="9" t="s">
        <v>38</v>
      </c>
      <c r="C1" s="9" t="s">
        <v>39</v>
      </c>
      <c r="D1" s="9" t="s">
        <v>40</v>
      </c>
      <c r="E1" s="9" t="s">
        <v>41</v>
      </c>
      <c r="F1" s="9" t="s">
        <v>8</v>
      </c>
    </row>
    <row r="2" spans="1:6" x14ac:dyDescent="0.25">
      <c r="A2" s="9" t="s">
        <v>42</v>
      </c>
      <c r="B2" s="11">
        <v>15</v>
      </c>
      <c r="C2" s="9">
        <v>24</v>
      </c>
      <c r="D2" s="9">
        <v>25</v>
      </c>
      <c r="E2" s="9">
        <v>239</v>
      </c>
      <c r="F2">
        <f>SUM(B2:E2)</f>
        <v>303</v>
      </c>
    </row>
    <row r="3" spans="1:6" x14ac:dyDescent="0.25">
      <c r="A3" s="9" t="s">
        <v>43</v>
      </c>
      <c r="B3" s="9">
        <v>7</v>
      </c>
      <c r="C3" s="9">
        <v>14</v>
      </c>
      <c r="D3" s="9">
        <v>8</v>
      </c>
      <c r="E3" s="9">
        <v>273</v>
      </c>
      <c r="F3">
        <f>SUM(B3:E3)</f>
        <v>302</v>
      </c>
    </row>
    <row r="4" spans="1:6" x14ac:dyDescent="0.25">
      <c r="A4" t="s">
        <v>8</v>
      </c>
      <c r="B4">
        <f>SUM(B2:B3)</f>
        <v>22</v>
      </c>
      <c r="C4">
        <f t="shared" ref="C4:F4" si="0">SUM(C2:C3)</f>
        <v>38</v>
      </c>
      <c r="D4">
        <f t="shared" si="0"/>
        <v>33</v>
      </c>
      <c r="E4">
        <f t="shared" si="0"/>
        <v>512</v>
      </c>
      <c r="F4">
        <f t="shared" si="0"/>
        <v>605</v>
      </c>
    </row>
    <row r="5" spans="1:6" x14ac:dyDescent="0.25">
      <c r="A5" s="9" t="s">
        <v>44</v>
      </c>
      <c r="B5" s="10">
        <f>B4/$F$4</f>
        <v>3.6363636363636362E-2</v>
      </c>
      <c r="C5" s="10">
        <f>C4/$F$4</f>
        <v>6.2809917355371905E-2</v>
      </c>
      <c r="D5" s="10">
        <f t="shared" ref="D5" si="1">D4/$F$4</f>
        <v>5.4545454545454543E-2</v>
      </c>
      <c r="E5" s="10">
        <f>E4/$F$4</f>
        <v>0.84628099173553717</v>
      </c>
      <c r="F5" s="10"/>
    </row>
    <row r="6" spans="1:6" x14ac:dyDescent="0.25">
      <c r="A6" s="9" t="s">
        <v>45</v>
      </c>
      <c r="B6" s="10">
        <f>B2/$F$2</f>
        <v>4.9504950495049507E-2</v>
      </c>
      <c r="C6" s="10">
        <f>C2/$F$2</f>
        <v>7.9207920792079209E-2</v>
      </c>
      <c r="D6" s="10">
        <f t="shared" ref="D6" si="2">D2/$F$2</f>
        <v>8.2508250825082508E-2</v>
      </c>
      <c r="E6" s="10">
        <f>E2/$F$2</f>
        <v>0.78877887788778878</v>
      </c>
    </row>
    <row r="7" spans="1:6" x14ac:dyDescent="0.25">
      <c r="A7" s="9" t="s">
        <v>46</v>
      </c>
      <c r="B7" s="10">
        <f>B3/$F$3</f>
        <v>2.3178807947019868E-2</v>
      </c>
      <c r="C7" s="10">
        <f>C3/$F$3</f>
        <v>4.6357615894039736E-2</v>
      </c>
      <c r="D7" s="10">
        <f t="shared" ref="D7:E7" si="3">D3/$F$3</f>
        <v>2.6490066225165563E-2</v>
      </c>
      <c r="E7" s="10">
        <f t="shared" si="3"/>
        <v>0.90397350993377479</v>
      </c>
    </row>
    <row r="9" spans="1:6" x14ac:dyDescent="0.25">
      <c r="B9" s="9" t="s">
        <v>38</v>
      </c>
      <c r="C9" s="9" t="s">
        <v>39</v>
      </c>
      <c r="D9" s="9" t="s">
        <v>40</v>
      </c>
      <c r="E9" s="9" t="s">
        <v>41</v>
      </c>
    </row>
    <row r="10" spans="1:6" x14ac:dyDescent="0.25">
      <c r="A10" s="9" t="s">
        <v>42</v>
      </c>
      <c r="B10" s="10">
        <f>B5*$F$2</f>
        <v>11.018181818181818</v>
      </c>
      <c r="C10" s="10">
        <f t="shared" ref="C10:E10" si="4">C5*$F$2</f>
        <v>19.031404958677687</v>
      </c>
      <c r="D10" s="10">
        <f t="shared" si="4"/>
        <v>16.527272727272727</v>
      </c>
      <c r="E10" s="10">
        <f t="shared" si="4"/>
        <v>256.42314049586776</v>
      </c>
    </row>
    <row r="11" spans="1:6" x14ac:dyDescent="0.25">
      <c r="A11" s="9" t="s">
        <v>43</v>
      </c>
      <c r="B11" s="10">
        <f>B5*$F$3</f>
        <v>10.981818181818181</v>
      </c>
      <c r="C11" s="10">
        <f t="shared" ref="C11:E11" si="5">C5*$F$3</f>
        <v>18.968595041322317</v>
      </c>
      <c r="D11" s="10">
        <f t="shared" si="5"/>
        <v>16.472727272727273</v>
      </c>
      <c r="E11" s="10">
        <f t="shared" si="5"/>
        <v>255.57685950413222</v>
      </c>
    </row>
    <row r="13" spans="1:6" x14ac:dyDescent="0.25">
      <c r="B13" s="9" t="s">
        <v>38</v>
      </c>
      <c r="C13" s="9" t="s">
        <v>39</v>
      </c>
      <c r="D13" s="9" t="s">
        <v>40</v>
      </c>
      <c r="E13" s="9" t="s">
        <v>41</v>
      </c>
    </row>
    <row r="14" spans="1:6" x14ac:dyDescent="0.25">
      <c r="A14" s="9" t="s">
        <v>42</v>
      </c>
      <c r="B14" s="10">
        <f>POWER(B2-B10,2)/B10</f>
        <v>1.4389738973897395</v>
      </c>
      <c r="C14" s="10">
        <f t="shared" ref="C14:E14" si="6">POWER(C2-C10,2)/C10</f>
        <v>1.2971683771247933</v>
      </c>
      <c r="D14" s="10">
        <f t="shared" si="6"/>
        <v>4.3435543554355442</v>
      </c>
      <c r="E14" s="10">
        <f t="shared" si="6"/>
        <v>1.1838472306037406</v>
      </c>
    </row>
    <row r="15" spans="1:6" x14ac:dyDescent="0.25">
      <c r="A15" s="9" t="s">
        <v>43</v>
      </c>
      <c r="B15" s="10">
        <f>POWER(B3-B11,2)/B11</f>
        <v>1.4437387116195055</v>
      </c>
      <c r="C15" s="10">
        <f t="shared" ref="C15:E15" si="7">POWER(C3-C11,2)/C11</f>
        <v>1.3014636366516983</v>
      </c>
      <c r="D15" s="10">
        <f t="shared" si="7"/>
        <v>4.3579369857515555</v>
      </c>
      <c r="E15" s="10">
        <f t="shared" si="7"/>
        <v>1.1877672545461408</v>
      </c>
    </row>
    <row r="17" spans="1:2" x14ac:dyDescent="0.25">
      <c r="A17" t="s">
        <v>47</v>
      </c>
      <c r="B17" s="10">
        <f>SUM(B14:E15)</f>
        <v>16.554450449122719</v>
      </c>
    </row>
    <row r="18" spans="1:2" x14ac:dyDescent="0.25">
      <c r="A18" t="s">
        <v>48</v>
      </c>
      <c r="B18">
        <v>3</v>
      </c>
    </row>
    <row r="19" spans="1:2" x14ac:dyDescent="0.25">
      <c r="A19" t="s">
        <v>49</v>
      </c>
      <c r="B19">
        <v>8.9999999999999998E-4</v>
      </c>
    </row>
    <row r="20" spans="1:2" x14ac:dyDescent="0.25">
      <c r="A20" t="s">
        <v>50</v>
      </c>
      <c r="B20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E782-1E78-4863-A71B-7A47B97D4919}">
  <dimension ref="A1:N79"/>
  <sheetViews>
    <sheetView topLeftCell="A7" workbookViewId="0">
      <selection activeCell="I26" sqref="I26"/>
    </sheetView>
  </sheetViews>
  <sheetFormatPr defaultRowHeight="12.75" x14ac:dyDescent="0.2"/>
  <cols>
    <col min="1" max="2" width="12.5703125" style="9" customWidth="1"/>
    <col min="3" max="6" width="12.5703125" style="9" hidden="1" customWidth="1"/>
    <col min="7" max="7" width="18.5703125" style="9" bestFit="1" customWidth="1"/>
    <col min="8" max="8" width="12.5703125" style="9" customWidth="1"/>
    <col min="9" max="9" width="32.7109375" style="9" customWidth="1"/>
    <col min="10" max="10" width="13.7109375" style="9" bestFit="1" customWidth="1"/>
    <col min="11" max="12" width="12.5703125" style="9" customWidth="1"/>
    <col min="13" max="13" width="15.28515625" style="9" bestFit="1" customWidth="1"/>
    <col min="14" max="16384" width="12.5703125" style="9" customWidth="1"/>
  </cols>
  <sheetData>
    <row r="1" spans="1:13" ht="12.75" customHeight="1" x14ac:dyDescent="0.2">
      <c r="A1" s="9" t="s">
        <v>53</v>
      </c>
      <c r="B1" s="9" t="s">
        <v>54</v>
      </c>
      <c r="C1" s="9" t="s">
        <v>55</v>
      </c>
      <c r="D1" s="9" t="s">
        <v>56</v>
      </c>
      <c r="E1" s="9" t="s">
        <v>57</v>
      </c>
      <c r="F1" s="9" t="s">
        <v>58</v>
      </c>
      <c r="G1" s="9" t="s">
        <v>59</v>
      </c>
      <c r="I1" s="13" t="s">
        <v>60</v>
      </c>
    </row>
    <row r="2" spans="1:13" x14ac:dyDescent="0.2">
      <c r="A2" s="9">
        <v>2</v>
      </c>
      <c r="B2" s="9">
        <v>1</v>
      </c>
      <c r="C2" s="9">
        <v>18</v>
      </c>
      <c r="D2" s="9">
        <v>13</v>
      </c>
      <c r="E2" s="9">
        <v>23</v>
      </c>
      <c r="F2" s="9">
        <v>20</v>
      </c>
      <c r="G2" s="9">
        <v>36</v>
      </c>
      <c r="I2" s="13"/>
    </row>
    <row r="3" spans="1:13" x14ac:dyDescent="0.2">
      <c r="A3" s="9">
        <v>2</v>
      </c>
      <c r="B3" s="9">
        <v>1</v>
      </c>
      <c r="C3" s="9">
        <v>14</v>
      </c>
      <c r="D3" s="9">
        <v>17</v>
      </c>
      <c r="E3" s="9">
        <v>25</v>
      </c>
      <c r="F3" s="9">
        <v>24</v>
      </c>
      <c r="G3" s="9">
        <v>30</v>
      </c>
      <c r="I3" s="13"/>
    </row>
    <row r="4" spans="1:13" x14ac:dyDescent="0.2">
      <c r="A4" s="9">
        <v>2</v>
      </c>
      <c r="B4" s="9">
        <v>1</v>
      </c>
      <c r="C4" s="9">
        <v>13</v>
      </c>
      <c r="D4" s="9">
        <v>14</v>
      </c>
      <c r="E4" s="9">
        <v>28</v>
      </c>
      <c r="F4" s="9">
        <v>28</v>
      </c>
      <c r="G4" s="9">
        <v>19</v>
      </c>
      <c r="I4" s="13"/>
    </row>
    <row r="5" spans="1:13" x14ac:dyDescent="0.2">
      <c r="A5" s="9">
        <v>2</v>
      </c>
      <c r="B5" s="9">
        <v>1</v>
      </c>
      <c r="C5" s="9">
        <v>17</v>
      </c>
      <c r="D5" s="9">
        <v>24</v>
      </c>
      <c r="E5" s="9">
        <v>23</v>
      </c>
      <c r="F5" s="9">
        <v>23</v>
      </c>
      <c r="G5" s="9">
        <v>43</v>
      </c>
      <c r="I5" s="13"/>
    </row>
    <row r="6" spans="1:13" x14ac:dyDescent="0.2">
      <c r="A6" s="9">
        <v>1</v>
      </c>
      <c r="B6" s="9">
        <v>1</v>
      </c>
      <c r="C6" s="9">
        <v>16</v>
      </c>
      <c r="D6" s="9">
        <v>17</v>
      </c>
      <c r="E6" s="9">
        <v>26</v>
      </c>
      <c r="F6" s="9">
        <v>28</v>
      </c>
      <c r="G6" s="9">
        <v>27</v>
      </c>
      <c r="I6" s="13"/>
    </row>
    <row r="7" spans="1:13" x14ac:dyDescent="0.2">
      <c r="A7" s="9">
        <v>1</v>
      </c>
      <c r="B7" s="9">
        <v>1</v>
      </c>
      <c r="C7" s="9">
        <v>16</v>
      </c>
      <c r="D7" s="9">
        <v>22</v>
      </c>
      <c r="E7" s="9">
        <v>25</v>
      </c>
      <c r="F7" s="9">
        <v>23</v>
      </c>
      <c r="G7" s="9">
        <v>38</v>
      </c>
      <c r="I7" s="13"/>
    </row>
    <row r="8" spans="1:13" x14ac:dyDescent="0.2">
      <c r="A8" s="9">
        <v>1</v>
      </c>
      <c r="B8" s="9">
        <v>1</v>
      </c>
      <c r="C8" s="9">
        <v>12</v>
      </c>
      <c r="D8" s="9">
        <v>12</v>
      </c>
      <c r="E8" s="9">
        <v>31</v>
      </c>
      <c r="F8" s="9">
        <v>27</v>
      </c>
      <c r="G8" s="9">
        <v>14</v>
      </c>
      <c r="I8" s="13"/>
    </row>
    <row r="9" spans="1:13" x14ac:dyDescent="0.2">
      <c r="A9" s="9">
        <v>2</v>
      </c>
      <c r="B9" s="9">
        <v>1</v>
      </c>
      <c r="C9" s="9">
        <v>13</v>
      </c>
      <c r="D9" s="9">
        <v>16</v>
      </c>
      <c r="E9" s="9">
        <v>22</v>
      </c>
      <c r="F9" s="9">
        <v>31</v>
      </c>
      <c r="G9" s="9">
        <v>24</v>
      </c>
      <c r="I9" s="13"/>
    </row>
    <row r="10" spans="1:13" x14ac:dyDescent="0.2">
      <c r="A10" s="9">
        <v>2</v>
      </c>
      <c r="B10" s="9">
        <v>1</v>
      </c>
      <c r="C10" s="9">
        <v>16</v>
      </c>
      <c r="D10" s="9">
        <v>16</v>
      </c>
      <c r="E10" s="9">
        <v>22</v>
      </c>
      <c r="F10" s="9">
        <v>24</v>
      </c>
      <c r="G10" s="9">
        <v>34</v>
      </c>
      <c r="I10" s="13"/>
    </row>
    <row r="11" spans="1:13" x14ac:dyDescent="0.2">
      <c r="A11" s="9">
        <v>2</v>
      </c>
      <c r="B11" s="9">
        <v>1</v>
      </c>
      <c r="C11" s="9">
        <v>12</v>
      </c>
      <c r="D11" s="9">
        <v>16</v>
      </c>
      <c r="E11" s="9">
        <v>29</v>
      </c>
      <c r="F11" s="9">
        <v>29</v>
      </c>
      <c r="G11" s="9">
        <v>18</v>
      </c>
      <c r="I11" s="13"/>
    </row>
    <row r="12" spans="1:13" x14ac:dyDescent="0.2">
      <c r="A12" s="9">
        <v>1</v>
      </c>
      <c r="B12" s="9">
        <v>1</v>
      </c>
      <c r="C12" s="9">
        <v>12</v>
      </c>
      <c r="D12" s="9">
        <v>13</v>
      </c>
      <c r="E12" s="9">
        <v>24</v>
      </c>
      <c r="F12" s="9">
        <v>25</v>
      </c>
      <c r="G12" s="9">
        <v>24</v>
      </c>
      <c r="I12" s="13"/>
    </row>
    <row r="13" spans="1:13" x14ac:dyDescent="0.2">
      <c r="A13" s="9">
        <v>1</v>
      </c>
      <c r="B13" s="9">
        <v>1</v>
      </c>
      <c r="C13" s="9">
        <v>17</v>
      </c>
      <c r="D13" s="9">
        <v>23</v>
      </c>
      <c r="E13" s="9">
        <v>24</v>
      </c>
      <c r="F13" s="9">
        <v>22</v>
      </c>
      <c r="G13" s="9">
        <v>42</v>
      </c>
      <c r="I13" s="13"/>
      <c r="K13" s="12" t="s">
        <v>53</v>
      </c>
      <c r="L13" s="12"/>
    </row>
    <row r="14" spans="1:13" x14ac:dyDescent="0.2">
      <c r="A14" s="9">
        <v>1</v>
      </c>
      <c r="B14" s="9">
        <v>1</v>
      </c>
      <c r="C14" s="9">
        <v>18</v>
      </c>
      <c r="D14" s="9">
        <v>19</v>
      </c>
      <c r="E14" s="9">
        <v>29</v>
      </c>
      <c r="F14" s="9">
        <v>30</v>
      </c>
      <c r="G14" s="9">
        <v>26</v>
      </c>
      <c r="K14" s="9" t="s">
        <v>64</v>
      </c>
      <c r="L14" s="9" t="s">
        <v>65</v>
      </c>
      <c r="M14" s="9" t="s">
        <v>66</v>
      </c>
    </row>
    <row r="15" spans="1:13" x14ac:dyDescent="0.2">
      <c r="A15" s="9">
        <v>1</v>
      </c>
      <c r="B15" s="9">
        <v>2</v>
      </c>
      <c r="C15" s="9">
        <v>27</v>
      </c>
      <c r="D15" s="9">
        <v>10</v>
      </c>
      <c r="E15" s="9">
        <v>23</v>
      </c>
      <c r="F15" s="9">
        <v>27</v>
      </c>
      <c r="G15" s="9">
        <v>35</v>
      </c>
      <c r="I15" s="12" t="s">
        <v>61</v>
      </c>
      <c r="J15" s="9" t="s">
        <v>62</v>
      </c>
      <c r="K15" s="9">
        <f>AVERAGE(G16,G18,G20,G19,G21,G24,G25,G26,G27,G30,G31,G32,G33,G34,G35,G38,G40,G41,G45,G46,G48,G49,G50,G52,G55,G56,G58,G57,G59,G60,G61,G63,G66,G67)</f>
        <v>39.647058823529413</v>
      </c>
      <c r="L15" s="9">
        <f>AVERAGE(G15,G17,G22,G23,G28,G29,G36,G37,G39,G42,G43,G44,G47,G51,G54,G62,G64,G65,G53)</f>
        <v>40.210526315789473</v>
      </c>
      <c r="M15" s="9">
        <f>AVERAGE(K15:L15)</f>
        <v>39.928792569659443</v>
      </c>
    </row>
    <row r="16" spans="1:13" x14ac:dyDescent="0.2">
      <c r="A16" s="9">
        <v>2</v>
      </c>
      <c r="B16" s="9">
        <v>2</v>
      </c>
      <c r="C16" s="9">
        <v>18</v>
      </c>
      <c r="D16" s="9">
        <v>14</v>
      </c>
      <c r="E16" s="9">
        <v>17</v>
      </c>
      <c r="F16" s="9">
        <v>11</v>
      </c>
      <c r="G16" s="9">
        <v>52</v>
      </c>
      <c r="I16" s="12"/>
      <c r="J16" s="9" t="s">
        <v>63</v>
      </c>
      <c r="K16" s="9">
        <f>AVERAGE(G2,G3,G4,G5,G9,G10,G11,G69,G73,G74,G75,G76,G77,G79)</f>
        <v>30.214285714285715</v>
      </c>
      <c r="L16" s="9">
        <f>AVERAGE(G6+G7,G8,G12,G13,G14,G68,G70,G71,G72,G78)</f>
        <v>35.1</v>
      </c>
      <c r="M16" s="9">
        <f t="shared" ref="M16:M17" si="0">AVERAGE(K16:L16)</f>
        <v>32.657142857142858</v>
      </c>
    </row>
    <row r="17" spans="1:14" ht="25.5" x14ac:dyDescent="0.2">
      <c r="A17" s="9">
        <v>1</v>
      </c>
      <c r="B17" s="9">
        <v>2</v>
      </c>
      <c r="C17" s="9">
        <v>9</v>
      </c>
      <c r="D17" s="9">
        <v>20</v>
      </c>
      <c r="E17" s="9">
        <v>28</v>
      </c>
      <c r="F17" s="9">
        <v>24</v>
      </c>
      <c r="G17" s="9">
        <v>25</v>
      </c>
      <c r="J17" s="11" t="s">
        <v>66</v>
      </c>
      <c r="K17" s="9">
        <f>AVERAGE(K15:K16)</f>
        <v>34.930672268907564</v>
      </c>
      <c r="L17" s="9">
        <f>AVERAGE(L15:L16)</f>
        <v>37.655263157894737</v>
      </c>
    </row>
    <row r="18" spans="1:14" x14ac:dyDescent="0.2">
      <c r="A18" s="9">
        <v>2</v>
      </c>
      <c r="B18" s="9">
        <v>2</v>
      </c>
      <c r="C18" s="9">
        <v>13</v>
      </c>
      <c r="D18" s="9">
        <v>25</v>
      </c>
      <c r="E18" s="9">
        <v>27</v>
      </c>
      <c r="F18" s="9">
        <v>24</v>
      </c>
      <c r="G18" s="9">
        <v>35</v>
      </c>
    </row>
    <row r="19" spans="1:14" x14ac:dyDescent="0.2">
      <c r="A19" s="9">
        <v>2</v>
      </c>
      <c r="B19" s="9">
        <v>2</v>
      </c>
      <c r="C19" s="9">
        <v>20</v>
      </c>
      <c r="D19" s="9">
        <v>21</v>
      </c>
      <c r="E19" s="9">
        <v>15</v>
      </c>
      <c r="F19" s="9">
        <v>18</v>
      </c>
      <c r="G19" s="9">
        <v>56</v>
      </c>
    </row>
    <row r="20" spans="1:14" x14ac:dyDescent="0.2">
      <c r="A20" s="9">
        <v>2</v>
      </c>
      <c r="B20" s="9">
        <v>2</v>
      </c>
      <c r="C20" s="9">
        <v>16</v>
      </c>
      <c r="D20" s="9">
        <v>24</v>
      </c>
      <c r="E20" s="9">
        <v>26</v>
      </c>
      <c r="F20" s="9">
        <v>26</v>
      </c>
      <c r="G20" s="9">
        <v>36</v>
      </c>
    </row>
    <row r="21" spans="1:14" x14ac:dyDescent="0.2">
      <c r="A21" s="9">
        <v>2</v>
      </c>
      <c r="B21" s="9">
        <v>2</v>
      </c>
      <c r="C21" s="9">
        <v>23</v>
      </c>
      <c r="D21" s="9">
        <v>16</v>
      </c>
      <c r="E21" s="9">
        <v>15</v>
      </c>
      <c r="F21" s="9">
        <v>14</v>
      </c>
      <c r="G21" s="9">
        <v>58</v>
      </c>
      <c r="I21" s="9" t="s">
        <v>67</v>
      </c>
      <c r="J21" s="9" t="s">
        <v>68</v>
      </c>
      <c r="K21" s="9" t="s">
        <v>69</v>
      </c>
      <c r="L21" s="9" t="s">
        <v>70</v>
      </c>
      <c r="M21" s="9" t="s">
        <v>71</v>
      </c>
      <c r="N21" s="9" t="s">
        <v>72</v>
      </c>
    </row>
    <row r="22" spans="1:14" x14ac:dyDescent="0.2">
      <c r="A22" s="9">
        <v>1</v>
      </c>
      <c r="B22" s="9">
        <v>2</v>
      </c>
      <c r="C22" s="9">
        <v>12</v>
      </c>
      <c r="D22" s="9">
        <v>21</v>
      </c>
      <c r="E22" s="9">
        <v>29</v>
      </c>
      <c r="F22" s="9">
        <v>15</v>
      </c>
      <c r="G22" s="9">
        <v>37</v>
      </c>
      <c r="I22" s="9" t="s">
        <v>73</v>
      </c>
      <c r="J22" s="9">
        <v>1</v>
      </c>
    </row>
    <row r="23" spans="1:14" x14ac:dyDescent="0.2">
      <c r="A23" s="9">
        <v>1</v>
      </c>
      <c r="B23" s="9">
        <v>2</v>
      </c>
      <c r="C23" s="9">
        <v>15</v>
      </c>
      <c r="D23" s="9">
        <v>29</v>
      </c>
      <c r="E23" s="9">
        <v>29</v>
      </c>
      <c r="F23" s="9">
        <v>23</v>
      </c>
      <c r="G23" s="9">
        <v>40</v>
      </c>
      <c r="I23" s="9" t="s">
        <v>53</v>
      </c>
      <c r="J23" s="9">
        <v>1</v>
      </c>
    </row>
    <row r="24" spans="1:14" x14ac:dyDescent="0.2">
      <c r="A24" s="9">
        <v>2</v>
      </c>
      <c r="B24" s="9">
        <v>2</v>
      </c>
      <c r="C24" s="9">
        <v>26</v>
      </c>
      <c r="D24" s="9">
        <v>21</v>
      </c>
      <c r="E24" s="9">
        <v>14</v>
      </c>
      <c r="F24" s="9">
        <v>13</v>
      </c>
      <c r="G24" s="9">
        <v>68</v>
      </c>
      <c r="I24" s="9" t="s">
        <v>74</v>
      </c>
      <c r="J24" s="9">
        <v>1</v>
      </c>
    </row>
    <row r="25" spans="1:14" x14ac:dyDescent="0.2">
      <c r="A25" s="9">
        <v>2</v>
      </c>
      <c r="B25" s="9">
        <v>2</v>
      </c>
      <c r="C25" s="9">
        <v>17</v>
      </c>
      <c r="D25" s="9">
        <v>30</v>
      </c>
      <c r="E25" s="9">
        <v>16</v>
      </c>
      <c r="F25" s="9">
        <v>18</v>
      </c>
      <c r="G25" s="9">
        <v>61</v>
      </c>
      <c r="I25" s="9" t="s">
        <v>75</v>
      </c>
    </row>
    <row r="26" spans="1:14" x14ac:dyDescent="0.2">
      <c r="A26" s="9">
        <v>2</v>
      </c>
      <c r="B26" s="9">
        <v>2</v>
      </c>
      <c r="C26" s="9">
        <v>20</v>
      </c>
      <c r="D26" s="9">
        <v>19</v>
      </c>
      <c r="E26" s="9">
        <v>17</v>
      </c>
      <c r="F26" s="9">
        <v>14</v>
      </c>
      <c r="G26" s="9">
        <v>56</v>
      </c>
      <c r="I26" s="9" t="s">
        <v>76</v>
      </c>
    </row>
    <row r="27" spans="1:14" x14ac:dyDescent="0.2">
      <c r="A27" s="9">
        <v>2</v>
      </c>
      <c r="B27" s="9">
        <v>2</v>
      </c>
      <c r="C27" s="9">
        <v>9</v>
      </c>
      <c r="D27" s="9">
        <v>24</v>
      </c>
      <c r="E27" s="9">
        <v>21</v>
      </c>
      <c r="F27" s="9">
        <v>21</v>
      </c>
      <c r="G27" s="9">
        <v>39</v>
      </c>
    </row>
    <row r="28" spans="1:14" x14ac:dyDescent="0.2">
      <c r="A28" s="9">
        <v>1</v>
      </c>
      <c r="B28" s="9">
        <v>2</v>
      </c>
      <c r="C28" s="9">
        <v>24</v>
      </c>
      <c r="D28" s="9">
        <v>20</v>
      </c>
      <c r="E28" s="9">
        <v>18</v>
      </c>
      <c r="F28" s="9">
        <v>13</v>
      </c>
      <c r="G28" s="9">
        <v>61</v>
      </c>
    </row>
    <row r="29" spans="1:14" x14ac:dyDescent="0.2">
      <c r="A29" s="9">
        <v>1</v>
      </c>
      <c r="B29" s="9">
        <v>2</v>
      </c>
      <c r="C29" s="9">
        <v>12</v>
      </c>
      <c r="D29" s="9">
        <v>21</v>
      </c>
      <c r="E29" s="9">
        <v>26</v>
      </c>
      <c r="F29" s="9">
        <v>24</v>
      </c>
      <c r="G29" s="9">
        <v>31</v>
      </c>
    </row>
    <row r="30" spans="1:14" x14ac:dyDescent="0.2">
      <c r="A30" s="9">
        <v>2</v>
      </c>
      <c r="B30" s="9">
        <v>2</v>
      </c>
      <c r="C30" s="9">
        <v>23</v>
      </c>
      <c r="D30" s="9">
        <v>14</v>
      </c>
      <c r="E30" s="9">
        <v>17</v>
      </c>
      <c r="F30" s="9">
        <v>14</v>
      </c>
      <c r="G30" s="9">
        <v>54</v>
      </c>
    </row>
    <row r="31" spans="1:14" x14ac:dyDescent="0.2">
      <c r="A31" s="9">
        <v>2</v>
      </c>
      <c r="B31" s="9">
        <v>2</v>
      </c>
      <c r="C31" s="9">
        <v>14</v>
      </c>
      <c r="D31" s="9">
        <v>12</v>
      </c>
      <c r="E31" s="9">
        <v>22</v>
      </c>
      <c r="F31" s="9">
        <v>22</v>
      </c>
      <c r="G31" s="9">
        <v>30</v>
      </c>
    </row>
    <row r="32" spans="1:14" x14ac:dyDescent="0.2">
      <c r="A32" s="9">
        <v>2</v>
      </c>
      <c r="B32" s="9">
        <v>2</v>
      </c>
      <c r="C32" s="9">
        <v>23</v>
      </c>
      <c r="D32" s="9">
        <v>26</v>
      </c>
      <c r="E32" s="9">
        <v>28</v>
      </c>
      <c r="F32" s="9">
        <v>23</v>
      </c>
      <c r="G32" s="9">
        <v>46</v>
      </c>
    </row>
    <row r="33" spans="1:7" x14ac:dyDescent="0.2">
      <c r="A33" s="9">
        <v>2</v>
      </c>
      <c r="B33" s="9">
        <v>2</v>
      </c>
      <c r="C33" s="9">
        <v>13</v>
      </c>
      <c r="D33" s="9">
        <v>11</v>
      </c>
      <c r="E33" s="9">
        <v>27</v>
      </c>
      <c r="F33" s="9">
        <v>21</v>
      </c>
      <c r="G33" s="9">
        <v>24</v>
      </c>
    </row>
    <row r="34" spans="1:7" x14ac:dyDescent="0.2">
      <c r="A34" s="9">
        <v>2</v>
      </c>
      <c r="B34" s="9">
        <v>2</v>
      </c>
      <c r="C34" s="9">
        <v>18</v>
      </c>
      <c r="D34" s="9">
        <v>19</v>
      </c>
      <c r="E34" s="9">
        <v>21</v>
      </c>
      <c r="F34" s="9">
        <v>19</v>
      </c>
      <c r="G34" s="9">
        <v>45</v>
      </c>
    </row>
    <row r="35" spans="1:7" x14ac:dyDescent="0.2">
      <c r="A35" s="9">
        <v>2</v>
      </c>
      <c r="B35" s="9">
        <v>2</v>
      </c>
      <c r="C35" s="9">
        <v>11</v>
      </c>
      <c r="D35" s="9">
        <v>22</v>
      </c>
      <c r="E35" s="9">
        <v>25</v>
      </c>
      <c r="F35" s="9">
        <v>24</v>
      </c>
      <c r="G35" s="9">
        <v>32</v>
      </c>
    </row>
    <row r="36" spans="1:7" x14ac:dyDescent="0.2">
      <c r="A36" s="9">
        <v>1</v>
      </c>
      <c r="B36" s="9">
        <v>2</v>
      </c>
      <c r="C36" s="9">
        <v>15</v>
      </c>
      <c r="D36" s="9">
        <v>27</v>
      </c>
      <c r="E36" s="9">
        <v>21</v>
      </c>
      <c r="F36" s="9">
        <v>16</v>
      </c>
      <c r="G36" s="9">
        <v>53</v>
      </c>
    </row>
    <row r="37" spans="1:7" x14ac:dyDescent="0.2">
      <c r="A37" s="9">
        <v>1</v>
      </c>
      <c r="B37" s="9">
        <v>2</v>
      </c>
      <c r="C37" s="9">
        <v>20</v>
      </c>
      <c r="D37" s="9">
        <v>22</v>
      </c>
      <c r="E37" s="9">
        <v>16</v>
      </c>
      <c r="F37" s="9">
        <v>18</v>
      </c>
      <c r="G37" s="9">
        <v>56</v>
      </c>
    </row>
    <row r="38" spans="1:7" x14ac:dyDescent="0.2">
      <c r="A38" s="9">
        <v>2</v>
      </c>
      <c r="B38" s="9">
        <v>2</v>
      </c>
      <c r="C38" s="9">
        <v>11</v>
      </c>
      <c r="D38" s="9">
        <v>26</v>
      </c>
      <c r="E38" s="9">
        <v>24</v>
      </c>
      <c r="F38" s="9">
        <v>25</v>
      </c>
      <c r="G38" s="9">
        <v>36</v>
      </c>
    </row>
    <row r="39" spans="1:7" x14ac:dyDescent="0.2">
      <c r="A39" s="9">
        <v>1</v>
      </c>
      <c r="B39" s="9">
        <v>2</v>
      </c>
      <c r="C39" s="9">
        <v>16</v>
      </c>
      <c r="D39" s="9">
        <v>15</v>
      </c>
      <c r="E39" s="9">
        <v>30</v>
      </c>
      <c r="F39" s="9">
        <v>26</v>
      </c>
      <c r="G39" s="9">
        <v>23</v>
      </c>
    </row>
    <row r="40" spans="1:7" x14ac:dyDescent="0.2">
      <c r="A40" s="9">
        <v>2</v>
      </c>
      <c r="B40" s="9">
        <v>2</v>
      </c>
      <c r="C40" s="9">
        <v>11</v>
      </c>
      <c r="D40" s="9">
        <v>19</v>
      </c>
      <c r="E40" s="9">
        <v>22</v>
      </c>
      <c r="F40" s="9">
        <v>16</v>
      </c>
      <c r="G40" s="9">
        <v>40</v>
      </c>
    </row>
    <row r="41" spans="1:7" x14ac:dyDescent="0.2">
      <c r="A41" s="9">
        <v>2</v>
      </c>
      <c r="B41" s="9">
        <v>2</v>
      </c>
      <c r="C41" s="9">
        <v>15</v>
      </c>
      <c r="D41" s="9">
        <v>31</v>
      </c>
      <c r="E41" s="9">
        <v>21</v>
      </c>
      <c r="F41" s="9">
        <v>22</v>
      </c>
      <c r="G41" s="9">
        <v>51</v>
      </c>
    </row>
    <row r="42" spans="1:7" x14ac:dyDescent="0.2">
      <c r="A42" s="9">
        <v>1</v>
      </c>
      <c r="B42" s="9">
        <v>2</v>
      </c>
      <c r="C42" s="9">
        <v>17</v>
      </c>
      <c r="D42" s="9">
        <v>22</v>
      </c>
      <c r="E42" s="9">
        <v>22</v>
      </c>
      <c r="F42" s="9">
        <v>19</v>
      </c>
      <c r="G42" s="9">
        <v>46</v>
      </c>
    </row>
    <row r="43" spans="1:7" x14ac:dyDescent="0.2">
      <c r="A43" s="9">
        <v>1</v>
      </c>
      <c r="B43" s="9">
        <v>2</v>
      </c>
      <c r="C43" s="9">
        <v>18</v>
      </c>
      <c r="D43" s="9">
        <v>17</v>
      </c>
      <c r="E43" s="9">
        <v>27</v>
      </c>
      <c r="F43" s="9">
        <v>24</v>
      </c>
      <c r="G43" s="9">
        <v>32</v>
      </c>
    </row>
    <row r="44" spans="1:7" x14ac:dyDescent="0.2">
      <c r="A44" s="9">
        <v>1</v>
      </c>
      <c r="B44" s="9">
        <v>2</v>
      </c>
      <c r="C44" s="9">
        <v>16</v>
      </c>
      <c r="D44" s="9">
        <v>21</v>
      </c>
      <c r="E44" s="9">
        <v>30</v>
      </c>
      <c r="F44" s="9">
        <v>30</v>
      </c>
      <c r="G44" s="9">
        <v>25</v>
      </c>
    </row>
    <row r="45" spans="1:7" x14ac:dyDescent="0.2">
      <c r="A45" s="9">
        <v>2</v>
      </c>
      <c r="B45" s="9">
        <v>2</v>
      </c>
      <c r="C45" s="9">
        <v>14</v>
      </c>
      <c r="D45" s="9">
        <v>18</v>
      </c>
      <c r="E45" s="9">
        <v>20</v>
      </c>
      <c r="F45" s="9">
        <v>17</v>
      </c>
      <c r="G45" s="9">
        <v>43</v>
      </c>
    </row>
    <row r="46" spans="1:7" x14ac:dyDescent="0.2">
      <c r="A46" s="9">
        <v>2</v>
      </c>
      <c r="B46" s="9">
        <v>2</v>
      </c>
      <c r="C46" s="9">
        <v>18</v>
      </c>
      <c r="D46" s="9">
        <v>13</v>
      </c>
      <c r="E46" s="9">
        <v>27</v>
      </c>
      <c r="F46" s="9">
        <v>20</v>
      </c>
      <c r="G46" s="9">
        <v>32</v>
      </c>
    </row>
    <row r="47" spans="1:7" x14ac:dyDescent="0.2">
      <c r="A47" s="9">
        <v>1</v>
      </c>
      <c r="B47" s="9">
        <v>2</v>
      </c>
      <c r="C47" s="9">
        <v>11</v>
      </c>
      <c r="D47" s="9">
        <v>22</v>
      </c>
      <c r="E47" s="9">
        <v>32</v>
      </c>
      <c r="F47" s="9">
        <v>22</v>
      </c>
      <c r="G47" s="9">
        <v>27</v>
      </c>
    </row>
    <row r="48" spans="1:7" x14ac:dyDescent="0.2">
      <c r="A48" s="9">
        <v>2</v>
      </c>
      <c r="B48" s="9">
        <v>2</v>
      </c>
      <c r="C48" s="9">
        <v>12</v>
      </c>
      <c r="D48" s="9">
        <v>13</v>
      </c>
      <c r="E48" s="9">
        <v>24</v>
      </c>
      <c r="F48" s="9">
        <v>22</v>
      </c>
      <c r="G48" s="9">
        <v>27</v>
      </c>
    </row>
    <row r="49" spans="1:7" x14ac:dyDescent="0.2">
      <c r="A49" s="9">
        <v>2</v>
      </c>
      <c r="B49" s="9">
        <v>2</v>
      </c>
      <c r="C49" s="9">
        <v>18</v>
      </c>
      <c r="D49" s="9">
        <v>14</v>
      </c>
      <c r="E49" s="9">
        <v>19</v>
      </c>
      <c r="F49" s="9">
        <v>19</v>
      </c>
      <c r="G49" s="9">
        <v>42</v>
      </c>
    </row>
    <row r="50" spans="1:7" x14ac:dyDescent="0.2">
      <c r="A50" s="9">
        <v>2</v>
      </c>
      <c r="B50" s="9">
        <v>2</v>
      </c>
      <c r="C50" s="9">
        <v>21</v>
      </c>
      <c r="D50" s="9">
        <v>22</v>
      </c>
      <c r="E50" s="9">
        <v>25</v>
      </c>
      <c r="F50" s="9">
        <v>19</v>
      </c>
      <c r="G50" s="9">
        <v>47</v>
      </c>
    </row>
    <row r="51" spans="1:7" x14ac:dyDescent="0.2">
      <c r="A51" s="9">
        <v>1</v>
      </c>
      <c r="B51" s="9">
        <v>2</v>
      </c>
      <c r="C51" s="9">
        <v>22</v>
      </c>
      <c r="D51" s="9">
        <v>20</v>
      </c>
      <c r="E51" s="9">
        <v>17</v>
      </c>
      <c r="F51" s="9">
        <v>18</v>
      </c>
      <c r="G51" s="9">
        <v>55</v>
      </c>
    </row>
    <row r="52" spans="1:7" x14ac:dyDescent="0.2">
      <c r="A52" s="9">
        <v>2</v>
      </c>
      <c r="B52" s="9">
        <v>2</v>
      </c>
      <c r="C52" s="9">
        <v>22</v>
      </c>
      <c r="D52" s="9">
        <v>17</v>
      </c>
      <c r="E52" s="9">
        <v>22</v>
      </c>
      <c r="F52" s="9">
        <v>23</v>
      </c>
      <c r="G52" s="9">
        <v>42</v>
      </c>
    </row>
    <row r="53" spans="1:7" x14ac:dyDescent="0.2">
      <c r="A53" s="9">
        <v>1</v>
      </c>
      <c r="B53" s="9">
        <v>2</v>
      </c>
      <c r="C53" s="9">
        <v>26</v>
      </c>
      <c r="D53" s="9">
        <v>24</v>
      </c>
      <c r="E53" s="9">
        <v>15</v>
      </c>
      <c r="F53" s="9">
        <v>16</v>
      </c>
      <c r="G53" s="9">
        <v>67</v>
      </c>
    </row>
    <row r="54" spans="1:7" x14ac:dyDescent="0.2">
      <c r="A54" s="9">
        <v>1</v>
      </c>
      <c r="B54" s="9">
        <v>2</v>
      </c>
      <c r="C54" s="9">
        <v>11</v>
      </c>
      <c r="D54" s="9">
        <v>15</v>
      </c>
      <c r="E54" s="9">
        <v>29</v>
      </c>
      <c r="F54" s="9">
        <v>19</v>
      </c>
      <c r="G54" s="9">
        <v>26</v>
      </c>
    </row>
    <row r="55" spans="1:7" x14ac:dyDescent="0.2">
      <c r="A55" s="9">
        <v>2</v>
      </c>
      <c r="B55" s="9">
        <v>2</v>
      </c>
      <c r="C55" s="9">
        <v>17</v>
      </c>
      <c r="D55" s="9">
        <v>18</v>
      </c>
      <c r="E55" s="9">
        <v>28</v>
      </c>
      <c r="F55" s="9">
        <v>20</v>
      </c>
      <c r="G55" s="9">
        <v>35</v>
      </c>
    </row>
    <row r="56" spans="1:7" x14ac:dyDescent="0.2">
      <c r="A56" s="9">
        <v>2</v>
      </c>
      <c r="B56" s="9">
        <v>2</v>
      </c>
      <c r="C56" s="9">
        <v>16</v>
      </c>
      <c r="D56" s="9">
        <v>18</v>
      </c>
      <c r="E56" s="9">
        <v>24</v>
      </c>
      <c r="F56" s="9">
        <v>22</v>
      </c>
      <c r="G56" s="9">
        <v>36</v>
      </c>
    </row>
    <row r="57" spans="1:7" x14ac:dyDescent="0.2">
      <c r="A57" s="9">
        <v>2</v>
      </c>
      <c r="B57" s="9">
        <v>2</v>
      </c>
      <c r="C57" s="9">
        <v>9</v>
      </c>
      <c r="D57" s="9">
        <v>14</v>
      </c>
      <c r="E57" s="9">
        <v>32</v>
      </c>
      <c r="F57" s="9">
        <v>32</v>
      </c>
      <c r="G57" s="9">
        <v>7</v>
      </c>
    </row>
    <row r="58" spans="1:7" x14ac:dyDescent="0.2">
      <c r="A58" s="9">
        <v>2</v>
      </c>
      <c r="B58" s="9">
        <v>2</v>
      </c>
      <c r="C58" s="9">
        <v>11</v>
      </c>
      <c r="D58" s="9">
        <v>23</v>
      </c>
      <c r="E58" s="9">
        <v>24</v>
      </c>
      <c r="F58" s="9">
        <v>16</v>
      </c>
      <c r="G58" s="9">
        <v>42</v>
      </c>
    </row>
    <row r="59" spans="1:7" x14ac:dyDescent="0.2">
      <c r="A59" s="9">
        <v>2</v>
      </c>
      <c r="B59" s="9">
        <v>2</v>
      </c>
      <c r="C59" s="9">
        <v>17</v>
      </c>
      <c r="D59" s="9">
        <v>11</v>
      </c>
      <c r="E59" s="9">
        <v>21</v>
      </c>
      <c r="F59" s="9">
        <v>24</v>
      </c>
      <c r="G59" s="9">
        <v>31</v>
      </c>
    </row>
    <row r="60" spans="1:7" x14ac:dyDescent="0.2">
      <c r="A60" s="9">
        <v>2</v>
      </c>
      <c r="B60" s="9">
        <v>2</v>
      </c>
      <c r="C60" s="9">
        <v>13</v>
      </c>
      <c r="D60" s="9">
        <v>22</v>
      </c>
      <c r="E60" s="9">
        <v>21</v>
      </c>
      <c r="F60" s="9">
        <v>21</v>
      </c>
      <c r="G60" s="9">
        <v>41</v>
      </c>
    </row>
    <row r="61" spans="1:7" x14ac:dyDescent="0.2">
      <c r="A61" s="9">
        <v>2</v>
      </c>
      <c r="B61" s="9">
        <v>2</v>
      </c>
      <c r="C61" s="9">
        <v>18</v>
      </c>
      <c r="D61" s="9">
        <v>19</v>
      </c>
      <c r="E61" s="9">
        <v>27</v>
      </c>
      <c r="F61" s="9">
        <v>22</v>
      </c>
      <c r="G61" s="9">
        <v>36</v>
      </c>
    </row>
    <row r="62" spans="1:7" x14ac:dyDescent="0.2">
      <c r="A62" s="9">
        <v>1</v>
      </c>
      <c r="B62" s="9">
        <v>2</v>
      </c>
      <c r="C62" s="9">
        <v>19</v>
      </c>
      <c r="D62" s="9">
        <v>15</v>
      </c>
      <c r="E62" s="9">
        <v>19</v>
      </c>
      <c r="F62" s="9">
        <v>19</v>
      </c>
      <c r="G62" s="9">
        <v>44</v>
      </c>
    </row>
    <row r="63" spans="1:7" x14ac:dyDescent="0.2">
      <c r="A63" s="9">
        <v>2</v>
      </c>
      <c r="B63" s="9">
        <v>2</v>
      </c>
      <c r="C63" s="9">
        <v>15</v>
      </c>
      <c r="D63" s="9">
        <v>21</v>
      </c>
      <c r="E63" s="9">
        <v>25</v>
      </c>
      <c r="F63" s="9">
        <v>26</v>
      </c>
      <c r="G63" s="9">
        <v>33</v>
      </c>
    </row>
    <row r="64" spans="1:7" x14ac:dyDescent="0.2">
      <c r="A64" s="9">
        <v>1</v>
      </c>
      <c r="B64" s="9">
        <v>2</v>
      </c>
      <c r="C64" s="9">
        <v>15</v>
      </c>
      <c r="D64" s="9">
        <v>22</v>
      </c>
      <c r="E64" s="9">
        <v>25</v>
      </c>
      <c r="F64" s="9">
        <v>24</v>
      </c>
      <c r="G64" s="9">
        <v>36</v>
      </c>
    </row>
    <row r="65" spans="1:7" x14ac:dyDescent="0.2">
      <c r="A65" s="9">
        <v>1</v>
      </c>
      <c r="B65" s="9">
        <v>2</v>
      </c>
      <c r="C65" s="9">
        <v>18</v>
      </c>
      <c r="D65" s="9">
        <v>18</v>
      </c>
      <c r="E65" s="9">
        <v>20</v>
      </c>
      <c r="F65" s="9">
        <v>19</v>
      </c>
      <c r="G65" s="9">
        <v>45</v>
      </c>
    </row>
    <row r="66" spans="1:7" x14ac:dyDescent="0.2">
      <c r="A66" s="9">
        <v>2</v>
      </c>
      <c r="B66" s="9">
        <v>2</v>
      </c>
      <c r="C66" s="9">
        <v>12</v>
      </c>
      <c r="D66" s="9">
        <v>16</v>
      </c>
      <c r="E66" s="9">
        <v>31</v>
      </c>
      <c r="F66" s="9">
        <v>32</v>
      </c>
      <c r="G66" s="9">
        <v>13</v>
      </c>
    </row>
    <row r="67" spans="1:7" x14ac:dyDescent="0.2">
      <c r="A67" s="9">
        <v>2</v>
      </c>
      <c r="B67" s="9">
        <v>2</v>
      </c>
      <c r="C67" s="9">
        <v>15</v>
      </c>
      <c r="D67" s="9">
        <v>18</v>
      </c>
      <c r="E67" s="9">
        <v>30</v>
      </c>
      <c r="F67" s="9">
        <v>29</v>
      </c>
      <c r="G67" s="9">
        <v>22</v>
      </c>
    </row>
    <row r="68" spans="1:7" x14ac:dyDescent="0.2">
      <c r="A68" s="9">
        <v>1</v>
      </c>
      <c r="B68" s="9">
        <v>1</v>
      </c>
      <c r="C68" s="9">
        <v>14</v>
      </c>
      <c r="D68" s="9">
        <v>14</v>
      </c>
      <c r="E68" s="9">
        <v>27</v>
      </c>
      <c r="F68" s="9">
        <v>23</v>
      </c>
      <c r="G68" s="9">
        <v>26</v>
      </c>
    </row>
    <row r="69" spans="1:7" x14ac:dyDescent="0.2">
      <c r="A69" s="9">
        <v>2</v>
      </c>
      <c r="B69" s="9">
        <v>1</v>
      </c>
      <c r="C69" s="9">
        <v>14</v>
      </c>
      <c r="D69" s="9">
        <v>22</v>
      </c>
      <c r="E69" s="9">
        <v>30</v>
      </c>
      <c r="F69" s="9">
        <v>29</v>
      </c>
      <c r="G69" s="9">
        <v>25</v>
      </c>
    </row>
    <row r="70" spans="1:7" x14ac:dyDescent="0.2">
      <c r="A70" s="9">
        <v>1</v>
      </c>
      <c r="B70" s="9">
        <v>1</v>
      </c>
      <c r="C70" s="9">
        <v>15</v>
      </c>
      <c r="D70" s="9">
        <v>15</v>
      </c>
      <c r="E70" s="9">
        <v>27</v>
      </c>
      <c r="F70" s="9">
        <v>27</v>
      </c>
      <c r="G70" s="9">
        <v>24</v>
      </c>
    </row>
    <row r="71" spans="1:7" x14ac:dyDescent="0.2">
      <c r="A71" s="9">
        <v>1</v>
      </c>
      <c r="B71" s="9">
        <v>1</v>
      </c>
      <c r="C71" s="9">
        <v>21</v>
      </c>
      <c r="D71" s="9">
        <v>19</v>
      </c>
      <c r="E71" s="9">
        <v>21</v>
      </c>
      <c r="F71" s="9">
        <v>17</v>
      </c>
      <c r="G71" s="9">
        <v>50</v>
      </c>
    </row>
    <row r="72" spans="1:7" x14ac:dyDescent="0.2">
      <c r="A72" s="9">
        <v>1</v>
      </c>
      <c r="B72" s="9">
        <v>1</v>
      </c>
      <c r="C72" s="9">
        <v>18</v>
      </c>
      <c r="D72" s="9">
        <v>19</v>
      </c>
      <c r="E72" s="9">
        <v>24</v>
      </c>
      <c r="F72" s="9">
        <v>23</v>
      </c>
      <c r="G72" s="9">
        <v>38</v>
      </c>
    </row>
    <row r="73" spans="1:7" x14ac:dyDescent="0.2">
      <c r="A73" s="9">
        <v>2</v>
      </c>
      <c r="B73" s="9">
        <v>1</v>
      </c>
      <c r="C73" s="9">
        <v>17</v>
      </c>
      <c r="D73" s="9">
        <v>10</v>
      </c>
      <c r="E73" s="9">
        <v>18</v>
      </c>
      <c r="F73" s="9">
        <v>17</v>
      </c>
      <c r="G73" s="9">
        <v>40</v>
      </c>
    </row>
    <row r="74" spans="1:7" x14ac:dyDescent="0.2">
      <c r="A74" s="9">
        <v>2</v>
      </c>
      <c r="B74" s="9">
        <v>1</v>
      </c>
      <c r="C74" s="9">
        <v>24</v>
      </c>
      <c r="D74" s="9">
        <v>19</v>
      </c>
      <c r="E74" s="9">
        <v>18</v>
      </c>
      <c r="F74" s="9">
        <v>23</v>
      </c>
      <c r="G74" s="9">
        <v>50</v>
      </c>
    </row>
    <row r="75" spans="1:7" x14ac:dyDescent="0.2">
      <c r="A75" s="9">
        <v>2</v>
      </c>
      <c r="B75" s="9">
        <v>1</v>
      </c>
      <c r="C75" s="9">
        <v>14</v>
      </c>
      <c r="D75" s="9">
        <v>11</v>
      </c>
      <c r="E75" s="9">
        <v>18</v>
      </c>
      <c r="F75" s="9">
        <v>15</v>
      </c>
      <c r="G75" s="9">
        <v>40</v>
      </c>
    </row>
    <row r="76" spans="1:7" x14ac:dyDescent="0.2">
      <c r="A76" s="9">
        <v>2</v>
      </c>
      <c r="B76" s="9">
        <v>1</v>
      </c>
      <c r="C76" s="9">
        <v>10</v>
      </c>
      <c r="D76" s="9">
        <v>18</v>
      </c>
      <c r="E76" s="9">
        <v>30</v>
      </c>
      <c r="F76" s="9">
        <v>32</v>
      </c>
      <c r="G76" s="9">
        <v>14</v>
      </c>
    </row>
    <row r="77" spans="1:7" x14ac:dyDescent="0.2">
      <c r="A77" s="9">
        <v>2</v>
      </c>
      <c r="B77" s="9">
        <v>1</v>
      </c>
      <c r="C77" s="9">
        <v>11</v>
      </c>
      <c r="D77" s="9">
        <v>14</v>
      </c>
      <c r="E77" s="9">
        <v>29</v>
      </c>
      <c r="F77" s="9">
        <v>24</v>
      </c>
      <c r="G77" s="9">
        <v>20</v>
      </c>
    </row>
    <row r="78" spans="1:7" x14ac:dyDescent="0.2">
      <c r="A78" s="9">
        <v>1</v>
      </c>
      <c r="B78" s="9">
        <v>1</v>
      </c>
      <c r="C78" s="9">
        <v>15</v>
      </c>
      <c r="D78" s="9">
        <v>17</v>
      </c>
      <c r="E78" s="9">
        <v>20</v>
      </c>
      <c r="F78" s="9">
        <v>18</v>
      </c>
      <c r="G78" s="9">
        <v>42</v>
      </c>
    </row>
    <row r="79" spans="1:7" x14ac:dyDescent="0.2">
      <c r="A79" s="9">
        <v>2</v>
      </c>
      <c r="B79" s="9">
        <v>1</v>
      </c>
      <c r="C79" s="9">
        <v>15</v>
      </c>
      <c r="D79" s="9">
        <v>17</v>
      </c>
      <c r="E79" s="9">
        <v>24</v>
      </c>
      <c r="F79" s="9">
        <v>26</v>
      </c>
      <c r="G79" s="9">
        <v>30</v>
      </c>
    </row>
  </sheetData>
  <mergeCells count="3">
    <mergeCell ref="I1:I13"/>
    <mergeCell ref="K13:L13"/>
    <mergeCell ref="I15:I16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C14Q6</vt:lpstr>
      <vt:lpstr>C17Q11</vt:lpstr>
      <vt:lpstr>C15Q29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cusey</dc:creator>
  <cp:lastModifiedBy>cusey</cp:lastModifiedBy>
  <dcterms:created xsi:type="dcterms:W3CDTF">2019-03-15T19:28:32Z</dcterms:created>
  <dcterms:modified xsi:type="dcterms:W3CDTF">2019-03-16T22:18:35Z</dcterms:modified>
</cp:coreProperties>
</file>