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d/Desktop/"/>
    </mc:Choice>
  </mc:AlternateContent>
  <xr:revisionPtr revIDLastSave="0" documentId="8_{43BD4597-2DC1-4E4C-9511-9FC746F79500}" xr6:coauthVersionLast="47" xr6:coauthVersionMax="47" xr10:uidLastSave="{00000000-0000-0000-0000-000000000000}"/>
  <bookViews>
    <workbookView xWindow="780" yWindow="1000" windowWidth="27640" windowHeight="15380" xr2:uid="{F127EFF3-D5FD-F444-B555-12B14B61D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6" i="1" l="1"/>
  <c r="E366" i="1" s="1"/>
  <c r="C366" i="1"/>
  <c r="D365" i="1"/>
  <c r="C365" i="1"/>
  <c r="D364" i="1"/>
  <c r="E364" i="1" s="1"/>
  <c r="C364" i="1"/>
  <c r="D363" i="1"/>
  <c r="E363" i="1" s="1"/>
  <c r="C363" i="1"/>
  <c r="D362" i="1"/>
  <c r="C362" i="1"/>
  <c r="D361" i="1"/>
  <c r="C361" i="1"/>
  <c r="D360" i="1"/>
  <c r="E360" i="1" s="1"/>
  <c r="C360" i="1"/>
  <c r="D359" i="1"/>
  <c r="E359" i="1" s="1"/>
  <c r="C359" i="1"/>
  <c r="D358" i="1"/>
  <c r="C358" i="1"/>
  <c r="D357" i="1"/>
  <c r="C357" i="1"/>
  <c r="E357" i="1" s="1"/>
  <c r="E356" i="1"/>
  <c r="D356" i="1"/>
  <c r="C356" i="1"/>
  <c r="D355" i="1"/>
  <c r="E355" i="1" s="1"/>
  <c r="C355" i="1"/>
  <c r="D354" i="1"/>
  <c r="C354" i="1"/>
  <c r="D353" i="1"/>
  <c r="E353" i="1" s="1"/>
  <c r="C353" i="1"/>
  <c r="D352" i="1"/>
  <c r="C352" i="1"/>
  <c r="D351" i="1"/>
  <c r="C351" i="1"/>
  <c r="D350" i="1"/>
  <c r="C350" i="1"/>
  <c r="D349" i="1"/>
  <c r="C349" i="1"/>
  <c r="E348" i="1"/>
  <c r="D348" i="1"/>
  <c r="C348" i="1"/>
  <c r="D347" i="1"/>
  <c r="C347" i="1"/>
  <c r="D346" i="1"/>
  <c r="C346" i="1"/>
  <c r="D345" i="1"/>
  <c r="E345" i="1" s="1"/>
  <c r="C345" i="1"/>
  <c r="D344" i="1"/>
  <c r="C344" i="1"/>
  <c r="D343" i="1"/>
  <c r="E343" i="1" s="1"/>
  <c r="C343" i="1"/>
  <c r="D342" i="1"/>
  <c r="C342" i="1"/>
  <c r="D341" i="1"/>
  <c r="C341" i="1"/>
  <c r="D340" i="1"/>
  <c r="E340" i="1" s="1"/>
  <c r="C340" i="1"/>
  <c r="D339" i="1"/>
  <c r="C339" i="1"/>
  <c r="D338" i="1"/>
  <c r="E338" i="1" s="1"/>
  <c r="C338" i="1"/>
  <c r="D337" i="1"/>
  <c r="C337" i="1"/>
  <c r="D336" i="1"/>
  <c r="E336" i="1" s="1"/>
  <c r="C336" i="1"/>
  <c r="D335" i="1"/>
  <c r="C335" i="1"/>
  <c r="D334" i="1"/>
  <c r="E334" i="1" s="1"/>
  <c r="C334" i="1"/>
  <c r="D333" i="1"/>
  <c r="C333" i="1"/>
  <c r="D332" i="1"/>
  <c r="E332" i="1" s="1"/>
  <c r="C332" i="1"/>
  <c r="D331" i="1"/>
  <c r="C331" i="1"/>
  <c r="D330" i="1"/>
  <c r="E330" i="1" s="1"/>
  <c r="C330" i="1"/>
  <c r="E329" i="1"/>
  <c r="D329" i="1"/>
  <c r="C329" i="1"/>
  <c r="D328" i="1"/>
  <c r="C328" i="1"/>
  <c r="D327" i="1"/>
  <c r="C327" i="1"/>
  <c r="D326" i="1"/>
  <c r="E326" i="1" s="1"/>
  <c r="C326" i="1"/>
  <c r="D325" i="1"/>
  <c r="C325" i="1"/>
  <c r="D324" i="1"/>
  <c r="E324" i="1" s="1"/>
  <c r="C324" i="1"/>
  <c r="D323" i="1"/>
  <c r="E323" i="1" s="1"/>
  <c r="C323" i="1"/>
  <c r="D322" i="1"/>
  <c r="E322" i="1" s="1"/>
  <c r="C322" i="1"/>
  <c r="D321" i="1"/>
  <c r="E321" i="1" s="1"/>
  <c r="C321" i="1"/>
  <c r="D320" i="1"/>
  <c r="C320" i="1"/>
  <c r="E319" i="1"/>
  <c r="D319" i="1"/>
  <c r="C319" i="1"/>
  <c r="D318" i="1"/>
  <c r="C318" i="1"/>
  <c r="D317" i="1"/>
  <c r="C317" i="1"/>
  <c r="E317" i="1" s="1"/>
  <c r="D316" i="1"/>
  <c r="E316" i="1" s="1"/>
  <c r="C316" i="1"/>
  <c r="D315" i="1"/>
  <c r="C315" i="1"/>
  <c r="D314" i="1"/>
  <c r="E314" i="1" s="1"/>
  <c r="C314" i="1"/>
  <c r="D313" i="1"/>
  <c r="E313" i="1" s="1"/>
  <c r="C313" i="1"/>
  <c r="D312" i="1"/>
  <c r="E312" i="1" s="1"/>
  <c r="C312" i="1"/>
  <c r="D311" i="1"/>
  <c r="C311" i="1"/>
  <c r="D310" i="1"/>
  <c r="C310" i="1"/>
  <c r="D309" i="1"/>
  <c r="C309" i="1"/>
  <c r="E309" i="1" s="1"/>
  <c r="E308" i="1"/>
  <c r="D308" i="1"/>
  <c r="C308" i="1"/>
  <c r="D307" i="1"/>
  <c r="E307" i="1" s="1"/>
  <c r="C307" i="1"/>
  <c r="D306" i="1"/>
  <c r="C306" i="1"/>
  <c r="E305" i="1"/>
  <c r="D305" i="1"/>
  <c r="C305" i="1"/>
  <c r="D304" i="1"/>
  <c r="C304" i="1"/>
  <c r="D303" i="1"/>
  <c r="C303" i="1"/>
  <c r="D302" i="1"/>
  <c r="C302" i="1"/>
  <c r="D301" i="1"/>
  <c r="C301" i="1"/>
  <c r="E301" i="1" s="1"/>
  <c r="E300" i="1"/>
  <c r="D300" i="1"/>
  <c r="C300" i="1"/>
  <c r="D299" i="1"/>
  <c r="C299" i="1"/>
  <c r="D298" i="1"/>
  <c r="E298" i="1" s="1"/>
  <c r="C298" i="1"/>
  <c r="D297" i="1"/>
  <c r="E297" i="1" s="1"/>
  <c r="C297" i="1"/>
  <c r="D296" i="1"/>
  <c r="C296" i="1"/>
  <c r="D295" i="1"/>
  <c r="C295" i="1"/>
  <c r="D294" i="1"/>
  <c r="C294" i="1"/>
  <c r="D293" i="1"/>
  <c r="E293" i="1" s="1"/>
  <c r="C293" i="1"/>
  <c r="D292" i="1"/>
  <c r="C292" i="1"/>
  <c r="D291" i="1"/>
  <c r="C291" i="1"/>
  <c r="D290" i="1"/>
  <c r="C290" i="1"/>
  <c r="D289" i="1"/>
  <c r="E289" i="1" s="1"/>
  <c r="C289" i="1"/>
  <c r="D288" i="1"/>
  <c r="C288" i="1"/>
  <c r="D287" i="1"/>
  <c r="C287" i="1"/>
  <c r="D286" i="1"/>
  <c r="E286" i="1" s="1"/>
  <c r="C286" i="1"/>
  <c r="D285" i="1"/>
  <c r="C285" i="1"/>
  <c r="D284" i="1"/>
  <c r="E284" i="1" s="1"/>
  <c r="C284" i="1"/>
  <c r="D283" i="1"/>
  <c r="C283" i="1"/>
  <c r="D282" i="1"/>
  <c r="C282" i="1"/>
  <c r="E281" i="1"/>
  <c r="D281" i="1"/>
  <c r="C281" i="1"/>
  <c r="D280" i="1"/>
  <c r="C280" i="1"/>
  <c r="D279" i="1"/>
  <c r="E279" i="1" s="1"/>
  <c r="C279" i="1"/>
  <c r="D278" i="1"/>
  <c r="C278" i="1"/>
  <c r="D277" i="1"/>
  <c r="C277" i="1"/>
  <c r="D276" i="1"/>
  <c r="C276" i="1"/>
  <c r="D275" i="1"/>
  <c r="C275" i="1"/>
  <c r="D274" i="1"/>
  <c r="E274" i="1" s="1"/>
  <c r="C274" i="1"/>
  <c r="D273" i="1"/>
  <c r="E273" i="1" s="1"/>
  <c r="C273" i="1"/>
  <c r="D272" i="1"/>
  <c r="C272" i="1"/>
  <c r="D271" i="1"/>
  <c r="C271" i="1"/>
  <c r="D270" i="1"/>
  <c r="E270" i="1" s="1"/>
  <c r="C270" i="1"/>
  <c r="D269" i="1"/>
  <c r="C269" i="1"/>
  <c r="D268" i="1"/>
  <c r="E268" i="1" s="1"/>
  <c r="C268" i="1"/>
  <c r="D267" i="1"/>
  <c r="E267" i="1" s="1"/>
  <c r="C267" i="1"/>
  <c r="D266" i="1"/>
  <c r="C266" i="1"/>
  <c r="D265" i="1"/>
  <c r="C265" i="1"/>
  <c r="D264" i="1"/>
  <c r="E264" i="1" s="1"/>
  <c r="C264" i="1"/>
  <c r="D263" i="1"/>
  <c r="E263" i="1" s="1"/>
  <c r="C263" i="1"/>
  <c r="D262" i="1"/>
  <c r="C262" i="1"/>
  <c r="D261" i="1"/>
  <c r="C261" i="1"/>
  <c r="E260" i="1"/>
  <c r="D260" i="1"/>
  <c r="C260" i="1"/>
  <c r="D259" i="1"/>
  <c r="E259" i="1" s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E252" i="1" s="1"/>
  <c r="C252" i="1"/>
  <c r="D251" i="1"/>
  <c r="C251" i="1"/>
  <c r="D250" i="1"/>
  <c r="C250" i="1"/>
  <c r="D249" i="1"/>
  <c r="E249" i="1" s="1"/>
  <c r="C249" i="1"/>
  <c r="D248" i="1"/>
  <c r="C248" i="1"/>
  <c r="D247" i="1"/>
  <c r="C247" i="1"/>
  <c r="D246" i="1"/>
  <c r="C246" i="1"/>
  <c r="D245" i="1"/>
  <c r="E245" i="1" s="1"/>
  <c r="C245" i="1"/>
  <c r="D244" i="1"/>
  <c r="E244" i="1" s="1"/>
  <c r="C244" i="1"/>
  <c r="D243" i="1"/>
  <c r="C243" i="1"/>
  <c r="D242" i="1"/>
  <c r="C242" i="1"/>
  <c r="E241" i="1"/>
  <c r="D241" i="1"/>
  <c r="C241" i="1"/>
  <c r="D240" i="1"/>
  <c r="E240" i="1" s="1"/>
  <c r="C240" i="1"/>
  <c r="D239" i="1"/>
  <c r="C239" i="1"/>
  <c r="D238" i="1"/>
  <c r="C238" i="1"/>
  <c r="D237" i="1"/>
  <c r="C237" i="1"/>
  <c r="D236" i="1"/>
  <c r="C236" i="1"/>
  <c r="E236" i="1" s="1"/>
  <c r="D235" i="1"/>
  <c r="C235" i="1"/>
  <c r="E234" i="1"/>
  <c r="D234" i="1"/>
  <c r="C234" i="1"/>
  <c r="D233" i="1"/>
  <c r="C233" i="1"/>
  <c r="E233" i="1" s="1"/>
  <c r="D232" i="1"/>
  <c r="C232" i="1"/>
  <c r="D231" i="1"/>
  <c r="E231" i="1" s="1"/>
  <c r="C231" i="1"/>
  <c r="D230" i="1"/>
  <c r="C230" i="1"/>
  <c r="D229" i="1"/>
  <c r="C229" i="1"/>
  <c r="D228" i="1"/>
  <c r="C228" i="1"/>
  <c r="D227" i="1"/>
  <c r="C227" i="1"/>
  <c r="E226" i="1"/>
  <c r="D226" i="1"/>
  <c r="C226" i="1"/>
  <c r="D225" i="1"/>
  <c r="C225" i="1"/>
  <c r="D224" i="1"/>
  <c r="C224" i="1"/>
  <c r="D223" i="1"/>
  <c r="C223" i="1"/>
  <c r="D222" i="1"/>
  <c r="E222" i="1" s="1"/>
  <c r="C222" i="1"/>
  <c r="D221" i="1"/>
  <c r="C221" i="1"/>
  <c r="D220" i="1"/>
  <c r="C220" i="1"/>
  <c r="D219" i="1"/>
  <c r="C219" i="1"/>
  <c r="D218" i="1"/>
  <c r="E218" i="1" s="1"/>
  <c r="C218" i="1"/>
  <c r="D217" i="1"/>
  <c r="C217" i="1"/>
  <c r="D216" i="1"/>
  <c r="C216" i="1"/>
  <c r="D215" i="1"/>
  <c r="C215" i="1"/>
  <c r="D214" i="1"/>
  <c r="E214" i="1" s="1"/>
  <c r="C214" i="1"/>
  <c r="D213" i="1"/>
  <c r="C213" i="1"/>
  <c r="D212" i="1"/>
  <c r="C212" i="1"/>
  <c r="D211" i="1"/>
  <c r="C211" i="1"/>
  <c r="D210" i="1"/>
  <c r="E210" i="1" s="1"/>
  <c r="C210" i="1"/>
  <c r="D209" i="1"/>
  <c r="E209" i="1" s="1"/>
  <c r="C209" i="1"/>
  <c r="D208" i="1"/>
  <c r="C208" i="1"/>
  <c r="D207" i="1"/>
  <c r="C207" i="1"/>
  <c r="D206" i="1"/>
  <c r="E206" i="1" s="1"/>
  <c r="C206" i="1"/>
  <c r="D205" i="1"/>
  <c r="C205" i="1"/>
  <c r="D204" i="1"/>
  <c r="E204" i="1" s="1"/>
  <c r="C204" i="1"/>
  <c r="D203" i="1"/>
  <c r="C203" i="1"/>
  <c r="D202" i="1"/>
  <c r="C202" i="1"/>
  <c r="D201" i="1"/>
  <c r="E201" i="1" s="1"/>
  <c r="C201" i="1"/>
  <c r="D200" i="1"/>
  <c r="C200" i="1"/>
  <c r="D199" i="1"/>
  <c r="C199" i="1"/>
  <c r="D198" i="1"/>
  <c r="E198" i="1" s="1"/>
  <c r="C198" i="1"/>
  <c r="D197" i="1"/>
  <c r="C197" i="1"/>
  <c r="D196" i="1"/>
  <c r="C196" i="1"/>
  <c r="D195" i="1"/>
  <c r="C195" i="1"/>
  <c r="D194" i="1"/>
  <c r="E194" i="1" s="1"/>
  <c r="C194" i="1"/>
  <c r="D193" i="1"/>
  <c r="E193" i="1" s="1"/>
  <c r="C193" i="1"/>
  <c r="D192" i="1"/>
  <c r="C192" i="1"/>
  <c r="D191" i="1"/>
  <c r="C191" i="1"/>
  <c r="D190" i="1"/>
  <c r="C190" i="1"/>
  <c r="D189" i="1"/>
  <c r="E189" i="1" s="1"/>
  <c r="C189" i="1"/>
  <c r="E188" i="1"/>
  <c r="D188" i="1"/>
  <c r="C188" i="1"/>
  <c r="D187" i="1"/>
  <c r="E187" i="1" s="1"/>
  <c r="C187" i="1"/>
  <c r="D186" i="1"/>
  <c r="C186" i="1"/>
  <c r="D185" i="1"/>
  <c r="C185" i="1"/>
  <c r="D184" i="1"/>
  <c r="E184" i="1" s="1"/>
  <c r="C184" i="1"/>
  <c r="D183" i="1"/>
  <c r="C183" i="1"/>
  <c r="D182" i="1"/>
  <c r="C182" i="1"/>
  <c r="D181" i="1"/>
  <c r="C181" i="1"/>
  <c r="D180" i="1"/>
  <c r="C180" i="1"/>
  <c r="E180" i="1" s="1"/>
  <c r="D179" i="1"/>
  <c r="C179" i="1"/>
  <c r="D178" i="1"/>
  <c r="E178" i="1" s="1"/>
  <c r="C178" i="1"/>
  <c r="E177" i="1"/>
  <c r="D177" i="1"/>
  <c r="C177" i="1"/>
  <c r="D176" i="1"/>
  <c r="E176" i="1" s="1"/>
  <c r="C176" i="1"/>
  <c r="D175" i="1"/>
  <c r="C175" i="1"/>
  <c r="D174" i="1"/>
  <c r="C174" i="1"/>
  <c r="D173" i="1"/>
  <c r="C173" i="1"/>
  <c r="D172" i="1"/>
  <c r="E172" i="1" s="1"/>
  <c r="C172" i="1"/>
  <c r="D171" i="1"/>
  <c r="C171" i="1"/>
  <c r="D170" i="1"/>
  <c r="C170" i="1"/>
  <c r="D169" i="1"/>
  <c r="E169" i="1" s="1"/>
  <c r="C169" i="1"/>
  <c r="D168" i="1"/>
  <c r="C168" i="1"/>
  <c r="D167" i="1"/>
  <c r="C167" i="1"/>
  <c r="D166" i="1"/>
  <c r="C166" i="1"/>
  <c r="D165" i="1"/>
  <c r="C165" i="1"/>
  <c r="D164" i="1"/>
  <c r="E164" i="1" s="1"/>
  <c r="C164" i="1"/>
  <c r="D163" i="1"/>
  <c r="C163" i="1"/>
  <c r="D162" i="1"/>
  <c r="E162" i="1" s="1"/>
  <c r="C162" i="1"/>
  <c r="D161" i="1"/>
  <c r="E161" i="1" s="1"/>
  <c r="C161" i="1"/>
  <c r="D160" i="1"/>
  <c r="C160" i="1"/>
  <c r="D159" i="1"/>
  <c r="C159" i="1"/>
  <c r="D158" i="1"/>
  <c r="E158" i="1" s="1"/>
  <c r="C158" i="1"/>
  <c r="D157" i="1"/>
  <c r="C157" i="1"/>
  <c r="D156" i="1"/>
  <c r="C156" i="1"/>
  <c r="D155" i="1"/>
  <c r="C155" i="1"/>
  <c r="D154" i="1"/>
  <c r="C154" i="1"/>
  <c r="E154" i="1" s="1"/>
  <c r="D153" i="1"/>
  <c r="C153" i="1"/>
  <c r="D152" i="1"/>
  <c r="C152" i="1"/>
  <c r="D151" i="1"/>
  <c r="E151" i="1" s="1"/>
  <c r="C151" i="1"/>
  <c r="D150" i="1"/>
  <c r="C150" i="1"/>
  <c r="D149" i="1"/>
  <c r="C149" i="1"/>
  <c r="D148" i="1"/>
  <c r="E148" i="1" s="1"/>
  <c r="C148" i="1"/>
  <c r="D147" i="1"/>
  <c r="E147" i="1" s="1"/>
  <c r="C147" i="1"/>
  <c r="D146" i="1"/>
  <c r="C146" i="1"/>
  <c r="D145" i="1"/>
  <c r="C145" i="1"/>
  <c r="D144" i="1"/>
  <c r="E144" i="1" s="1"/>
  <c r="C144" i="1"/>
  <c r="D143" i="1"/>
  <c r="C143" i="1"/>
  <c r="D142" i="1"/>
  <c r="C142" i="1"/>
  <c r="D141" i="1"/>
  <c r="C141" i="1"/>
  <c r="E140" i="1"/>
  <c r="D140" i="1"/>
  <c r="C140" i="1"/>
  <c r="D139" i="1"/>
  <c r="E139" i="1" s="1"/>
  <c r="C139" i="1"/>
  <c r="D138" i="1"/>
  <c r="E138" i="1" s="1"/>
  <c r="C138" i="1"/>
  <c r="D137" i="1"/>
  <c r="E137" i="1" s="1"/>
  <c r="C137" i="1"/>
  <c r="D136" i="1"/>
  <c r="E136" i="1" s="1"/>
  <c r="C136" i="1"/>
  <c r="D135" i="1"/>
  <c r="C135" i="1"/>
  <c r="D134" i="1"/>
  <c r="C134" i="1"/>
  <c r="D133" i="1"/>
  <c r="E133" i="1" s="1"/>
  <c r="C133" i="1"/>
  <c r="E132" i="1"/>
  <c r="D132" i="1"/>
  <c r="C132" i="1"/>
  <c r="D131" i="1"/>
  <c r="C131" i="1"/>
  <c r="D130" i="1"/>
  <c r="E130" i="1" s="1"/>
  <c r="C130" i="1"/>
  <c r="E129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E122" i="1" s="1"/>
  <c r="C122" i="1"/>
  <c r="D121" i="1"/>
  <c r="C121" i="1"/>
  <c r="D120" i="1"/>
  <c r="C120" i="1"/>
  <c r="D119" i="1"/>
  <c r="E119" i="1" s="1"/>
  <c r="C119" i="1"/>
  <c r="D118" i="1"/>
  <c r="E118" i="1" s="1"/>
  <c r="C118" i="1"/>
  <c r="D117" i="1"/>
  <c r="C117" i="1"/>
  <c r="D116" i="1"/>
  <c r="C116" i="1"/>
  <c r="D115" i="1"/>
  <c r="C115" i="1"/>
  <c r="D114" i="1"/>
  <c r="E114" i="1" s="1"/>
  <c r="C114" i="1"/>
  <c r="D113" i="1"/>
  <c r="C113" i="1"/>
  <c r="D112" i="1"/>
  <c r="C112" i="1"/>
  <c r="D111" i="1"/>
  <c r="C111" i="1"/>
  <c r="D110" i="1"/>
  <c r="E110" i="1" s="1"/>
  <c r="C110" i="1"/>
  <c r="D109" i="1"/>
  <c r="C109" i="1"/>
  <c r="D108" i="1"/>
  <c r="C108" i="1"/>
  <c r="D107" i="1"/>
  <c r="E107" i="1" s="1"/>
  <c r="C107" i="1"/>
  <c r="D106" i="1"/>
  <c r="E106" i="1" s="1"/>
  <c r="C106" i="1"/>
  <c r="D105" i="1"/>
  <c r="C105" i="1"/>
  <c r="D104" i="1"/>
  <c r="C104" i="1"/>
  <c r="D103" i="1"/>
  <c r="C103" i="1"/>
  <c r="D102" i="1"/>
  <c r="E102" i="1" s="1"/>
  <c r="C102" i="1"/>
  <c r="D101" i="1"/>
  <c r="C101" i="1"/>
  <c r="D100" i="1"/>
  <c r="E100" i="1" s="1"/>
  <c r="C100" i="1"/>
  <c r="D99" i="1"/>
  <c r="C99" i="1"/>
  <c r="D98" i="1"/>
  <c r="E98" i="1" s="1"/>
  <c r="C98" i="1"/>
  <c r="D97" i="1"/>
  <c r="C97" i="1"/>
  <c r="E97" i="1" s="1"/>
  <c r="D96" i="1"/>
  <c r="C96" i="1"/>
  <c r="D95" i="1"/>
  <c r="C95" i="1"/>
  <c r="D94" i="1"/>
  <c r="C94" i="1"/>
  <c r="D93" i="1"/>
  <c r="C93" i="1"/>
  <c r="D92" i="1"/>
  <c r="E92" i="1" s="1"/>
  <c r="C92" i="1"/>
  <c r="D91" i="1"/>
  <c r="C91" i="1"/>
  <c r="D90" i="1"/>
  <c r="C90" i="1"/>
  <c r="D89" i="1"/>
  <c r="C89" i="1"/>
  <c r="D88" i="1"/>
  <c r="C88" i="1"/>
  <c r="D87" i="1"/>
  <c r="E87" i="1" s="1"/>
  <c r="C87" i="1"/>
  <c r="D86" i="1"/>
  <c r="C86" i="1"/>
  <c r="D85" i="1"/>
  <c r="C85" i="1"/>
  <c r="D84" i="1"/>
  <c r="E84" i="1" s="1"/>
  <c r="C84" i="1"/>
  <c r="D83" i="1"/>
  <c r="E83" i="1" s="1"/>
  <c r="C83" i="1"/>
  <c r="D82" i="1"/>
  <c r="C82" i="1"/>
  <c r="D81" i="1"/>
  <c r="E81" i="1" s="1"/>
  <c r="C81" i="1"/>
  <c r="D80" i="1"/>
  <c r="C80" i="1"/>
  <c r="D79" i="1"/>
  <c r="E79" i="1" s="1"/>
  <c r="C79" i="1"/>
  <c r="D78" i="1"/>
  <c r="C78" i="1"/>
  <c r="D77" i="1"/>
  <c r="C77" i="1"/>
  <c r="D76" i="1"/>
  <c r="C76" i="1"/>
  <c r="D75" i="1"/>
  <c r="C75" i="1"/>
  <c r="D74" i="1"/>
  <c r="E74" i="1" s="1"/>
  <c r="C74" i="1"/>
  <c r="D73" i="1"/>
  <c r="C73" i="1"/>
  <c r="D72" i="1"/>
  <c r="C72" i="1"/>
  <c r="D71" i="1"/>
  <c r="C71" i="1"/>
  <c r="D70" i="1"/>
  <c r="C70" i="1"/>
  <c r="D69" i="1"/>
  <c r="C69" i="1"/>
  <c r="D68" i="1"/>
  <c r="E68" i="1" s="1"/>
  <c r="C68" i="1"/>
  <c r="D67" i="1"/>
  <c r="C67" i="1"/>
  <c r="D66" i="1"/>
  <c r="C66" i="1"/>
  <c r="E65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E49" i="1" s="1"/>
  <c r="C49" i="1"/>
  <c r="D48" i="1"/>
  <c r="C48" i="1"/>
  <c r="D47" i="1"/>
  <c r="C47" i="1"/>
  <c r="D46" i="1"/>
  <c r="C46" i="1"/>
  <c r="D45" i="1"/>
  <c r="C45" i="1"/>
  <c r="D44" i="1"/>
  <c r="E44" i="1" s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E37" i="1" s="1"/>
  <c r="C37" i="1"/>
  <c r="D36" i="1"/>
  <c r="E36" i="1" s="1"/>
  <c r="C36" i="1"/>
  <c r="D35" i="1"/>
  <c r="E35" i="1" s="1"/>
  <c r="C35" i="1"/>
  <c r="D34" i="1"/>
  <c r="C34" i="1"/>
  <c r="D33" i="1"/>
  <c r="E33" i="1" s="1"/>
  <c r="C33" i="1"/>
  <c r="D32" i="1"/>
  <c r="C32" i="1"/>
  <c r="D31" i="1"/>
  <c r="C31" i="1"/>
  <c r="D30" i="1"/>
  <c r="E30" i="1" s="1"/>
  <c r="C30" i="1"/>
  <c r="D29" i="1"/>
  <c r="C29" i="1"/>
  <c r="D28" i="1"/>
  <c r="C28" i="1"/>
  <c r="D27" i="1"/>
  <c r="C27" i="1"/>
  <c r="D26" i="1"/>
  <c r="E26" i="1" s="1"/>
  <c r="C26" i="1"/>
  <c r="D25" i="1"/>
  <c r="C25" i="1"/>
  <c r="D24" i="1"/>
  <c r="C24" i="1"/>
  <c r="D23" i="1"/>
  <c r="C23" i="1"/>
  <c r="D22" i="1"/>
  <c r="E22" i="1" s="1"/>
  <c r="C22" i="1"/>
  <c r="D21" i="1"/>
  <c r="C21" i="1"/>
  <c r="D20" i="1"/>
  <c r="C20" i="1"/>
  <c r="D19" i="1"/>
  <c r="C19" i="1"/>
  <c r="D18" i="1"/>
  <c r="C18" i="1"/>
  <c r="D17" i="1"/>
  <c r="E17" i="1" s="1"/>
  <c r="C17" i="1"/>
  <c r="D16" i="1"/>
  <c r="E16" i="1" s="1"/>
  <c r="C16" i="1"/>
  <c r="D15" i="1"/>
  <c r="E15" i="1" s="1"/>
  <c r="C15" i="1"/>
  <c r="D14" i="1"/>
  <c r="C14" i="1"/>
  <c r="D13" i="1"/>
  <c r="C13" i="1"/>
  <c r="D12" i="1"/>
  <c r="E12" i="1" s="1"/>
  <c r="C12" i="1"/>
  <c r="D11" i="1"/>
  <c r="E11" i="1" s="1"/>
  <c r="C11" i="1"/>
  <c r="D10" i="1"/>
  <c r="C10" i="1"/>
  <c r="D9" i="1"/>
  <c r="C9" i="1"/>
  <c r="D8" i="1"/>
  <c r="E8" i="1" s="1"/>
  <c r="C8" i="1"/>
  <c r="E5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54" i="1" l="1"/>
  <c r="E73" i="1"/>
  <c r="E197" i="1"/>
  <c r="E212" i="1"/>
  <c r="E238" i="1"/>
  <c r="E257" i="1"/>
  <c r="E41" i="1"/>
  <c r="E52" i="1"/>
  <c r="E60" i="1"/>
  <c r="E337" i="1"/>
  <c r="E341" i="1"/>
  <c r="E19" i="1"/>
  <c r="E23" i="1"/>
  <c r="E42" i="1"/>
  <c r="E57" i="1"/>
  <c r="E61" i="1"/>
  <c r="E72" i="1"/>
  <c r="E76" i="1"/>
  <c r="E80" i="1"/>
  <c r="E166" i="1"/>
  <c r="E170" i="1"/>
  <c r="E174" i="1"/>
  <c r="E185" i="1"/>
  <c r="E196" i="1"/>
  <c r="E211" i="1"/>
  <c r="E223" i="1"/>
  <c r="E256" i="1"/>
  <c r="E271" i="1"/>
  <c r="E349" i="1"/>
  <c r="E28" i="1"/>
  <c r="E9" i="1"/>
  <c r="E47" i="1"/>
  <c r="E89" i="1"/>
  <c r="E93" i="1"/>
  <c r="E104" i="1"/>
  <c r="E108" i="1"/>
  <c r="E116" i="1"/>
  <c r="E134" i="1"/>
  <c r="E141" i="1"/>
  <c r="E145" i="1"/>
  <c r="E149" i="1"/>
  <c r="E153" i="1"/>
  <c r="E179" i="1"/>
  <c r="E190" i="1"/>
  <c r="E228" i="1"/>
  <c r="E246" i="1"/>
  <c r="E261" i="1"/>
  <c r="E265" i="1"/>
  <c r="E276" i="1"/>
  <c r="E291" i="1"/>
  <c r="E295" i="1"/>
  <c r="E299" i="1"/>
  <c r="E306" i="1"/>
  <c r="E320" i="1"/>
  <c r="E335" i="1"/>
  <c r="E350" i="1"/>
  <c r="E361" i="1"/>
  <c r="E58" i="1"/>
  <c r="E156" i="1"/>
  <c r="E171" i="1"/>
  <c r="E208" i="1"/>
  <c r="E302" i="1"/>
  <c r="E25" i="1"/>
  <c r="E29" i="1"/>
  <c r="E40" i="1"/>
  <c r="E51" i="1"/>
  <c r="E55" i="1"/>
  <c r="E124" i="1"/>
  <c r="E128" i="1"/>
  <c r="E157" i="1"/>
  <c r="E168" i="1"/>
  <c r="E217" i="1"/>
  <c r="E221" i="1"/>
  <c r="E225" i="1"/>
  <c r="E239" i="1"/>
  <c r="E254" i="1"/>
  <c r="E303" i="1"/>
  <c r="E328" i="1"/>
  <c r="E354" i="1"/>
  <c r="E20" i="1"/>
  <c r="E62" i="1"/>
  <c r="E127" i="1"/>
  <c r="E175" i="1"/>
  <c r="E186" i="1"/>
  <c r="E220" i="1"/>
  <c r="E253" i="1"/>
  <c r="E272" i="1"/>
  <c r="E346" i="1"/>
  <c r="E10" i="1"/>
  <c r="E48" i="1"/>
  <c r="E67" i="1"/>
  <c r="E86" i="1"/>
  <c r="E90" i="1"/>
  <c r="E94" i="1"/>
  <c r="E105" i="1"/>
  <c r="E113" i="1"/>
  <c r="E117" i="1"/>
  <c r="E121" i="1"/>
  <c r="E135" i="1"/>
  <c r="E146" i="1"/>
  <c r="E150" i="1"/>
  <c r="E191" i="1"/>
  <c r="E202" i="1"/>
  <c r="E247" i="1"/>
  <c r="E266" i="1"/>
  <c r="E277" i="1"/>
  <c r="E288" i="1"/>
  <c r="E292" i="1"/>
  <c r="E325" i="1"/>
  <c r="E351" i="1"/>
  <c r="E333" i="1"/>
  <c r="E69" i="1"/>
  <c r="E111" i="1"/>
  <c r="E131" i="1"/>
  <c r="E181" i="1"/>
  <c r="E215" i="1"/>
  <c r="E232" i="1"/>
  <c r="E235" i="1"/>
  <c r="E242" i="1"/>
  <c r="E347" i="1"/>
  <c r="E27" i="1"/>
  <c r="E34" i="1"/>
  <c r="E59" i="1"/>
  <c r="E66" i="1"/>
  <c r="E91" i="1"/>
  <c r="E101" i="1"/>
  <c r="E152" i="1"/>
  <c r="E155" i="1"/>
  <c r="E165" i="1"/>
  <c r="E192" i="1"/>
  <c r="E195" i="1"/>
  <c r="E205" i="1"/>
  <c r="E278" i="1"/>
  <c r="E285" i="1"/>
  <c r="E296" i="1"/>
  <c r="E327" i="1"/>
  <c r="E344" i="1"/>
  <c r="E13" i="1"/>
  <c r="E24" i="1"/>
  <c r="E31" i="1"/>
  <c r="E38" i="1"/>
  <c r="E45" i="1"/>
  <c r="E56" i="1"/>
  <c r="E63" i="1"/>
  <c r="E70" i="1"/>
  <c r="E77" i="1"/>
  <c r="E88" i="1"/>
  <c r="E95" i="1"/>
  <c r="E112" i="1"/>
  <c r="E115" i="1"/>
  <c r="E125" i="1"/>
  <c r="E142" i="1"/>
  <c r="E159" i="1"/>
  <c r="E182" i="1"/>
  <c r="E199" i="1"/>
  <c r="E216" i="1"/>
  <c r="E219" i="1"/>
  <c r="E229" i="1"/>
  <c r="E243" i="1"/>
  <c r="E250" i="1"/>
  <c r="E275" i="1"/>
  <c r="E282" i="1"/>
  <c r="E310" i="1"/>
  <c r="E331" i="1"/>
  <c r="E358" i="1"/>
  <c r="E365" i="1"/>
  <c r="F3" i="1"/>
  <c r="F1" i="1" s="1"/>
  <c r="E14" i="1"/>
  <c r="E21" i="1"/>
  <c r="E32" i="1"/>
  <c r="E39" i="1"/>
  <c r="E46" i="1"/>
  <c r="E53" i="1"/>
  <c r="E64" i="1"/>
  <c r="E71" i="1"/>
  <c r="E78" i="1"/>
  <c r="E85" i="1"/>
  <c r="E96" i="1"/>
  <c r="E99" i="1"/>
  <c r="E109" i="1"/>
  <c r="E126" i="1"/>
  <c r="E143" i="1"/>
  <c r="E160" i="1"/>
  <c r="E163" i="1"/>
  <c r="E173" i="1"/>
  <c r="E183" i="1"/>
  <c r="E200" i="1"/>
  <c r="E203" i="1"/>
  <c r="E213" i="1"/>
  <c r="E230" i="1"/>
  <c r="E251" i="1"/>
  <c r="E258" i="1"/>
  <c r="E283" i="1"/>
  <c r="E290" i="1"/>
  <c r="E304" i="1"/>
  <c r="E311" i="1"/>
  <c r="E318" i="1"/>
  <c r="E342" i="1"/>
  <c r="E352" i="1"/>
  <c r="E362" i="1"/>
  <c r="E18" i="1"/>
  <c r="E43" i="1"/>
  <c r="E50" i="1"/>
  <c r="E75" i="1"/>
  <c r="E82" i="1"/>
  <c r="E103" i="1"/>
  <c r="E120" i="1"/>
  <c r="E123" i="1"/>
  <c r="E167" i="1"/>
  <c r="E207" i="1"/>
  <c r="E224" i="1"/>
  <c r="E227" i="1"/>
  <c r="E237" i="1"/>
  <c r="E248" i="1"/>
  <c r="E255" i="1"/>
  <c r="E262" i="1"/>
  <c r="E269" i="1"/>
  <c r="E280" i="1"/>
  <c r="E287" i="1"/>
  <c r="E294" i="1"/>
  <c r="E315" i="1"/>
  <c r="E339" i="1"/>
  <c r="F2" i="1"/>
</calcChain>
</file>

<file path=xl/sharedStrings.xml><?xml version="1.0" encoding="utf-8"?>
<sst xmlns="http://schemas.openxmlformats.org/spreadsheetml/2006/main" count="963" uniqueCount="607">
  <si>
    <t>Smith Achilleos Gordon</t>
  </si>
  <si>
    <t>possible</t>
  </si>
  <si>
    <t>Supplementary Data Table 2</t>
  </si>
  <si>
    <t>records</t>
  </si>
  <si>
    <t>Bryozoan species found in dredges from around Southern New Zealand</t>
  </si>
  <si>
    <t>dredges</t>
  </si>
  <si>
    <t>(from cruise notes, lab analyses, NIWA database, DPG papers, literature)</t>
  </si>
  <si>
    <t>Species in samples --&gt;</t>
  </si>
  <si>
    <t xml:space="preserve">Total species: </t>
  </si>
  <si>
    <t>Samples with species</t>
  </si>
  <si>
    <t>Order</t>
  </si>
  <si>
    <t>Species</t>
  </si>
  <si>
    <t>AMS dredges</t>
  </si>
  <si>
    <t>NIWA samples</t>
  </si>
  <si>
    <t>Total samples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</si>
  <si>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</si>
  <si>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</si>
  <si>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</si>
  <si>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</si>
  <si>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</si>
  <si>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</si>
  <si>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</si>
  <si>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</si>
  <si>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</si>
  <si>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</si>
  <si>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</si>
  <si>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</si>
  <si>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</si>
  <si>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</si>
  <si>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</si>
  <si>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</si>
  <si>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</si>
  <si>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</si>
  <si>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</si>
  <si>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SN20</t>
  </si>
  <si>
    <t>SN21</t>
  </si>
  <si>
    <t>SN22</t>
  </si>
  <si>
    <t>SN23</t>
  </si>
  <si>
    <t>SN24</t>
  </si>
  <si>
    <t>SN25</t>
  </si>
  <si>
    <t>SN26</t>
  </si>
  <si>
    <t>SN27</t>
  </si>
  <si>
    <t>SN28</t>
  </si>
  <si>
    <t>CA01</t>
  </si>
  <si>
    <t>CA02</t>
  </si>
  <si>
    <t>CA03</t>
  </si>
  <si>
    <t>CA04</t>
  </si>
  <si>
    <t>PU01</t>
  </si>
  <si>
    <t>PU02</t>
  </si>
  <si>
    <t>PU03</t>
  </si>
  <si>
    <t>PU04</t>
  </si>
  <si>
    <t>PU05b</t>
  </si>
  <si>
    <t>PU06</t>
  </si>
  <si>
    <t>PU07</t>
  </si>
  <si>
    <t>PU08</t>
  </si>
  <si>
    <t>PU09</t>
  </si>
  <si>
    <t>PU10</t>
  </si>
  <si>
    <t>AK01</t>
  </si>
  <si>
    <t>AK02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</si>
  <si>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</si>
  <si>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</si>
  <si>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</si>
  <si>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</si>
  <si>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</si>
  <si>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</si>
  <si>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</si>
  <si>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</si>
  <si>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</si>
  <si>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</si>
  <si>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</si>
  <si>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</si>
  <si>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</si>
  <si>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</si>
  <si>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</si>
  <si>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</si>
  <si>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</si>
  <si>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</si>
  <si>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</si>
  <si>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</si>
  <si>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</si>
  <si>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</si>
  <si>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</si>
  <si>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</si>
  <si>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</si>
  <si>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</si>
  <si>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</si>
  <si>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</si>
  <si>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</si>
  <si>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</si>
  <si>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</si>
  <si>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</si>
  <si>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</si>
  <si>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</si>
  <si>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</si>
  <si>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</si>
  <si>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</si>
  <si>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</si>
  <si>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</si>
  <si>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</si>
  <si>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</si>
  <si>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SS01</t>
  </si>
  <si>
    <t>SS02</t>
  </si>
  <si>
    <t>SS03</t>
  </si>
  <si>
    <t>SS04</t>
  </si>
  <si>
    <t>SS05</t>
  </si>
  <si>
    <t>SS06</t>
  </si>
  <si>
    <t>SS07</t>
  </si>
  <si>
    <t>KC01</t>
  </si>
  <si>
    <t>KC02</t>
  </si>
  <si>
    <t>KC03</t>
  </si>
  <si>
    <t>KC04</t>
  </si>
  <si>
    <t>KC05</t>
  </si>
  <si>
    <t>KC06</t>
  </si>
  <si>
    <t>KC07</t>
  </si>
  <si>
    <t>KC08</t>
  </si>
  <si>
    <t>KC09</t>
  </si>
  <si>
    <t>KC10</t>
  </si>
  <si>
    <t>KC11</t>
  </si>
  <si>
    <t>KC12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</si>
  <si>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</si>
  <si>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</si>
  <si>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</si>
  <si>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</si>
  <si>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</si>
  <si>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</si>
  <si>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</si>
  <si>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</si>
  <si>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</si>
  <si>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</si>
  <si>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</si>
  <si>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</si>
  <si>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</si>
  <si>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</si>
  <si>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</si>
  <si>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</si>
  <si>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</si>
  <si>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</si>
  <si>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</si>
  <si>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</si>
  <si>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</si>
  <si>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</si>
  <si>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</si>
  <si>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</si>
  <si>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</si>
  <si>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</si>
  <si>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</si>
  <si>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</si>
  <si>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</si>
  <si>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</si>
  <si>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</si>
  <si>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</si>
  <si>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</si>
  <si>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</si>
  <si>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</si>
  <si>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</si>
  <si>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</si>
  <si>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</si>
  <si>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</si>
  <si>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</si>
  <si>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</si>
  <si>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</si>
  <si>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</si>
  <si>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</si>
  <si>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</si>
  <si>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</si>
  <si>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</si>
  <si>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</si>
  <si>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</si>
  <si>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</si>
  <si>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</si>
  <si>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</si>
  <si>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</si>
  <si>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Column1</t>
  </si>
  <si>
    <t>B216</t>
  </si>
  <si>
    <t>B218</t>
  </si>
  <si>
    <t>B220</t>
  </si>
  <si>
    <t>B221</t>
  </si>
  <si>
    <t>B222</t>
  </si>
  <si>
    <t>B223</t>
  </si>
  <si>
    <t>B224</t>
  </si>
  <si>
    <t>B225</t>
  </si>
  <si>
    <t>B226</t>
  </si>
  <si>
    <t>B230</t>
  </si>
  <si>
    <t>B233</t>
  </si>
  <si>
    <t>B235</t>
  </si>
  <si>
    <t>B236</t>
  </si>
  <si>
    <t>B237</t>
  </si>
  <si>
    <t>B238</t>
  </si>
  <si>
    <t>B240</t>
  </si>
  <si>
    <t>B246</t>
  </si>
  <si>
    <t>B247</t>
  </si>
  <si>
    <t>B248</t>
  </si>
  <si>
    <t>B253</t>
  </si>
  <si>
    <t>B254</t>
  </si>
  <si>
    <t>B257</t>
  </si>
  <si>
    <t>B258</t>
  </si>
  <si>
    <t>B263</t>
  </si>
  <si>
    <t>B264</t>
  </si>
  <si>
    <t>B267</t>
  </si>
  <si>
    <t>B272</t>
  </si>
  <si>
    <t>B477</t>
  </si>
  <si>
    <t>B479</t>
  </si>
  <si>
    <t>B480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</si>
  <si>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</si>
  <si>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</si>
  <si>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</si>
  <si>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</si>
  <si>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</si>
  <si>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</si>
  <si>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</si>
  <si>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</si>
  <si>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</si>
  <si>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B493</t>
  </si>
  <si>
    <t>B495</t>
  </si>
  <si>
    <t>B611</t>
  </si>
  <si>
    <t>B616</t>
  </si>
  <si>
    <t>E792</t>
  </si>
  <si>
    <t>E793</t>
  </si>
  <si>
    <t>E796</t>
  </si>
  <si>
    <t>E800</t>
  </si>
  <si>
    <t>E803</t>
  </si>
  <si>
    <t>E804</t>
  </si>
  <si>
    <t>E809</t>
  </si>
  <si>
    <t>E817</t>
  </si>
  <si>
    <t>E820</t>
  </si>
  <si>
    <t>E821</t>
  </si>
  <si>
    <t>E827</t>
  </si>
  <si>
    <t>E828</t>
  </si>
  <si>
    <t>I429</t>
  </si>
  <si>
    <t>M763</t>
  </si>
  <si>
    <t>M773</t>
  </si>
  <si>
    <t>M774</t>
  </si>
  <si>
    <t>M775</t>
  </si>
  <si>
    <t>M776</t>
  </si>
  <si>
    <t>M777</t>
  </si>
  <si>
    <t>M778</t>
  </si>
  <si>
    <t>M779</t>
  </si>
  <si>
    <t>M780</t>
  </si>
  <si>
    <t>M783B</t>
  </si>
  <si>
    <t>M784B</t>
  </si>
  <si>
    <t>M789</t>
  </si>
  <si>
    <t>M791</t>
  </si>
  <si>
    <t>M793</t>
  </si>
  <si>
    <t>M797</t>
  </si>
  <si>
    <t>Marcus 1921 Akl Isl</t>
  </si>
  <si>
    <t>Cheilostomatida</t>
  </si>
  <si>
    <r>
      <rPr>
        <i/>
        <sz val="11"/>
        <color theme="1"/>
        <rFont val="Calibri"/>
        <family val="2"/>
        <scheme val="minor"/>
      </rPr>
      <t>Adeonellopsis gemina</t>
    </r>
    <r>
      <rPr>
        <sz val="12"/>
        <color theme="1"/>
        <rFont val="Calibri"/>
        <family val="2"/>
        <scheme val="minor"/>
      </rPr>
      <t xml:space="preserve"> Liow &amp; Gordon, 2020</t>
    </r>
  </si>
  <si>
    <r>
      <rPr>
        <i/>
        <sz val="11"/>
        <color theme="1"/>
        <rFont val="Calibri"/>
        <family val="2"/>
        <scheme val="minor"/>
      </rPr>
      <t xml:space="preserve">Adeonellopsis macewindui </t>
    </r>
    <r>
      <rPr>
        <sz val="12"/>
        <color theme="1"/>
        <rFont val="Calibri"/>
        <family val="2"/>
        <scheme val="minor"/>
      </rPr>
      <t>Liow &amp; Gordon, 2020</t>
    </r>
  </si>
  <si>
    <r>
      <rPr>
        <i/>
        <sz val="11"/>
        <color theme="1"/>
        <rFont val="Calibri"/>
        <family val="2"/>
        <scheme val="minor"/>
      </rPr>
      <t>Adeonellopsis</t>
    </r>
    <r>
      <rPr>
        <sz val="12"/>
        <color theme="1"/>
        <rFont val="Calibri"/>
        <family val="2"/>
        <scheme val="minor"/>
      </rPr>
      <t xml:space="preserve"> sp. (</t>
    </r>
    <r>
      <rPr>
        <i/>
        <sz val="11"/>
        <color theme="1"/>
        <rFont val="Calibri"/>
        <family val="2"/>
        <scheme val="minor"/>
      </rPr>
      <t>gemina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macewindui</t>
    </r>
    <r>
      <rPr>
        <sz val="12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</si>
  <si>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Aetea </t>
    </r>
    <r>
      <rPr>
        <sz val="12"/>
        <color theme="1"/>
        <rFont val="Calibri"/>
        <family val="2"/>
        <scheme val="minor"/>
      </rPr>
      <t xml:space="preserve">n. sp. cf. </t>
    </r>
    <r>
      <rPr>
        <i/>
        <sz val="11"/>
        <color theme="1"/>
        <rFont val="Calibri"/>
        <family val="2"/>
        <scheme val="minor"/>
      </rPr>
      <t>australis</t>
    </r>
    <r>
      <rPr>
        <sz val="12"/>
        <color theme="1"/>
        <rFont val="Calibri"/>
        <family val="2"/>
        <scheme val="minor"/>
      </rPr>
      <t xml:space="preserve"> Jullien, 1888 </t>
    </r>
  </si>
  <si>
    <r>
      <rPr>
        <i/>
        <sz val="11"/>
        <color theme="1"/>
        <rFont val="Calibri"/>
        <family val="2"/>
        <scheme val="minor"/>
      </rPr>
      <t>Aetea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</si>
  <si>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Aetea truncata</t>
    </r>
    <r>
      <rPr>
        <sz val="12"/>
        <color theme="1"/>
        <rFont val="Calibri"/>
        <family val="2"/>
        <scheme val="minor"/>
      </rPr>
      <t> (Landsborough, 1852) </t>
    </r>
  </si>
  <si>
    <r>
      <t xml:space="preserve">Aimulosia marsupium </t>
    </r>
    <r>
      <rPr>
        <sz val="12"/>
        <color theme="1"/>
        <rFont val="Calibri"/>
        <family val="2"/>
        <scheme val="minor"/>
      </rPr>
      <t>(MacGillivray, 1869)</t>
    </r>
  </si>
  <si>
    <r>
      <rPr>
        <i/>
        <sz val="11"/>
        <color theme="1"/>
        <rFont val="Calibri"/>
        <family val="2"/>
        <scheme val="minor"/>
      </rPr>
      <t>Akatopora circumsaepta</t>
    </r>
    <r>
      <rPr>
        <sz val="12"/>
        <color theme="1"/>
        <rFont val="Calibri"/>
        <family val="2"/>
        <scheme val="minor"/>
      </rPr>
      <t> (Uttley, 1951) </t>
    </r>
  </si>
  <si>
    <t>Ctenostomatida</t>
  </si>
  <si>
    <r>
      <rPr>
        <i/>
        <sz val="11"/>
        <color theme="1"/>
        <rFont val="Calibri"/>
        <family val="2"/>
        <scheme val="minor"/>
      </rPr>
      <t xml:space="preserve">Alcyonidium </t>
    </r>
    <r>
      <rPr>
        <sz val="12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mytili </t>
    </r>
    <r>
      <rPr>
        <sz val="12"/>
        <color theme="1"/>
        <rFont val="Calibri"/>
        <family val="2"/>
        <scheme val="minor"/>
      </rPr>
      <t>(Dalyell, 1848) </t>
    </r>
  </si>
  <si>
    <r>
      <t xml:space="preserve">Alcyonidium </t>
    </r>
    <r>
      <rPr>
        <sz val="12"/>
        <color theme="1"/>
        <rFont val="Calibri"/>
        <family val="2"/>
        <scheme val="minor"/>
      </rPr>
      <t>spp.</t>
    </r>
  </si>
  <si>
    <r>
      <rPr>
        <i/>
        <sz val="11"/>
        <color theme="1"/>
        <rFont val="Calibri"/>
        <family val="2"/>
        <scheme val="minor"/>
      </rPr>
      <t>Alderina gorensis</t>
    </r>
    <r>
      <rPr>
        <sz val="12"/>
        <color theme="1"/>
        <rFont val="Calibri"/>
        <family val="2"/>
        <scheme val="minor"/>
      </rPr>
      <t> (Gordon, 1986) </t>
    </r>
  </si>
  <si>
    <r>
      <rPr>
        <i/>
        <sz val="11"/>
        <color theme="1"/>
        <rFont val="Calibri"/>
        <family val="2"/>
        <scheme val="minor"/>
      </rPr>
      <t>Alderina nodulosa</t>
    </r>
    <r>
      <rPr>
        <sz val="12"/>
        <color theme="1"/>
        <rFont val="Calibri"/>
        <family val="2"/>
        <scheme val="minor"/>
      </rPr>
      <t xml:space="preserve"> (Uttley, 1949)</t>
    </r>
  </si>
  <si>
    <r>
      <rPr>
        <i/>
        <sz val="11"/>
        <color theme="1"/>
        <rFont val="Calibri"/>
        <family val="2"/>
        <scheme val="minor"/>
      </rPr>
      <t xml:space="preserve">Allerescha dubia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</si>
  <si>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Amastigia fiordica </t>
    </r>
    <r>
      <rPr>
        <sz val="12"/>
        <color theme="1"/>
        <rFont val="Calibri"/>
        <family val="2"/>
        <scheme val="minor"/>
      </rPr>
      <t>Gordon, 1986</t>
    </r>
  </si>
  <si>
    <r>
      <rPr>
        <i/>
        <sz val="11"/>
        <color theme="1"/>
        <rFont val="Calibri"/>
        <family val="2"/>
        <scheme val="minor"/>
      </rPr>
      <t>Amastigia funiculata</t>
    </r>
    <r>
      <rPr>
        <sz val="12"/>
        <color theme="1"/>
        <rFont val="Calibri"/>
        <family val="2"/>
        <scheme val="minor"/>
      </rPr>
      <t xml:space="preserve"> (MacGillivray, 1886)</t>
    </r>
  </si>
  <si>
    <r>
      <rPr>
        <i/>
        <sz val="11"/>
        <color theme="1"/>
        <rFont val="Calibri"/>
        <family val="2"/>
        <scheme val="minor"/>
      </rPr>
      <t xml:space="preserve">Amastigia magna </t>
    </r>
    <r>
      <rPr>
        <sz val="12"/>
        <color theme="1"/>
        <rFont val="Calibri"/>
        <family val="2"/>
        <scheme val="minor"/>
      </rPr>
      <t>Gordon, 1986</t>
    </r>
  </si>
  <si>
    <r>
      <rPr>
        <i/>
        <sz val="11"/>
        <color theme="1"/>
        <rFont val="Calibri"/>
        <family val="2"/>
        <scheme val="minor"/>
      </rPr>
      <t>Amastigia puysegurensis</t>
    </r>
    <r>
      <rPr>
        <sz val="12"/>
        <color theme="1"/>
        <rFont val="Calibri"/>
        <family val="2"/>
        <scheme val="minor"/>
      </rPr>
      <t> Gordon, 1986 </t>
    </r>
  </si>
  <si>
    <r>
      <rPr>
        <i/>
        <sz val="11"/>
        <color theme="1"/>
        <rFont val="Calibri"/>
        <family val="2"/>
        <scheme val="minor"/>
      </rPr>
      <t>Amathia wilsoni</t>
    </r>
    <r>
      <rPr>
        <sz val="12"/>
        <color theme="1"/>
        <rFont val="Calibri"/>
        <family val="2"/>
        <scheme val="minor"/>
      </rPr>
      <t> Kirkpatrick, 1888</t>
    </r>
  </si>
  <si>
    <r>
      <rPr>
        <i/>
        <sz val="11"/>
        <color theme="1"/>
        <rFont val="Calibri"/>
        <family val="2"/>
        <scheme val="minor"/>
      </rPr>
      <t>Amphiblestrum alcimum</t>
    </r>
    <r>
      <rPr>
        <sz val="12"/>
        <color theme="1"/>
        <rFont val="Calibri"/>
        <family val="2"/>
        <scheme val="minor"/>
      </rPr>
      <t> Gordon, 1984 </t>
    </r>
  </si>
  <si>
    <r>
      <rPr>
        <i/>
        <sz val="11"/>
        <color theme="1"/>
        <rFont val="Calibri"/>
        <family val="2"/>
        <scheme val="minor"/>
      </rPr>
      <t>Amphiblestrum blandum</t>
    </r>
    <r>
      <rPr>
        <sz val="12"/>
        <color theme="1"/>
        <rFont val="Calibri"/>
        <family val="2"/>
        <scheme val="minor"/>
      </rPr>
      <t xml:space="preserve"> Gordon, 1986</t>
    </r>
  </si>
  <si>
    <r>
      <rPr>
        <i/>
        <sz val="11"/>
        <color theme="1"/>
        <rFont val="Calibri"/>
        <family val="2"/>
        <scheme val="minor"/>
      </rPr>
      <t>Antarctothoa bathamae</t>
    </r>
    <r>
      <rPr>
        <sz val="12"/>
        <color theme="1"/>
        <rFont val="Calibri"/>
        <family val="2"/>
        <scheme val="minor"/>
      </rPr>
      <t xml:space="preserve"> (Ryland &amp; Gordon, 1977)</t>
    </r>
  </si>
  <si>
    <r>
      <rPr>
        <i/>
        <sz val="11"/>
        <color theme="1"/>
        <rFont val="Calibri"/>
        <family val="2"/>
        <scheme val="minor"/>
      </rPr>
      <t>Antarctothoa</t>
    </r>
    <r>
      <rPr>
        <sz val="12"/>
        <color theme="1"/>
        <rFont val="Calibri"/>
        <family val="2"/>
        <scheme val="minor"/>
      </rPr>
      <t xml:space="preserve"> sp. </t>
    </r>
    <r>
      <rPr>
        <i/>
        <sz val="11"/>
        <color theme="1"/>
        <rFont val="Calibri"/>
        <family val="2"/>
        <scheme val="minor"/>
      </rPr>
      <t>delta</t>
    </r>
    <r>
      <rPr>
        <sz val="12"/>
        <color theme="1"/>
        <rFont val="Calibri"/>
        <family val="2"/>
        <scheme val="minor"/>
      </rPr>
      <t>? (Ryland &amp; Gordon, 1977)</t>
    </r>
  </si>
  <si>
    <r>
      <rPr>
        <i/>
        <sz val="11"/>
        <color theme="1"/>
        <rFont val="Calibri"/>
        <family val="2"/>
        <scheme val="minor"/>
      </rPr>
      <t>Antarctothoa quadaralabia</t>
    </r>
    <r>
      <rPr>
        <sz val="12"/>
        <color theme="1"/>
        <rFont val="Calibri"/>
        <family val="2"/>
        <scheme val="minor"/>
      </rPr>
      <t xml:space="preserve"> (Uttley &amp; Bullivant, 1972)</t>
    </r>
  </si>
  <si>
    <r>
      <rPr>
        <i/>
        <sz val="11"/>
        <color theme="1"/>
        <rFont val="Calibri"/>
        <family val="2"/>
        <scheme val="minor"/>
      </rPr>
      <t>Antarctothoa tongima</t>
    </r>
    <r>
      <rPr>
        <sz val="12"/>
        <color theme="1"/>
        <rFont val="Calibri"/>
        <family val="2"/>
        <scheme val="minor"/>
      </rPr>
      <t xml:space="preserve"> (Ryland &amp; Gordon, 1977)</t>
    </r>
  </si>
  <si>
    <r>
      <rPr>
        <i/>
        <sz val="11"/>
        <color theme="1"/>
        <rFont val="Calibri"/>
        <family val="2"/>
        <scheme val="minor"/>
      </rPr>
      <t>Aplousina anxiosa </t>
    </r>
    <r>
      <rPr>
        <sz val="12"/>
        <color theme="1"/>
        <rFont val="Calibri"/>
        <family val="2"/>
        <scheme val="minor"/>
      </rPr>
      <t>Gordon, 1986 </t>
    </r>
  </si>
  <si>
    <r>
      <rPr>
        <i/>
        <sz val="11"/>
        <color theme="1"/>
        <rFont val="Calibri"/>
        <family val="2"/>
        <scheme val="minor"/>
      </rPr>
      <t xml:space="preserve">Arachnopusia perforata </t>
    </r>
    <r>
      <rPr>
        <sz val="12"/>
        <color theme="1"/>
        <rFont val="Calibri"/>
        <family val="2"/>
        <scheme val="minor"/>
      </rPr>
      <t>(Maplestone, 1909)</t>
    </r>
  </si>
  <si>
    <r>
      <rPr>
        <i/>
        <sz val="11"/>
        <color theme="1"/>
        <rFont val="Calibri"/>
        <family val="2"/>
        <scheme val="minor"/>
      </rPr>
      <t>Arachnopusia unicornis</t>
    </r>
    <r>
      <rPr>
        <sz val="12"/>
        <color theme="1"/>
        <rFont val="Calibri"/>
        <family val="2"/>
        <scheme val="minor"/>
      </rPr>
      <t> (Hutton, 1873) </t>
    </r>
  </si>
  <si>
    <r>
      <rPr>
        <i/>
        <sz val="11"/>
        <color theme="1"/>
        <rFont val="Calibri"/>
        <family val="2"/>
        <scheme val="minor"/>
      </rPr>
      <t>Beania bilaminata</t>
    </r>
    <r>
      <rPr>
        <sz val="12"/>
        <color theme="1"/>
        <rFont val="Calibri"/>
        <family val="2"/>
        <scheme val="minor"/>
      </rPr>
      <t> (Hincks, 1881) </t>
    </r>
  </si>
  <si>
    <r>
      <rPr>
        <i/>
        <sz val="11"/>
        <color theme="1"/>
        <rFont val="Calibri"/>
        <family val="2"/>
        <scheme val="minor"/>
      </rPr>
      <t>Beania cryptophragma</t>
    </r>
    <r>
      <rPr>
        <sz val="12"/>
        <color theme="1"/>
        <rFont val="Calibri"/>
        <family val="2"/>
        <scheme val="minor"/>
      </rPr>
      <t> Gordon, 1986 </t>
    </r>
  </si>
  <si>
    <r>
      <rPr>
        <i/>
        <sz val="11"/>
        <color theme="1"/>
        <rFont val="Calibri"/>
        <family val="2"/>
        <scheme val="minor"/>
      </rPr>
      <t>Beania elongata</t>
    </r>
    <r>
      <rPr>
        <sz val="12"/>
        <color theme="1"/>
        <rFont val="Calibri"/>
        <family val="2"/>
        <scheme val="minor"/>
      </rPr>
      <t xml:space="preserve"> (Hincks, 1885)</t>
    </r>
  </si>
  <si>
    <r>
      <rPr>
        <i/>
        <sz val="11"/>
        <color theme="1"/>
        <rFont val="Calibri"/>
        <family val="2"/>
        <scheme val="minor"/>
      </rPr>
      <t>Beania intermedia</t>
    </r>
    <r>
      <rPr>
        <sz val="12"/>
        <color theme="1"/>
        <rFont val="Calibri"/>
        <family val="2"/>
        <scheme val="minor"/>
      </rPr>
      <t xml:space="preserve"> (Hincks, 1881)</t>
    </r>
  </si>
  <si>
    <r>
      <t xml:space="preserve">Beania micheleae </t>
    </r>
    <r>
      <rPr>
        <sz val="12"/>
        <color theme="1"/>
        <rFont val="Calibri"/>
        <family val="2"/>
        <scheme val="minor"/>
      </rPr>
      <t>n.sp.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Nascimento, Vieira, Spencer Jone, Gordon &amp; Migotto in prep</t>
    </r>
  </si>
  <si>
    <r>
      <rPr>
        <i/>
        <sz val="11"/>
        <color theme="1"/>
        <rFont val="Calibri"/>
        <family val="2"/>
        <scheme val="minor"/>
      </rPr>
      <t>Beania plurispinosa</t>
    </r>
    <r>
      <rPr>
        <sz val="12"/>
        <color theme="1"/>
        <rFont val="Calibri"/>
        <family val="2"/>
        <scheme val="minor"/>
      </rPr>
      <t> Uttley &amp; Bullivant, 1972 </t>
    </r>
  </si>
  <si>
    <r>
      <rPr>
        <i/>
        <sz val="11"/>
        <color theme="1"/>
        <rFont val="Calibri"/>
        <family val="2"/>
        <scheme val="minor"/>
      </rPr>
      <t>Beania serrata</t>
    </r>
    <r>
      <rPr>
        <sz val="12"/>
        <color theme="1"/>
        <rFont val="Calibri"/>
        <family val="2"/>
        <scheme val="minor"/>
      </rPr>
      <t xml:space="preserve"> Souto, Nascimento, Reverter-Gil &amp; Vieira, 2018</t>
    </r>
  </si>
  <si>
    <r>
      <rPr>
        <i/>
        <sz val="11"/>
        <color theme="1"/>
        <rFont val="Calibri"/>
        <family val="2"/>
        <scheme val="minor"/>
      </rPr>
      <t xml:space="preserve">Beania spinigera </t>
    </r>
    <r>
      <rPr>
        <sz val="12"/>
        <color theme="1"/>
        <rFont val="Calibri"/>
        <family val="2"/>
        <scheme val="minor"/>
      </rPr>
      <t>(Hincks, 1885) </t>
    </r>
  </si>
  <si>
    <r>
      <rPr>
        <i/>
        <sz val="11"/>
        <color theme="1"/>
        <rFont val="Calibri"/>
        <family val="2"/>
        <scheme val="minor"/>
      </rPr>
      <t>Beania stonycha</t>
    </r>
    <r>
      <rPr>
        <sz val="12"/>
        <color theme="1"/>
        <rFont val="Calibri"/>
        <family val="2"/>
        <scheme val="minor"/>
      </rPr>
      <t> Gordon, 1986 </t>
    </r>
  </si>
  <si>
    <r>
      <rPr>
        <i/>
        <sz val="11"/>
        <color theme="1"/>
        <rFont val="Calibri"/>
        <family val="2"/>
        <scheme val="minor"/>
      </rPr>
      <t xml:space="preserve">Beania trampida </t>
    </r>
    <r>
      <rPr>
        <sz val="12"/>
        <color theme="1"/>
        <rFont val="Calibri"/>
        <family val="2"/>
        <scheme val="minor"/>
      </rPr>
      <t>Gordon, 1986</t>
    </r>
  </si>
  <si>
    <r>
      <rPr>
        <i/>
        <sz val="11"/>
        <color theme="1"/>
        <rFont val="Calibri"/>
        <family val="2"/>
        <scheme val="minor"/>
      </rPr>
      <t>Beania</t>
    </r>
    <r>
      <rPr>
        <sz val="12"/>
        <color theme="1"/>
        <rFont val="Calibri"/>
        <family val="2"/>
        <scheme val="minor"/>
      </rPr>
      <t xml:space="preserve"> n. sp. cf. </t>
    </r>
    <r>
      <rPr>
        <i/>
        <sz val="11"/>
        <color theme="1"/>
        <rFont val="Calibri"/>
        <family val="2"/>
        <scheme val="minor"/>
      </rPr>
      <t>cribrimorpha</t>
    </r>
    <r>
      <rPr>
        <sz val="12"/>
        <color theme="1"/>
        <rFont val="Calibri"/>
        <family val="2"/>
        <scheme val="minor"/>
      </rPr>
      <t xml:space="preserve"> Gordon, 1984</t>
    </r>
  </si>
  <si>
    <r>
      <rPr>
        <i/>
        <sz val="11"/>
        <color theme="1"/>
        <rFont val="Calibri"/>
        <family val="2"/>
        <scheme val="minor"/>
      </rPr>
      <t xml:space="preserve">Bicellariella ciliata </t>
    </r>
    <r>
      <rPr>
        <sz val="12"/>
        <color theme="1"/>
        <rFont val="Calibri"/>
        <family val="2"/>
        <scheme val="minor"/>
      </rPr>
      <t>(Linnaeus, 1758)</t>
    </r>
  </si>
  <si>
    <t>Cyclostomatida</t>
  </si>
  <si>
    <r>
      <rPr>
        <i/>
        <sz val="11"/>
        <color theme="1"/>
        <rFont val="Calibri"/>
        <family val="2"/>
        <scheme val="minor"/>
      </rPr>
      <t>Bicrisia biciliata</t>
    </r>
    <r>
      <rPr>
        <sz val="12"/>
        <color theme="1"/>
        <rFont val="Calibri"/>
        <family val="2"/>
        <scheme val="minor"/>
      </rPr>
      <t xml:space="preserve"> (MacGillivray, 1869)</t>
    </r>
  </si>
  <si>
    <r>
      <rPr>
        <i/>
        <sz val="11"/>
        <color theme="1"/>
        <rFont val="Calibri"/>
        <family val="2"/>
        <scheme val="minor"/>
      </rPr>
      <t xml:space="preserve">Bicrisia edwardsiana </t>
    </r>
    <r>
      <rPr>
        <sz val="12"/>
        <color theme="1"/>
        <rFont val="Calibri"/>
        <family val="2"/>
        <scheme val="minor"/>
      </rPr>
      <t>(d'Orbigny, 1841)</t>
    </r>
  </si>
  <si>
    <r>
      <rPr>
        <i/>
        <sz val="11"/>
        <color theme="1"/>
        <rFont val="Calibri"/>
        <family val="2"/>
        <scheme val="minor"/>
      </rPr>
      <t xml:space="preserve">Bitectipora mucronifera </t>
    </r>
    <r>
      <rPr>
        <sz val="12"/>
        <color theme="1"/>
        <rFont val="Calibri"/>
        <family val="2"/>
        <scheme val="minor"/>
      </rPr>
      <t>(Powell, 1967)</t>
    </r>
  </si>
  <si>
    <r>
      <rPr>
        <i/>
        <sz val="11"/>
        <color theme="1"/>
        <rFont val="Calibri"/>
        <family val="2"/>
        <scheme val="minor"/>
      </rPr>
      <t xml:space="preserve">Bitectipora ozalea </t>
    </r>
    <r>
      <rPr>
        <sz val="12"/>
        <color theme="1"/>
        <rFont val="Calibri"/>
        <family val="2"/>
        <scheme val="minor"/>
      </rPr>
      <t>(Gordon, 1989)</t>
    </r>
  </si>
  <si>
    <r>
      <rPr>
        <i/>
        <sz val="11"/>
        <color theme="1"/>
        <rFont val="Calibri"/>
        <family val="2"/>
        <scheme val="minor"/>
      </rPr>
      <t>Bitectipora rostrata</t>
    </r>
    <r>
      <rPr>
        <sz val="12"/>
        <color theme="1"/>
        <rFont val="Calibri"/>
        <family val="2"/>
        <scheme val="minor"/>
      </rPr>
      <t> (MacGillivray, 1887) </t>
    </r>
  </si>
  <si>
    <r>
      <rPr>
        <i/>
        <sz val="11"/>
        <color theme="1"/>
        <rFont val="Calibri"/>
        <family val="2"/>
        <scheme val="minor"/>
      </rPr>
      <t xml:space="preserve">Borgiola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</si>
  <si>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 xml:space="preserve">Buffonellaria turbula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</si>
  <si>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Buffonella improvisa </t>
    </r>
    <r>
      <rPr>
        <sz val="12"/>
        <color theme="1"/>
        <rFont val="Calibri"/>
        <family val="2"/>
        <scheme val="minor"/>
      </rPr>
      <t>(Uttley &amp; Bullivant, 1972)</t>
    </r>
  </si>
  <si>
    <r>
      <rPr>
        <i/>
        <sz val="11"/>
        <color theme="1"/>
        <rFont val="Calibri"/>
        <family val="2"/>
        <scheme val="minor"/>
      </rPr>
      <t>Buffonella rhomboidalis</t>
    </r>
    <r>
      <rPr>
        <sz val="12"/>
        <color theme="1"/>
        <rFont val="Calibri"/>
        <family val="2"/>
        <scheme val="minor"/>
      </rPr>
      <t xml:space="preserve"> Canu &amp; Bassler, 1920</t>
    </r>
  </si>
  <si>
    <r>
      <rPr>
        <i/>
        <sz val="11"/>
        <color theme="1"/>
        <rFont val="Calibri"/>
        <family val="2"/>
        <scheme val="minor"/>
      </rPr>
      <t>Bugula</t>
    </r>
    <r>
      <rPr>
        <sz val="12"/>
        <color theme="1"/>
        <rFont val="Calibri"/>
        <family val="2"/>
        <scheme val="minor"/>
      </rPr>
      <t xml:space="preserve"> n. sp.</t>
    </r>
  </si>
  <si>
    <r>
      <rPr>
        <i/>
        <sz val="11"/>
        <color theme="1"/>
        <rFont val="Calibri"/>
        <family val="2"/>
        <scheme val="minor"/>
      </rPr>
      <t>Bugulopsis monotrypa</t>
    </r>
    <r>
      <rPr>
        <sz val="12"/>
        <color theme="1"/>
        <rFont val="Calibri"/>
        <family val="2"/>
        <scheme val="minor"/>
      </rPr>
      <t> (Busk, 1852) </t>
    </r>
  </si>
  <si>
    <r>
      <rPr>
        <i/>
        <sz val="11"/>
        <color theme="1"/>
        <rFont val="Calibri"/>
        <family val="2"/>
        <scheme val="minor"/>
      </rPr>
      <t>Caberea boryi</t>
    </r>
    <r>
      <rPr>
        <sz val="12"/>
        <color theme="1"/>
        <rFont val="Calibri"/>
        <family val="2"/>
        <scheme val="minor"/>
      </rPr>
      <t> (Audouin, 1826) </t>
    </r>
  </si>
  <si>
    <r>
      <rPr>
        <i/>
        <sz val="11"/>
        <color theme="1"/>
        <rFont val="Calibri"/>
        <family val="2"/>
        <scheme val="minor"/>
      </rPr>
      <t xml:space="preserve">Caberea </t>
    </r>
    <r>
      <rPr>
        <sz val="12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darwinii guntheri </t>
    </r>
    <r>
      <rPr>
        <sz val="12"/>
        <color theme="1"/>
        <rFont val="Calibri"/>
        <family val="2"/>
        <scheme val="minor"/>
      </rPr>
      <t>Hastings, 1943 </t>
    </r>
  </si>
  <si>
    <r>
      <rPr>
        <i/>
        <sz val="11"/>
        <color theme="1"/>
        <rFont val="Calibri"/>
        <family val="2"/>
        <scheme val="minor"/>
      </rPr>
      <t>Caberea helicina</t>
    </r>
    <r>
      <rPr>
        <sz val="12"/>
        <color theme="1"/>
        <rFont val="Calibri"/>
        <family val="2"/>
        <scheme val="minor"/>
      </rPr>
      <t> Hastings, 1943 </t>
    </r>
  </si>
  <si>
    <r>
      <rPr>
        <i/>
        <sz val="11"/>
        <color theme="1"/>
        <rFont val="Calibri"/>
        <family val="2"/>
        <scheme val="minor"/>
      </rPr>
      <t>Caberea rostrata </t>
    </r>
    <r>
      <rPr>
        <sz val="12"/>
        <color theme="1"/>
        <rFont val="Calibri"/>
        <family val="2"/>
        <scheme val="minor"/>
      </rPr>
      <t>Busk, 1884 </t>
    </r>
  </si>
  <si>
    <r>
      <rPr>
        <i/>
        <sz val="11"/>
        <color theme="1"/>
        <rFont val="Calibri"/>
        <family val="2"/>
        <scheme val="minor"/>
      </rPr>
      <t>Caberea solida </t>
    </r>
    <r>
      <rPr>
        <sz val="12"/>
        <color theme="1"/>
        <rFont val="Calibri"/>
        <family val="2"/>
        <scheme val="minor"/>
      </rPr>
      <t>Gordon, 1986 </t>
    </r>
  </si>
  <si>
    <r>
      <rPr>
        <i/>
        <sz val="11"/>
        <color theme="1"/>
        <rFont val="Calibri"/>
        <family val="2"/>
        <scheme val="minor"/>
      </rPr>
      <t>Caberea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</si>
  <si>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Caberea zelandica</t>
    </r>
    <r>
      <rPr>
        <sz val="12"/>
        <color theme="1"/>
        <rFont val="Calibri"/>
        <family val="2"/>
        <scheme val="minor"/>
      </rPr>
      <t> (Gray, 1843) </t>
    </r>
  </si>
  <si>
    <r>
      <rPr>
        <i/>
        <sz val="11"/>
        <color theme="1"/>
        <rFont val="Calibri"/>
        <family val="2"/>
        <scheme val="minor"/>
      </rPr>
      <t xml:space="preserve">Caleschara denticulata </t>
    </r>
    <r>
      <rPr>
        <sz val="12"/>
        <color theme="1"/>
        <rFont val="Calibri"/>
        <family val="2"/>
        <scheme val="minor"/>
      </rPr>
      <t>(MacGillivray, 1869)</t>
    </r>
  </si>
  <si>
    <r>
      <rPr>
        <i/>
        <sz val="11"/>
        <color theme="1"/>
        <rFont val="Calibri"/>
        <family val="2"/>
        <scheme val="minor"/>
      </rPr>
      <t>Calloporina angustipora</t>
    </r>
    <r>
      <rPr>
        <sz val="12"/>
        <color theme="1"/>
        <rFont val="Calibri"/>
        <family val="2"/>
        <scheme val="minor"/>
      </rPr>
      <t> (Hincks, 1885)</t>
    </r>
  </si>
  <si>
    <r>
      <rPr>
        <i/>
        <sz val="11"/>
        <color theme="1"/>
        <rFont val="Calibri"/>
        <family val="2"/>
        <scheme val="minor"/>
      </rPr>
      <t xml:space="preserve">Calwellia gracilis </t>
    </r>
    <r>
      <rPr>
        <sz val="12"/>
        <color theme="1"/>
        <rFont val="Calibri"/>
        <family val="2"/>
        <scheme val="minor"/>
      </rPr>
      <t>Maplestone, 1882</t>
    </r>
  </si>
  <si>
    <r>
      <rPr>
        <i/>
        <sz val="11"/>
        <color theme="1"/>
        <rFont val="Calibri"/>
        <family val="2"/>
        <scheme val="minor"/>
      </rPr>
      <t xml:space="preserve">Camptoplites asymmetricus </t>
    </r>
    <r>
      <rPr>
        <sz val="12"/>
        <color theme="1"/>
        <rFont val="Calibri"/>
        <family val="2"/>
        <scheme val="minor"/>
      </rPr>
      <t>Hastings, 1943</t>
    </r>
  </si>
  <si>
    <r>
      <rPr>
        <i/>
        <sz val="11"/>
        <color theme="1"/>
        <rFont val="Calibri"/>
        <family val="2"/>
        <scheme val="minor"/>
      </rPr>
      <t xml:space="preserve">Canda filifera </t>
    </r>
    <r>
      <rPr>
        <sz val="12"/>
        <color theme="1"/>
        <rFont val="Calibri"/>
        <family val="2"/>
        <scheme val="minor"/>
      </rPr>
      <t>(Lamarck, 1816)</t>
    </r>
  </si>
  <si>
    <r>
      <rPr>
        <i/>
        <sz val="11"/>
        <color theme="1"/>
        <rFont val="Calibri"/>
        <family val="2"/>
        <scheme val="minor"/>
      </rPr>
      <t>Carbasea indivisa </t>
    </r>
    <r>
      <rPr>
        <sz val="12"/>
        <color theme="1"/>
        <rFont val="Calibri"/>
        <family val="2"/>
        <scheme val="minor"/>
      </rPr>
      <t>Busk, 1852 </t>
    </r>
  </si>
  <si>
    <r>
      <rPr>
        <i/>
        <sz val="11"/>
        <color theme="1"/>
        <rFont val="Calibri"/>
        <family val="2"/>
        <scheme val="minor"/>
      </rPr>
      <t>Catenicella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constans</t>
    </r>
    <r>
      <rPr>
        <sz val="12"/>
        <color theme="1"/>
        <rFont val="Calibri"/>
        <family val="2"/>
        <scheme val="minor"/>
      </rPr>
      <t xml:space="preserve"> (Powell, 1967)</t>
    </r>
  </si>
  <si>
    <r>
      <rPr>
        <i/>
        <sz val="11"/>
        <color theme="1"/>
        <rFont val="Calibri"/>
        <family val="2"/>
        <scheme val="minor"/>
      </rPr>
      <t xml:space="preserve">Catenicella elegans </t>
    </r>
    <r>
      <rPr>
        <sz val="12"/>
        <color theme="1"/>
        <rFont val="Calibri"/>
        <family val="2"/>
        <scheme val="minor"/>
      </rPr>
      <t>Busk, 1852</t>
    </r>
  </si>
  <si>
    <r>
      <rPr>
        <i/>
        <sz val="11"/>
        <color theme="1"/>
        <rFont val="Calibri"/>
        <family val="2"/>
        <scheme val="minor"/>
      </rPr>
      <t xml:space="preserve">Catenicella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</si>
  <si>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Caulibugula tuberosa</t>
    </r>
    <r>
      <rPr>
        <sz val="12"/>
        <color theme="1"/>
        <rFont val="Calibri"/>
        <family val="2"/>
        <scheme val="minor"/>
      </rPr>
      <t xml:space="preserve"> Hastings, 1939</t>
    </r>
  </si>
  <si>
    <r>
      <t>Cellaria immersa</t>
    </r>
    <r>
      <rPr>
        <sz val="12"/>
        <color theme="1"/>
        <rFont val="Calibri"/>
        <family val="2"/>
        <scheme val="minor"/>
      </rPr>
      <t xml:space="preserve"> (Tenison-Woods, 1880)</t>
    </r>
  </si>
  <si>
    <r>
      <t xml:space="preserve">Cellaria pilosa </t>
    </r>
    <r>
      <rPr>
        <sz val="12"/>
        <color theme="1"/>
        <rFont val="Calibri"/>
        <family val="2"/>
        <scheme val="minor"/>
      </rPr>
      <t>(Kirchenpauer, 1869)</t>
    </r>
  </si>
  <si>
    <r>
      <rPr>
        <i/>
        <sz val="11"/>
        <color theme="1"/>
        <rFont val="Calibri"/>
        <family val="2"/>
        <scheme val="minor"/>
      </rPr>
      <t xml:space="preserve">Cellaria </t>
    </r>
    <r>
      <rPr>
        <sz val="12"/>
        <color theme="1"/>
        <rFont val="Calibri"/>
        <family val="2"/>
        <scheme val="minor"/>
      </rPr>
      <t>sp.</t>
    </r>
  </si>
  <si>
    <r>
      <t xml:space="preserve">Cellaria spatulifera? </t>
    </r>
    <r>
      <rPr>
        <sz val="12"/>
        <color theme="1"/>
        <rFont val="Calibri"/>
        <family val="2"/>
        <scheme val="minor"/>
      </rPr>
      <t>Achilleos, Gordon &amp; Smith 2020</t>
    </r>
  </si>
  <si>
    <r>
      <t xml:space="preserve">Cellaria tenuirostris </t>
    </r>
    <r>
      <rPr>
        <sz val="12"/>
        <color theme="1"/>
        <rFont val="Calibri"/>
        <family val="2"/>
        <scheme val="minor"/>
      </rPr>
      <t>(Busk, 1852)</t>
    </r>
  </si>
  <si>
    <r>
      <rPr>
        <i/>
        <sz val="11"/>
        <color theme="1"/>
        <rFont val="Calibri"/>
        <family val="2"/>
        <scheme val="minor"/>
      </rPr>
      <t>Celleporaria agglutinans</t>
    </r>
    <r>
      <rPr>
        <sz val="12"/>
        <color theme="1"/>
        <rFont val="Calibri"/>
        <family val="2"/>
        <scheme val="minor"/>
      </rPr>
      <t> (Hutton, 1873) </t>
    </r>
  </si>
  <si>
    <r>
      <rPr>
        <i/>
        <sz val="11"/>
        <color theme="1"/>
        <rFont val="Calibri"/>
        <family val="2"/>
        <scheme val="minor"/>
      </rPr>
      <t>Celleporaria emancipata</t>
    </r>
    <r>
      <rPr>
        <sz val="12"/>
        <color theme="1"/>
        <rFont val="Calibri"/>
        <family val="2"/>
        <scheme val="minor"/>
      </rPr>
      <t> Gordon, 1989 </t>
    </r>
  </si>
  <si>
    <r>
      <rPr>
        <i/>
        <sz val="11"/>
        <color theme="1"/>
        <rFont val="Calibri"/>
        <family val="2"/>
        <scheme val="minor"/>
      </rPr>
      <t>Celleporaria</t>
    </r>
    <r>
      <rPr>
        <sz val="12"/>
        <color theme="1"/>
        <rFont val="Calibri"/>
        <family val="2"/>
        <scheme val="minor"/>
      </rPr>
      <t xml:space="preserve"> sp. nov.</t>
    </r>
  </si>
  <si>
    <r>
      <rPr>
        <i/>
        <sz val="11"/>
        <color theme="1"/>
        <rFont val="Calibri"/>
        <family val="2"/>
        <scheme val="minor"/>
      </rPr>
      <t>Celleporina grandis</t>
    </r>
    <r>
      <rPr>
        <sz val="12"/>
        <color theme="1"/>
        <rFont val="Calibri"/>
        <family val="2"/>
        <scheme val="minor"/>
      </rPr>
      <t> Gordon, 1989 </t>
    </r>
  </si>
  <si>
    <r>
      <rPr>
        <i/>
        <sz val="11"/>
        <color theme="1"/>
        <rFont val="Calibri"/>
        <family val="2"/>
        <scheme val="minor"/>
      </rPr>
      <t>Celleporina hemiperistomata</t>
    </r>
    <r>
      <rPr>
        <sz val="12"/>
        <color theme="1"/>
        <rFont val="Calibri"/>
        <family val="2"/>
        <scheme val="minor"/>
      </rPr>
      <t xml:space="preserve"> (Godon, 1984)</t>
    </r>
  </si>
  <si>
    <r>
      <rPr>
        <i/>
        <sz val="11"/>
        <color theme="1"/>
        <rFont val="Calibri"/>
        <family val="2"/>
        <scheme val="minor"/>
      </rPr>
      <t>Celleporina proximalis </t>
    </r>
    <r>
      <rPr>
        <sz val="12"/>
        <color theme="1"/>
        <rFont val="Calibri"/>
        <family val="2"/>
        <scheme val="minor"/>
      </rPr>
      <t>(Uttley &amp; Bullivant, 1972) </t>
    </r>
  </si>
  <si>
    <r>
      <rPr>
        <i/>
        <sz val="11"/>
        <color theme="1"/>
        <rFont val="Calibri"/>
        <family val="2"/>
        <scheme val="minor"/>
      </rPr>
      <t xml:space="preserve">Celleporina sinuata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</si>
  <si>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Celleporina tubulata</t>
    </r>
    <r>
      <rPr>
        <sz val="12"/>
        <color theme="1"/>
        <rFont val="Calibri"/>
        <family val="2"/>
        <scheme val="minor"/>
      </rPr>
      <t xml:space="preserve"> (Uttley &amp; Bullivant, 1972)</t>
    </r>
  </si>
  <si>
    <r>
      <rPr>
        <i/>
        <sz val="11"/>
        <color theme="1"/>
        <rFont val="Calibri"/>
        <family val="2"/>
        <scheme val="minor"/>
      </rPr>
      <t>Celleporina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</si>
  <si>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Chaperia granulosa</t>
    </r>
    <r>
      <rPr>
        <sz val="12"/>
        <color theme="1"/>
        <rFont val="Calibri"/>
        <family val="2"/>
        <scheme val="minor"/>
      </rPr>
      <t> Gordon, 1986 </t>
    </r>
  </si>
  <si>
    <r>
      <rPr>
        <i/>
        <sz val="11"/>
        <color theme="1"/>
        <rFont val="Calibri"/>
        <family val="2"/>
        <scheme val="minor"/>
      </rPr>
      <t xml:space="preserve">Chaperia </t>
    </r>
    <r>
      <rPr>
        <sz val="12"/>
        <color theme="1"/>
        <rFont val="Calibri"/>
        <family val="2"/>
        <scheme val="minor"/>
      </rPr>
      <t>n. sp.</t>
    </r>
  </si>
  <si>
    <r>
      <rPr>
        <i/>
        <sz val="11"/>
        <color theme="1"/>
        <rFont val="Calibri"/>
        <family val="2"/>
        <scheme val="minor"/>
      </rPr>
      <t>Chaperiopsis (Clipeochaperia) chathamensis </t>
    </r>
    <r>
      <rPr>
        <sz val="12"/>
        <color theme="1"/>
        <rFont val="Calibri"/>
        <family val="2"/>
        <scheme val="minor"/>
      </rPr>
      <t>Uttley &amp; Bullivant, 1972 </t>
    </r>
  </si>
  <si>
    <r>
      <rPr>
        <i/>
        <sz val="11"/>
        <color theme="1"/>
        <rFont val="Calibri"/>
        <family val="2"/>
        <scheme val="minor"/>
      </rPr>
      <t>Chaperiopsis (Clipeochaperia) funda</t>
    </r>
    <r>
      <rPr>
        <sz val="12"/>
        <color theme="1"/>
        <rFont val="Calibri"/>
        <family val="2"/>
        <scheme val="minor"/>
      </rPr>
      <t> Uttley &amp; Bullivant, 1972 </t>
    </r>
  </si>
  <si>
    <r>
      <rPr>
        <i/>
        <sz val="11"/>
        <color theme="1"/>
        <rFont val="Calibri"/>
        <family val="2"/>
        <scheme val="minor"/>
      </rPr>
      <t xml:space="preserve">Chaperiopsis </t>
    </r>
    <r>
      <rPr>
        <sz val="12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cervicornis</t>
    </r>
    <r>
      <rPr>
        <sz val="12"/>
        <color theme="1"/>
        <rFont val="Calibri"/>
        <family val="2"/>
        <scheme val="minor"/>
      </rPr>
      <t> (Busk, 1854) </t>
    </r>
  </si>
  <si>
    <r>
      <rPr>
        <i/>
        <sz val="11"/>
        <color theme="1"/>
        <rFont val="Calibri"/>
        <family val="2"/>
        <scheme val="minor"/>
      </rPr>
      <t>Chaperiopsis incognita</t>
    </r>
    <r>
      <rPr>
        <sz val="12"/>
        <color theme="1"/>
        <rFont val="Calibri"/>
        <family val="2"/>
        <scheme val="minor"/>
      </rPr>
      <t> Gordon, 1986 </t>
    </r>
  </si>
  <si>
    <r>
      <rPr>
        <i/>
        <sz val="11"/>
        <color theme="1"/>
        <rFont val="Calibri"/>
        <family val="2"/>
        <scheme val="minor"/>
      </rPr>
      <t>Chaperiopsis lanceola</t>
    </r>
    <r>
      <rPr>
        <sz val="12"/>
        <color theme="1"/>
        <rFont val="Calibri"/>
        <family val="2"/>
        <scheme val="minor"/>
      </rPr>
      <t> Hayward &amp; Thorpe, 1988</t>
    </r>
  </si>
  <si>
    <r>
      <rPr>
        <i/>
        <sz val="11"/>
        <color theme="1"/>
        <rFont val="Calibri"/>
        <family val="2"/>
        <scheme val="minor"/>
      </rPr>
      <t>Chaperiopsis serrata biporosa</t>
    </r>
    <r>
      <rPr>
        <sz val="12"/>
        <color theme="1"/>
        <rFont val="Calibri"/>
        <family val="2"/>
        <scheme val="minor"/>
      </rPr>
      <t> (Uttley &amp; Bullivant, 1972) </t>
    </r>
  </si>
  <si>
    <r>
      <rPr>
        <i/>
        <sz val="11"/>
        <color theme="1"/>
        <rFont val="Calibri"/>
        <family val="2"/>
        <scheme val="minor"/>
      </rPr>
      <t>Chaperiopsis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</si>
  <si>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Chaperiopsis spiculata</t>
    </r>
    <r>
      <rPr>
        <sz val="12"/>
        <color theme="1"/>
        <rFont val="Calibri"/>
        <family val="2"/>
        <scheme val="minor"/>
      </rPr>
      <t> Uttley, 1949 </t>
    </r>
  </si>
  <si>
    <r>
      <rPr>
        <i/>
        <sz val="11"/>
        <color theme="1"/>
        <rFont val="Calibri"/>
        <family val="2"/>
        <scheme val="minor"/>
      </rPr>
      <t>Chaperiopsis splendida </t>
    </r>
    <r>
      <rPr>
        <sz val="12"/>
        <color theme="1"/>
        <rFont val="Calibri"/>
        <family val="2"/>
        <scheme val="minor"/>
      </rPr>
      <t>Gordon, 1986 </t>
    </r>
  </si>
  <si>
    <r>
      <rPr>
        <i/>
        <sz val="11"/>
        <color theme="1"/>
        <rFont val="Calibri"/>
        <family val="2"/>
        <scheme val="minor"/>
      </rPr>
      <t>Chaperiopsis tintinnabula </t>
    </r>
    <r>
      <rPr>
        <sz val="12"/>
        <color theme="1"/>
        <rFont val="Calibri"/>
        <family val="2"/>
        <scheme val="minor"/>
      </rPr>
      <t>Hayward &amp; Thorpe, 1988 </t>
    </r>
  </si>
  <si>
    <r>
      <rPr>
        <i/>
        <sz val="11"/>
        <color theme="1"/>
        <rFont val="Calibri"/>
        <family val="2"/>
        <scheme val="minor"/>
      </rPr>
      <t xml:space="preserve">Chiastosella </t>
    </r>
    <r>
      <rPr>
        <sz val="12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longaevitas</t>
    </r>
    <r>
      <rPr>
        <sz val="12"/>
        <color theme="1"/>
        <rFont val="Calibri"/>
        <family val="2"/>
        <scheme val="minor"/>
      </rPr>
      <t> Powell, 1967 </t>
    </r>
  </si>
  <si>
    <r>
      <rPr>
        <i/>
        <sz val="11"/>
        <color theme="1"/>
        <rFont val="Calibri"/>
        <family val="2"/>
        <scheme val="minor"/>
      </rPr>
      <t>Chiastosella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umbonata</t>
    </r>
    <r>
      <rPr>
        <sz val="12"/>
        <color theme="1"/>
        <rFont val="Calibri"/>
        <family val="2"/>
        <scheme val="minor"/>
      </rPr>
      <t xml:space="preserve"> Gordon, 1989</t>
    </r>
  </si>
  <si>
    <r>
      <rPr>
        <i/>
        <sz val="11"/>
        <color theme="1"/>
        <rFont val="Calibri"/>
        <family val="2"/>
        <scheme val="minor"/>
      </rPr>
      <t>Chiastosella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watersi</t>
    </r>
    <r>
      <rPr>
        <sz val="12"/>
        <color theme="1"/>
        <rFont val="Calibri"/>
        <family val="2"/>
        <scheme val="minor"/>
      </rPr>
      <t xml:space="preserve"> Stach, 1937 </t>
    </r>
  </si>
  <si>
    <r>
      <rPr>
        <i/>
        <sz val="11"/>
        <color theme="1"/>
        <rFont val="Calibri"/>
        <family val="2"/>
        <scheme val="minor"/>
      </rPr>
      <t xml:space="preserve">Chiastosella dissidens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</si>
  <si>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Chiastosella duplicata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</si>
  <si>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Chiastosella enigma</t>
    </r>
    <r>
      <rPr>
        <sz val="12"/>
        <color theme="1"/>
        <rFont val="Calibri"/>
        <family val="2"/>
        <scheme val="minor"/>
      </rPr>
      <t> Brown, 1954 </t>
    </r>
  </si>
  <si>
    <r>
      <rPr>
        <i/>
        <sz val="11"/>
        <color theme="1"/>
        <rFont val="Calibri"/>
        <family val="2"/>
        <scheme val="minor"/>
      </rPr>
      <t xml:space="preserve">Chiastosella exuberans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</si>
  <si>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Chorizopora </t>
    </r>
    <r>
      <rPr>
        <sz val="12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brongniartii</t>
    </r>
    <r>
      <rPr>
        <sz val="12"/>
        <color theme="1"/>
        <rFont val="Calibri"/>
        <family val="2"/>
        <scheme val="minor"/>
      </rPr>
      <t> (Audouin, 1826) </t>
    </r>
  </si>
  <si>
    <r>
      <rPr>
        <i/>
        <sz val="11"/>
        <color theme="1"/>
        <rFont val="Calibri"/>
        <family val="2"/>
        <scheme val="minor"/>
      </rPr>
      <t>Chorizopora</t>
    </r>
    <r>
      <rPr>
        <sz val="12"/>
        <color theme="1"/>
        <rFont val="Calibri"/>
        <family val="2"/>
        <scheme val="minor"/>
      </rPr>
      <t xml:space="preserve"> n. sp. </t>
    </r>
  </si>
  <si>
    <r>
      <rPr>
        <i/>
        <sz val="11"/>
        <color theme="1"/>
        <rFont val="Calibri"/>
        <family val="2"/>
        <scheme val="minor"/>
      </rPr>
      <t xml:space="preserve">Chronocerastes otakauensis </t>
    </r>
    <r>
      <rPr>
        <sz val="12"/>
        <color theme="1"/>
        <rFont val="Calibri"/>
        <family val="2"/>
        <scheme val="minor"/>
      </rPr>
      <t>(Brown, 1952)</t>
    </r>
  </si>
  <si>
    <r>
      <rPr>
        <i/>
        <sz val="11"/>
        <color theme="1"/>
        <rFont val="Calibri"/>
        <family val="2"/>
        <scheme val="minor"/>
      </rPr>
      <t>Cinctipora elegans</t>
    </r>
    <r>
      <rPr>
        <sz val="12"/>
        <color theme="1"/>
        <rFont val="Calibri"/>
        <family val="2"/>
        <scheme val="minor"/>
      </rPr>
      <t> Hutton, 1873 </t>
    </r>
  </si>
  <si>
    <r>
      <rPr>
        <i/>
        <sz val="11"/>
        <color theme="1"/>
        <rFont val="Calibri"/>
        <family val="2"/>
        <scheme val="minor"/>
      </rPr>
      <t>Corbulella corbula</t>
    </r>
    <r>
      <rPr>
        <sz val="12"/>
        <color theme="1"/>
        <rFont val="Calibri"/>
        <family val="2"/>
        <scheme val="minor"/>
      </rPr>
      <t> (Hincks, 1880) </t>
    </r>
  </si>
  <si>
    <r>
      <rPr>
        <i/>
        <sz val="11"/>
        <color theme="1"/>
        <rFont val="Calibri"/>
        <family val="2"/>
        <scheme val="minor"/>
      </rPr>
      <t>Corbulella fossa </t>
    </r>
    <r>
      <rPr>
        <sz val="12"/>
        <color theme="1"/>
        <rFont val="Calibri"/>
        <family val="2"/>
        <scheme val="minor"/>
      </rPr>
      <t>(Uttley, 1951) </t>
    </r>
  </si>
  <si>
    <r>
      <t xml:space="preserve">Cornucopina </t>
    </r>
    <r>
      <rPr>
        <sz val="12"/>
        <color theme="1"/>
        <rFont val="Calibri"/>
        <family val="2"/>
        <scheme val="minor"/>
      </rPr>
      <t>n. sp.</t>
    </r>
  </si>
  <si>
    <r>
      <rPr>
        <i/>
        <sz val="11"/>
        <color theme="1"/>
        <rFont val="Calibri"/>
        <family val="2"/>
        <scheme val="minor"/>
      </rPr>
      <t xml:space="preserve">Cornucopina pectogemma </t>
    </r>
    <r>
      <rPr>
        <sz val="12"/>
        <color theme="1"/>
        <rFont val="Calibri"/>
        <family val="2"/>
        <scheme val="minor"/>
      </rPr>
      <t>(Goldstein, 1882)</t>
    </r>
  </si>
  <si>
    <r>
      <rPr>
        <i/>
        <sz val="11"/>
        <color theme="1"/>
        <rFont val="Calibri"/>
        <family val="2"/>
        <scheme val="minor"/>
      </rPr>
      <t xml:space="preserve">Cornucopina salutans </t>
    </r>
    <r>
      <rPr>
        <sz val="12"/>
        <color theme="1"/>
        <rFont val="Calibri"/>
        <family val="2"/>
        <scheme val="minor"/>
      </rPr>
      <t>Gordon, 1986</t>
    </r>
  </si>
  <si>
    <r>
      <rPr>
        <i/>
        <sz val="11"/>
        <color theme="1"/>
        <rFont val="Calibri"/>
        <family val="2"/>
        <scheme val="minor"/>
      </rPr>
      <t xml:space="preserve">Cornuticella taurina </t>
    </r>
    <r>
      <rPr>
        <sz val="12"/>
        <color theme="1"/>
        <rFont val="Calibri"/>
        <family val="2"/>
        <scheme val="minor"/>
      </rPr>
      <t>(Busk, 18520</t>
    </r>
  </si>
  <si>
    <r>
      <rPr>
        <i/>
        <sz val="11"/>
        <color theme="1"/>
        <rFont val="Calibri"/>
        <family val="2"/>
        <scheme val="minor"/>
      </rPr>
      <t>Cosciniopsis vallata</t>
    </r>
    <r>
      <rPr>
        <sz val="12"/>
        <color theme="1"/>
        <rFont val="Calibri"/>
        <family val="2"/>
        <scheme val="minor"/>
      </rPr>
      <t xml:space="preserve"> (Uttley &amp; Bullivant, 1972)</t>
    </r>
  </si>
  <si>
    <r>
      <rPr>
        <i/>
        <sz val="11"/>
        <color theme="1"/>
        <rFont val="Calibri"/>
        <family val="2"/>
        <scheme val="minor"/>
      </rPr>
      <t>Costaticella bicuspis</t>
    </r>
    <r>
      <rPr>
        <sz val="12"/>
        <color theme="1"/>
        <rFont val="Calibri"/>
        <family val="2"/>
        <scheme val="minor"/>
      </rPr>
      <t> (Gray, 1843) </t>
    </r>
  </si>
  <si>
    <r>
      <rPr>
        <i/>
        <sz val="11"/>
        <color theme="1"/>
        <rFont val="Calibri"/>
        <family val="2"/>
        <scheme val="minor"/>
      </rPr>
      <t>Costaticella solida</t>
    </r>
    <r>
      <rPr>
        <sz val="12"/>
        <color theme="1"/>
        <rFont val="Calibri"/>
        <family val="2"/>
        <scheme val="minor"/>
      </rPr>
      <t> (Levinsen, 1909) </t>
    </r>
  </si>
  <si>
    <r>
      <rPr>
        <i/>
        <sz val="11"/>
        <color theme="1"/>
        <rFont val="Calibri"/>
        <family val="2"/>
        <scheme val="minor"/>
      </rPr>
      <t>Crassimarginatella cucullata</t>
    </r>
    <r>
      <rPr>
        <sz val="12"/>
        <color theme="1"/>
        <rFont val="Calibri"/>
        <family val="2"/>
        <scheme val="minor"/>
      </rPr>
      <t> (Waters, 1898) </t>
    </r>
  </si>
  <si>
    <r>
      <rPr>
        <i/>
        <sz val="11"/>
        <color theme="1"/>
        <rFont val="Calibri"/>
        <family val="2"/>
        <scheme val="minor"/>
      </rPr>
      <t xml:space="preserve">Crassimarginatella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</si>
  <si>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Crepidacantha crinispina</t>
    </r>
    <r>
      <rPr>
        <sz val="12"/>
        <color theme="1"/>
        <rFont val="Calibri"/>
        <family val="2"/>
        <scheme val="minor"/>
      </rPr>
      <t> Levinsen, 1909 </t>
    </r>
  </si>
  <si>
    <r>
      <rPr>
        <i/>
        <sz val="11"/>
        <color theme="1"/>
        <rFont val="Calibri"/>
        <family val="2"/>
        <scheme val="minor"/>
      </rPr>
      <t>Crepidacantha zelanica</t>
    </r>
    <r>
      <rPr>
        <sz val="12"/>
        <color theme="1"/>
        <rFont val="Calibri"/>
        <family val="2"/>
        <scheme val="minor"/>
      </rPr>
      <t xml:space="preserve"> Canu &amp; Bassler, j1929</t>
    </r>
  </si>
  <si>
    <r>
      <rPr>
        <i/>
        <sz val="11"/>
        <color theme="1"/>
        <rFont val="Calibri"/>
        <family val="2"/>
        <scheme val="minor"/>
      </rPr>
      <t xml:space="preserve">Cribellopora napi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</si>
  <si>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Cribellopora siri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</si>
  <si>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Cribralaria austrinsulensis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</si>
  <si>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Cribricellina cribraria</t>
    </r>
    <r>
      <rPr>
        <sz val="12"/>
        <color theme="1"/>
        <rFont val="Calibri"/>
        <family val="2"/>
        <scheme val="minor"/>
      </rPr>
      <t xml:space="preserve"> (Busk, 1852)</t>
    </r>
  </si>
  <si>
    <r>
      <rPr>
        <i/>
        <sz val="11"/>
        <color theme="1"/>
        <rFont val="Calibri"/>
        <family val="2"/>
        <scheme val="minor"/>
      </rPr>
      <t>Crisia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acropora</t>
    </r>
    <r>
      <rPr>
        <sz val="12"/>
        <color theme="1"/>
        <rFont val="Calibri"/>
        <family val="2"/>
        <scheme val="minor"/>
      </rPr>
      <t xml:space="preserve"> Busk, 1875</t>
    </r>
  </si>
  <si>
    <r>
      <rPr>
        <i/>
        <sz val="11"/>
        <color theme="1"/>
        <rFont val="Calibri"/>
        <family val="2"/>
        <scheme val="minor"/>
      </rPr>
      <t>Crisia setosa</t>
    </r>
    <r>
      <rPr>
        <sz val="12"/>
        <color theme="1"/>
        <rFont val="Calibri"/>
        <family val="2"/>
        <scheme val="minor"/>
      </rPr>
      <t xml:space="preserve"> MacGillivray, 1869</t>
    </r>
  </si>
  <si>
    <r>
      <rPr>
        <i/>
        <sz val="11"/>
        <color theme="1"/>
        <rFont val="Calibri"/>
        <family val="2"/>
        <scheme val="minor"/>
      </rPr>
      <t xml:space="preserve">Crisia tenuis </t>
    </r>
    <r>
      <rPr>
        <sz val="12"/>
        <color theme="1"/>
        <rFont val="Calibri"/>
        <family val="2"/>
        <scheme val="minor"/>
      </rPr>
      <t>MacGillivray, 1879</t>
    </r>
  </si>
  <si>
    <r>
      <rPr>
        <i/>
        <sz val="11"/>
        <color theme="1"/>
        <rFont val="Calibri"/>
        <family val="2"/>
        <scheme val="minor"/>
      </rPr>
      <t>Cryptopolyzoon wilsoni</t>
    </r>
    <r>
      <rPr>
        <sz val="12"/>
        <color theme="1"/>
        <rFont val="Calibri"/>
        <family val="2"/>
        <scheme val="minor"/>
      </rPr>
      <t xml:space="preserve"> (Dendy, 1889)</t>
    </r>
  </si>
  <si>
    <r>
      <rPr>
        <i/>
        <sz val="11"/>
        <color theme="1"/>
        <rFont val="Calibri"/>
        <family val="2"/>
        <scheme val="minor"/>
      </rPr>
      <t xml:space="preserve">Cryptostomaria crassatina </t>
    </r>
    <r>
      <rPr>
        <sz val="12"/>
        <color theme="1"/>
        <rFont val="Calibri"/>
        <family val="2"/>
        <scheme val="minor"/>
      </rPr>
      <t>Canu &amp; Bassler, 1927</t>
    </r>
  </si>
  <si>
    <r>
      <rPr>
        <i/>
        <sz val="11"/>
        <color theme="1"/>
        <rFont val="Calibri"/>
        <family val="2"/>
        <scheme val="minor"/>
      </rPr>
      <t xml:space="preserve">Cyclicopora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</si>
  <si>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Diaperoecia purpurascens </t>
    </r>
    <r>
      <rPr>
        <sz val="12"/>
        <color theme="1"/>
        <rFont val="Calibri"/>
        <family val="2"/>
        <scheme val="minor"/>
      </rPr>
      <t>(Hutton, 1873) </t>
    </r>
  </si>
  <si>
    <r>
      <rPr>
        <i/>
        <sz val="11"/>
        <color theme="1"/>
        <rFont val="Calibri"/>
        <family val="2"/>
        <scheme val="minor"/>
      </rPr>
      <t xml:space="preserve">Diaperoforma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</si>
  <si>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Didymosella conchicola</t>
    </r>
    <r>
      <rPr>
        <sz val="12"/>
        <color theme="1"/>
        <rFont val="Calibri"/>
        <family val="2"/>
        <scheme val="minor"/>
      </rPr>
      <t xml:space="preserve"> Gordon, 1989</t>
    </r>
  </si>
  <si>
    <r>
      <rPr>
        <i/>
        <sz val="11"/>
        <color theme="1"/>
        <rFont val="Calibri"/>
        <family val="2"/>
        <scheme val="minor"/>
      </rPr>
      <t>Dimetopia barbata</t>
    </r>
    <r>
      <rPr>
        <sz val="12"/>
        <color theme="1"/>
        <rFont val="Calibri"/>
        <family val="2"/>
        <scheme val="minor"/>
      </rPr>
      <t> (Lamouroux, 1816) </t>
    </r>
  </si>
  <si>
    <r>
      <rPr>
        <i/>
        <sz val="11"/>
        <color theme="1"/>
        <rFont val="Calibri"/>
        <family val="2"/>
        <scheme val="minor"/>
      </rPr>
      <t>Dimetopia cornuta</t>
    </r>
    <r>
      <rPr>
        <sz val="12"/>
        <color theme="1"/>
        <rFont val="Calibri"/>
        <family val="2"/>
        <scheme val="minor"/>
      </rPr>
      <t> Busk, 1852 </t>
    </r>
  </si>
  <si>
    <r>
      <rPr>
        <i/>
        <sz val="11"/>
        <color theme="1"/>
        <rFont val="Calibri"/>
        <family val="2"/>
        <scheme val="minor"/>
      </rPr>
      <t>Dimetopia</t>
    </r>
    <r>
      <rPr>
        <sz val="12"/>
        <color theme="1"/>
        <rFont val="Calibri"/>
        <family val="2"/>
        <scheme val="minor"/>
      </rPr>
      <t xml:space="preserve"> sp. nov.</t>
    </r>
  </si>
  <si>
    <r>
      <rPr>
        <i/>
        <sz val="11"/>
        <color theme="1"/>
        <rFont val="Calibri"/>
        <family val="2"/>
        <scheme val="minor"/>
      </rPr>
      <t>Disporella novaehollandiae</t>
    </r>
    <r>
      <rPr>
        <sz val="12"/>
        <color theme="1"/>
        <rFont val="Calibri"/>
        <family val="2"/>
        <scheme val="minor"/>
      </rPr>
      <t xml:space="preserve"> (d'Orbigny, 1853)</t>
    </r>
  </si>
  <si>
    <r>
      <rPr>
        <i/>
        <sz val="11"/>
        <color theme="1"/>
        <rFont val="Calibri"/>
        <family val="2"/>
        <scheme val="minor"/>
      </rPr>
      <t>Disporella pristis</t>
    </r>
    <r>
      <rPr>
        <sz val="12"/>
        <color theme="1"/>
        <rFont val="Calibri"/>
        <family val="2"/>
        <scheme val="minor"/>
      </rPr>
      <t> (MacGillivray, 1884) </t>
    </r>
  </si>
  <si>
    <r>
      <rPr>
        <i/>
        <sz val="11"/>
        <color theme="1"/>
        <rFont val="Calibri"/>
        <family val="2"/>
        <scheme val="minor"/>
      </rPr>
      <t>Disporella n.</t>
    </r>
    <r>
      <rPr>
        <sz val="12"/>
        <color theme="1"/>
        <rFont val="Calibri"/>
        <family val="2"/>
        <scheme val="minor"/>
      </rPr>
      <t xml:space="preserve"> sp. 'purple'</t>
    </r>
  </si>
  <si>
    <r>
      <rPr>
        <i/>
        <sz val="11"/>
        <color theme="1"/>
        <rFont val="Calibri"/>
        <family val="2"/>
        <scheme val="minor"/>
      </rPr>
      <t>Disporella</t>
    </r>
    <r>
      <rPr>
        <sz val="12"/>
        <color theme="1"/>
        <rFont val="Calibri"/>
        <family val="2"/>
        <scheme val="minor"/>
      </rPr>
      <t xml:space="preserve"> n. sp.  </t>
    </r>
  </si>
  <si>
    <r>
      <rPr>
        <i/>
        <sz val="11"/>
        <color theme="1"/>
        <rFont val="Calibri"/>
        <family val="2"/>
        <scheme val="minor"/>
      </rPr>
      <t xml:space="preserve">Dittomesia crispa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</si>
  <si>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Doliocoitis cyanea </t>
    </r>
    <r>
      <rPr>
        <sz val="12"/>
        <color theme="1"/>
        <rFont val="Calibri"/>
        <family val="2"/>
        <scheme val="minor"/>
      </rPr>
      <t>Gordon &amp; Taylor, 2001 </t>
    </r>
  </si>
  <si>
    <r>
      <rPr>
        <i/>
        <sz val="11"/>
        <color theme="1"/>
        <rFont val="Calibri"/>
        <family val="2"/>
        <scheme val="minor"/>
      </rPr>
      <t>Ellisina sericea</t>
    </r>
    <r>
      <rPr>
        <sz val="12"/>
        <color theme="1"/>
        <rFont val="Calibri"/>
        <family val="2"/>
        <scheme val="minor"/>
      </rPr>
      <t> (MacGillivray, 1890) </t>
    </r>
  </si>
  <si>
    <r>
      <rPr>
        <i/>
        <sz val="11"/>
        <color theme="1"/>
        <rFont val="Calibri"/>
        <family val="2"/>
        <scheme val="minor"/>
      </rPr>
      <t>Ellisina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</si>
  <si>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Elzerina binderi</t>
    </r>
    <r>
      <rPr>
        <sz val="12"/>
        <color theme="1"/>
        <rFont val="Calibri"/>
        <family val="2"/>
        <scheme val="minor"/>
      </rPr>
      <t xml:space="preserve"> (Harvey in Busk, 1861)</t>
    </r>
  </si>
  <si>
    <r>
      <rPr>
        <i/>
        <sz val="11"/>
        <color theme="1"/>
        <rFont val="Calibri"/>
        <family val="2"/>
        <scheme val="minor"/>
      </rPr>
      <t xml:space="preserve">Emma cervicornis </t>
    </r>
    <r>
      <rPr>
        <sz val="12"/>
        <color theme="1"/>
        <rFont val="Calibri"/>
        <family val="2"/>
        <scheme val="minor"/>
      </rPr>
      <t>(MacGillivray, 1869)</t>
    </r>
  </si>
  <si>
    <r>
      <rPr>
        <i/>
        <sz val="11"/>
        <color theme="1"/>
        <rFont val="Calibri"/>
        <family val="2"/>
        <scheme val="minor"/>
      </rPr>
      <t>Emma rotunda </t>
    </r>
    <r>
      <rPr>
        <sz val="12"/>
        <color theme="1"/>
        <rFont val="Calibri"/>
        <family val="2"/>
        <scheme val="minor"/>
      </rPr>
      <t>Hastings, 1939 </t>
    </r>
  </si>
  <si>
    <r>
      <rPr>
        <i/>
        <sz val="11"/>
        <color theme="1"/>
        <rFont val="Calibri"/>
        <family val="2"/>
        <scheme val="minor"/>
      </rPr>
      <t>Emma triangula </t>
    </r>
    <r>
      <rPr>
        <sz val="12"/>
        <color theme="1"/>
        <rFont val="Calibri"/>
        <family val="2"/>
        <scheme val="minor"/>
      </rPr>
      <t>Hastings, 1939 </t>
    </r>
  </si>
  <si>
    <r>
      <rPr>
        <i/>
        <sz val="11"/>
        <color theme="1"/>
        <rFont val="Calibri"/>
        <family val="2"/>
        <scheme val="minor"/>
      </rPr>
      <t>Entalophoroecia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</si>
  <si>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Escharella spinosissima </t>
    </r>
    <r>
      <rPr>
        <sz val="12"/>
        <color theme="1"/>
        <rFont val="Calibri"/>
        <family val="2"/>
        <scheme val="minor"/>
      </rPr>
      <t>(Hincks, 1881) </t>
    </r>
  </si>
  <si>
    <r>
      <rPr>
        <i/>
        <sz val="11"/>
        <color theme="1"/>
        <rFont val="Calibri"/>
        <family val="2"/>
        <scheme val="minor"/>
      </rPr>
      <t>Escharoides angela</t>
    </r>
    <r>
      <rPr>
        <sz val="12"/>
        <color theme="1"/>
        <rFont val="Calibri"/>
        <family val="2"/>
        <scheme val="minor"/>
      </rPr>
      <t xml:space="preserve"> (Hutton, 1873)</t>
    </r>
  </si>
  <si>
    <r>
      <rPr>
        <i/>
        <sz val="11"/>
        <color theme="1"/>
        <rFont val="Calibri"/>
        <family val="2"/>
        <scheme val="minor"/>
      </rPr>
      <t>Escharoides excavata </t>
    </r>
    <r>
      <rPr>
        <sz val="12"/>
        <color theme="1"/>
        <rFont val="Calibri"/>
        <family val="2"/>
        <scheme val="minor"/>
      </rPr>
      <t>(MacGillivray, 1860) </t>
    </r>
  </si>
  <si>
    <r>
      <rPr>
        <i/>
        <sz val="11"/>
        <color theme="1"/>
        <rFont val="Calibri"/>
        <family val="2"/>
        <scheme val="minor"/>
      </rPr>
      <t xml:space="preserve">Escharoides </t>
    </r>
    <r>
      <rPr>
        <sz val="12"/>
        <color theme="1"/>
        <rFont val="Calibri"/>
        <family val="2"/>
        <scheme val="minor"/>
      </rPr>
      <t>sp. nov.</t>
    </r>
  </si>
  <si>
    <r>
      <rPr>
        <i/>
        <sz val="11"/>
        <color theme="1"/>
        <rFont val="Calibri"/>
        <family val="2"/>
        <scheme val="minor"/>
      </rPr>
      <t>Eurystomella biperforata</t>
    </r>
    <r>
      <rPr>
        <sz val="12"/>
        <color theme="1"/>
        <rFont val="Calibri"/>
        <family val="2"/>
        <scheme val="minor"/>
      </rPr>
      <t> Gordon, Mawatari &amp; Kajihara, 2002 </t>
    </r>
  </si>
  <si>
    <r>
      <rPr>
        <i/>
        <sz val="11"/>
        <color theme="1"/>
        <rFont val="Calibri"/>
        <family val="2"/>
        <scheme val="minor"/>
      </rPr>
      <t>Euthyroides episcopalis </t>
    </r>
    <r>
      <rPr>
        <sz val="12"/>
        <color theme="1"/>
        <rFont val="Calibri"/>
        <family val="2"/>
        <scheme val="minor"/>
      </rPr>
      <t>(Busk, 1852) </t>
    </r>
  </si>
  <si>
    <r>
      <rPr>
        <i/>
        <sz val="11"/>
        <color theme="1"/>
        <rFont val="Calibri"/>
        <family val="2"/>
        <scheme val="minor"/>
      </rPr>
      <t xml:space="preserve">Euthyroides jellyae </t>
    </r>
    <r>
      <rPr>
        <sz val="12"/>
        <color theme="1"/>
        <rFont val="Calibri"/>
        <family val="2"/>
        <scheme val="minor"/>
      </rPr>
      <t>Levinsen, 1909</t>
    </r>
  </si>
  <si>
    <r>
      <rPr>
        <i/>
        <sz val="11"/>
        <color theme="1"/>
        <rFont val="Calibri"/>
        <family val="2"/>
        <scheme val="minor"/>
      </rPr>
      <t xml:space="preserve">Exidmonea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</si>
  <si>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Exochella armata</t>
    </r>
    <r>
      <rPr>
        <sz val="12"/>
        <color theme="1"/>
        <rFont val="Calibri"/>
        <family val="2"/>
        <scheme val="minor"/>
      </rPr>
      <t xml:space="preserve"> (Hincks, 1882)</t>
    </r>
  </si>
  <si>
    <r>
      <rPr>
        <i/>
        <sz val="11"/>
        <color theme="1"/>
        <rFont val="Calibri"/>
        <family val="2"/>
        <scheme val="minor"/>
      </rPr>
      <t>Exochella conjuncta</t>
    </r>
    <r>
      <rPr>
        <sz val="12"/>
        <color theme="1"/>
        <rFont val="Calibri"/>
        <family val="2"/>
        <scheme val="minor"/>
      </rPr>
      <t xml:space="preserve"> Brown, 1952</t>
    </r>
  </si>
  <si>
    <r>
      <rPr>
        <i/>
        <sz val="11"/>
        <color theme="1"/>
        <rFont val="Calibri"/>
        <family val="2"/>
        <scheme val="minor"/>
      </rPr>
      <t xml:space="preserve">Exochella jullieni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</si>
  <si>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Exochella levinseni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</si>
  <si>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Exochella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</si>
  <si>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Fasciculipora fruticosa </t>
    </r>
    <r>
      <rPr>
        <sz val="12"/>
        <color theme="1"/>
        <rFont val="Calibri"/>
        <family val="2"/>
        <scheme val="minor"/>
      </rPr>
      <t>MacGillvray, 1884</t>
    </r>
  </si>
  <si>
    <r>
      <rPr>
        <i/>
        <sz val="11"/>
        <color theme="1"/>
        <rFont val="Calibri"/>
        <family val="2"/>
        <scheme val="minor"/>
      </rPr>
      <t>Fasciculipora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</si>
  <si>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Favosipora otagoensis</t>
    </r>
    <r>
      <rPr>
        <sz val="12"/>
        <color theme="1"/>
        <rFont val="Calibri"/>
        <family val="2"/>
        <scheme val="minor"/>
      </rPr>
      <t xml:space="preserve"> (Taylor, Schembri &amp; Cook, 1989)</t>
    </r>
  </si>
  <si>
    <r>
      <rPr>
        <i/>
        <sz val="11"/>
        <color theme="1"/>
        <rFont val="Calibri"/>
        <family val="2"/>
        <scheme val="minor"/>
      </rPr>
      <t>Favosipora rosea </t>
    </r>
    <r>
      <rPr>
        <sz val="12"/>
        <color theme="1"/>
        <rFont val="Calibri"/>
        <family val="2"/>
        <scheme val="minor"/>
      </rPr>
      <t>Gordon &amp; Taylor, 2001 </t>
    </r>
  </si>
  <si>
    <r>
      <rPr>
        <i/>
        <sz val="11"/>
        <color theme="1"/>
        <rFont val="Calibri"/>
        <family val="2"/>
        <scheme val="minor"/>
      </rPr>
      <t>Fenestrulina disjuncta </t>
    </r>
    <r>
      <rPr>
        <sz val="12"/>
        <color theme="1"/>
        <rFont val="Calibri"/>
        <family val="2"/>
        <scheme val="minor"/>
      </rPr>
      <t>(Hincks, 1885)</t>
    </r>
  </si>
  <si>
    <r>
      <rPr>
        <i/>
        <sz val="11"/>
        <color theme="1"/>
        <rFont val="Calibri"/>
        <family val="2"/>
        <scheme val="minor"/>
      </rPr>
      <t>Fenestrulina gelasinoide</t>
    </r>
    <r>
      <rPr>
        <sz val="12"/>
        <color theme="1"/>
        <rFont val="Calibri"/>
        <family val="2"/>
        <scheme val="minor"/>
      </rPr>
      <t>s Gordon, 1984 </t>
    </r>
  </si>
  <si>
    <r>
      <rPr>
        <i/>
        <sz val="11"/>
        <color theme="1"/>
        <rFont val="Calibri"/>
        <family val="2"/>
        <scheme val="minor"/>
      </rPr>
      <t>Fenestrulina incompta</t>
    </r>
    <r>
      <rPr>
        <sz val="12"/>
        <color theme="1"/>
        <rFont val="Calibri"/>
        <family val="2"/>
        <scheme val="minor"/>
      </rPr>
      <t> Gordon, 1984 </t>
    </r>
  </si>
  <si>
    <r>
      <rPr>
        <i/>
        <sz val="11"/>
        <color theme="1"/>
        <rFont val="Calibri"/>
        <family val="2"/>
        <scheme val="minor"/>
      </rPr>
      <t>Fenestrulina multicava</t>
    </r>
    <r>
      <rPr>
        <sz val="12"/>
        <color theme="1"/>
        <rFont val="Calibri"/>
        <family val="2"/>
        <scheme val="minor"/>
      </rPr>
      <t xml:space="preserve"> Gordon, 1989</t>
    </r>
  </si>
  <si>
    <r>
      <rPr>
        <i/>
        <sz val="11"/>
        <color theme="1"/>
        <rFont val="Calibri"/>
        <family val="2"/>
        <scheme val="minor"/>
      </rPr>
      <t xml:space="preserve">Fenestrulina personata </t>
    </r>
    <r>
      <rPr>
        <sz val="12"/>
        <color theme="1"/>
        <rFont val="Calibri"/>
        <family val="2"/>
        <scheme val="minor"/>
      </rPr>
      <t>(MacGillivray, 1883)</t>
    </r>
  </si>
  <si>
    <r>
      <rPr>
        <i/>
        <sz val="11"/>
        <color theme="1"/>
        <rFont val="Calibri"/>
        <family val="2"/>
        <scheme val="minor"/>
      </rPr>
      <t>Fenestrulina reticulata</t>
    </r>
    <r>
      <rPr>
        <sz val="12"/>
        <color theme="1"/>
        <rFont val="Calibri"/>
        <family val="2"/>
        <scheme val="minor"/>
      </rPr>
      <t xml:space="preserve"> Powell, 1967</t>
    </r>
  </si>
  <si>
    <r>
      <rPr>
        <i/>
        <sz val="11"/>
        <color theme="1"/>
        <rFont val="Calibri"/>
        <family val="2"/>
        <scheme val="minor"/>
      </rPr>
      <t>Fenestrulina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</si>
  <si>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Fenestrulina specca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</si>
  <si>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Fenestrulina thyreophora</t>
    </r>
    <r>
      <rPr>
        <sz val="12"/>
        <color theme="1"/>
        <rFont val="Calibri"/>
        <family val="2"/>
        <scheme val="minor"/>
      </rPr>
      <t xml:space="preserve"> (Busk, 1857)</t>
    </r>
  </si>
  <si>
    <r>
      <rPr>
        <i/>
        <sz val="11"/>
        <color theme="1"/>
        <rFont val="Calibri"/>
        <family val="2"/>
        <scheme val="minor"/>
      </rPr>
      <t>Fenestulipora cassiformis</t>
    </r>
    <r>
      <rPr>
        <sz val="12"/>
        <color theme="1"/>
        <rFont val="Calibri"/>
        <family val="2"/>
        <scheme val="minor"/>
      </rPr>
      <t xml:space="preserve"> (Harmer, 1915)</t>
    </r>
  </si>
  <si>
    <r>
      <rPr>
        <i/>
        <sz val="11"/>
        <color theme="1"/>
        <rFont val="Calibri"/>
        <family val="2"/>
        <scheme val="minor"/>
      </rPr>
      <t>Figularia carinata</t>
    </r>
    <r>
      <rPr>
        <sz val="12"/>
        <color theme="1"/>
        <rFont val="Calibri"/>
        <family val="2"/>
        <scheme val="minor"/>
      </rPr>
      <t> (Waters, 1923) </t>
    </r>
  </si>
  <si>
    <r>
      <rPr>
        <i/>
        <sz val="11"/>
        <color theme="1"/>
        <rFont val="Calibri"/>
        <family val="2"/>
        <scheme val="minor"/>
      </rPr>
      <t>Figularia mernae </t>
    </r>
    <r>
      <rPr>
        <sz val="12"/>
        <color theme="1"/>
        <rFont val="Calibri"/>
        <family val="2"/>
        <scheme val="minor"/>
      </rPr>
      <t>Uttley &amp; Bullivant, 1972 </t>
    </r>
  </si>
  <si>
    <r>
      <rPr>
        <i/>
        <sz val="11"/>
        <color theme="1"/>
        <rFont val="Calibri"/>
        <family val="2"/>
        <scheme val="minor"/>
      </rPr>
      <t xml:space="preserve">Filifascigera pluripora </t>
    </r>
    <r>
      <rPr>
        <sz val="12"/>
        <color theme="1"/>
        <rFont val="Calibri"/>
        <family val="2"/>
        <scheme val="minor"/>
      </rPr>
      <t>Canu &amp; Bassler, 1929</t>
    </r>
  </si>
  <si>
    <r>
      <rPr>
        <i/>
        <sz val="11"/>
        <color theme="1"/>
        <rFont val="Calibri"/>
        <family val="2"/>
        <scheme val="minor"/>
      </rPr>
      <t xml:space="preserve">Filifascigera </t>
    </r>
    <r>
      <rPr>
        <sz val="12"/>
        <color theme="1"/>
        <rFont val="Calibri"/>
        <family val="2"/>
        <scheme val="minor"/>
      </rPr>
      <t xml:space="preserve">n. sp. </t>
    </r>
  </si>
  <si>
    <r>
      <rPr>
        <i/>
        <sz val="11"/>
        <color theme="1"/>
        <rFont val="Calibri"/>
        <family val="2"/>
        <scheme val="minor"/>
      </rPr>
      <t>Filifascigera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</si>
  <si>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Foveolaria elliptica</t>
    </r>
    <r>
      <rPr>
        <sz val="12"/>
        <color theme="1"/>
        <rFont val="Calibri"/>
        <family val="2"/>
        <scheme val="minor"/>
      </rPr>
      <t> Busk, 1884 </t>
    </r>
  </si>
  <si>
    <r>
      <rPr>
        <i/>
        <sz val="11"/>
        <color theme="1"/>
        <rFont val="Calibri"/>
        <family val="2"/>
        <scheme val="minor"/>
      </rPr>
      <t xml:space="preserve">Fovoporella spectabilis </t>
    </r>
    <r>
      <rPr>
        <sz val="12"/>
        <color theme="1"/>
        <rFont val="Calibri"/>
        <family val="2"/>
        <scheme val="minor"/>
      </rPr>
      <t>(Hincks, 1891)</t>
    </r>
  </si>
  <si>
    <r>
      <rPr>
        <i/>
        <sz val="11"/>
        <color theme="1"/>
        <rFont val="Calibri"/>
        <family val="2"/>
        <scheme val="minor"/>
      </rPr>
      <t xml:space="preserve">Galeopsis adherens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</si>
  <si>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Galeopsis pentagonus</t>
    </r>
    <r>
      <rPr>
        <sz val="12"/>
        <color theme="1"/>
        <rFont val="Calibri"/>
        <family val="2"/>
        <scheme val="minor"/>
      </rPr>
      <t xml:space="preserve"> (d'Orbigny, 1842)</t>
    </r>
  </si>
  <si>
    <r>
      <rPr>
        <i/>
        <sz val="11"/>
        <color theme="1"/>
        <rFont val="Calibri"/>
        <family val="2"/>
        <scheme val="minor"/>
      </rPr>
      <t>Galeopsis polyporus</t>
    </r>
    <r>
      <rPr>
        <sz val="12"/>
        <color theme="1"/>
        <rFont val="Calibri"/>
        <family val="2"/>
        <scheme val="minor"/>
      </rPr>
      <t> (Brown, 1952) </t>
    </r>
  </si>
  <si>
    <r>
      <rPr>
        <i/>
        <sz val="11"/>
        <color theme="1"/>
        <rFont val="Calibri"/>
        <family val="2"/>
        <scheme val="minor"/>
      </rPr>
      <t>Galeopsis porcellanicus</t>
    </r>
    <r>
      <rPr>
        <sz val="12"/>
        <color theme="1"/>
        <rFont val="Calibri"/>
        <family val="2"/>
        <scheme val="minor"/>
      </rPr>
      <t> (Hutton, 1873) </t>
    </r>
  </si>
  <si>
    <r>
      <rPr>
        <i/>
        <sz val="11"/>
        <color theme="1"/>
        <rFont val="Calibri"/>
        <family val="2"/>
        <scheme val="minor"/>
      </rPr>
      <t>Gregarinidra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inarmata</t>
    </r>
  </si>
  <si>
    <r>
      <rPr>
        <i/>
        <sz val="11"/>
        <color theme="1"/>
        <rFont val="Calibri"/>
        <family val="2"/>
        <scheme val="minor"/>
      </rPr>
      <t xml:space="preserve">Gregarinidra </t>
    </r>
    <r>
      <rPr>
        <sz val="12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serrata</t>
    </r>
    <r>
      <rPr>
        <sz val="12"/>
        <color theme="1"/>
        <rFont val="Calibri"/>
        <family val="2"/>
        <scheme val="minor"/>
      </rPr>
      <t> (MacGillivray, 1869) </t>
    </r>
  </si>
  <si>
    <r>
      <rPr>
        <i/>
        <sz val="11"/>
        <color theme="1"/>
        <rFont val="Calibri"/>
        <family val="2"/>
        <scheme val="minor"/>
      </rPr>
      <t xml:space="preserve">Gregarinidra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</si>
  <si>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Hastingsia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</si>
  <si>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Hemipustulopora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</si>
  <si>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Hemismittoidea hexaspinosa</t>
    </r>
    <r>
      <rPr>
        <sz val="12"/>
        <color theme="1"/>
        <rFont val="Calibri"/>
        <family val="2"/>
        <scheme val="minor"/>
      </rPr>
      <t> (Uttley &amp; Bullivant, 1972) </t>
    </r>
  </si>
  <si>
    <r>
      <rPr>
        <i/>
        <sz val="11"/>
        <color theme="1"/>
        <rFont val="Calibri"/>
        <family val="2"/>
        <scheme val="minor"/>
      </rPr>
      <t>Tetrocycloecia neozelanica </t>
    </r>
    <r>
      <rPr>
        <sz val="12"/>
        <color theme="1"/>
        <rFont val="Calibri"/>
        <family val="2"/>
        <scheme val="minor"/>
      </rPr>
      <t>(Busk, 1879)</t>
    </r>
  </si>
  <si>
    <r>
      <rPr>
        <i/>
        <sz val="11"/>
        <color theme="1"/>
        <rFont val="Calibri"/>
        <family val="2"/>
        <scheme val="minor"/>
      </rPr>
      <t>Tetrocycloecia parapelliculata</t>
    </r>
    <r>
      <rPr>
        <sz val="12"/>
        <color theme="1"/>
        <rFont val="Calibri"/>
        <family val="2"/>
        <scheme val="minor"/>
      </rPr>
      <t xml:space="preserve"> (Taylor, Schembri &amp; Cook, 1989)</t>
    </r>
  </si>
  <si>
    <r>
      <rPr>
        <i/>
        <sz val="11"/>
        <color theme="1"/>
        <rFont val="Calibri"/>
        <family val="2"/>
        <scheme val="minor"/>
      </rPr>
      <t xml:space="preserve">Tetrocycloecia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</si>
  <si>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Hiantopora jucunda</t>
    </r>
    <r>
      <rPr>
        <sz val="12"/>
        <color theme="1"/>
        <rFont val="Calibri"/>
        <family val="2"/>
        <scheme val="minor"/>
      </rPr>
      <t> Gordon, 1984</t>
    </r>
  </si>
  <si>
    <r>
      <rPr>
        <i/>
        <sz val="11"/>
        <color theme="1"/>
        <rFont val="Calibri"/>
        <family val="2"/>
        <scheme val="minor"/>
      </rPr>
      <t xml:space="preserve">Hippadenella clivosa </t>
    </r>
    <r>
      <rPr>
        <sz val="12"/>
        <color theme="1"/>
        <rFont val="Calibri"/>
        <family val="2"/>
        <scheme val="minor"/>
      </rPr>
      <t>(Waters, 1906)</t>
    </r>
  </si>
  <si>
    <r>
      <rPr>
        <i/>
        <sz val="11"/>
        <color theme="1"/>
        <rFont val="Calibri"/>
        <family val="2"/>
        <scheme val="minor"/>
      </rPr>
      <t>Hippellozoon novaezelandiae</t>
    </r>
    <r>
      <rPr>
        <sz val="12"/>
        <color theme="1"/>
        <rFont val="Calibri"/>
        <family val="2"/>
        <scheme val="minor"/>
      </rPr>
      <t> (Waters, 1895) </t>
    </r>
  </si>
  <si>
    <r>
      <rPr>
        <i/>
        <sz val="11"/>
        <color theme="1"/>
        <rFont val="Calibri"/>
        <family val="2"/>
        <scheme val="minor"/>
      </rPr>
      <t>Hippomenella vellicata</t>
    </r>
    <r>
      <rPr>
        <sz val="12"/>
        <color theme="1"/>
        <rFont val="Calibri"/>
        <family val="2"/>
        <scheme val="minor"/>
      </rPr>
      <t> (Hutton, 1873) </t>
    </r>
  </si>
  <si>
    <r>
      <rPr>
        <i/>
        <sz val="11"/>
        <color theme="1"/>
        <rFont val="Calibri"/>
        <family val="2"/>
        <scheme val="minor"/>
      </rPr>
      <t xml:space="preserve">Hippomonavella flexuosa </t>
    </r>
    <r>
      <rPr>
        <sz val="12"/>
        <color theme="1"/>
        <rFont val="Calibri"/>
        <family val="2"/>
        <scheme val="minor"/>
      </rPr>
      <t>(Hutton, 1873)</t>
    </r>
  </si>
  <si>
    <r>
      <rPr>
        <i/>
        <sz val="11"/>
        <color theme="1"/>
        <rFont val="Calibri"/>
        <family val="2"/>
        <scheme val="minor"/>
      </rPr>
      <t>Hippoporina retepora</t>
    </r>
    <r>
      <rPr>
        <sz val="12"/>
        <color theme="1"/>
        <rFont val="Calibri"/>
        <family val="2"/>
        <scheme val="minor"/>
      </rPr>
      <t xml:space="preserve"> Gordon, 1989</t>
    </r>
  </si>
  <si>
    <r>
      <rPr>
        <i/>
        <sz val="11"/>
        <color theme="1"/>
        <rFont val="Calibri"/>
        <family val="2"/>
        <scheme val="minor"/>
      </rPr>
      <t xml:space="preserve">Hippothoa catophilia </t>
    </r>
    <r>
      <rPr>
        <sz val="12"/>
        <color theme="1"/>
        <rFont val="Calibri"/>
        <family val="2"/>
        <scheme val="minor"/>
      </rPr>
      <t>Gordon, 2020</t>
    </r>
  </si>
  <si>
    <r>
      <rPr>
        <i/>
        <sz val="11"/>
        <color theme="1"/>
        <rFont val="Calibri"/>
        <family val="2"/>
        <scheme val="minor"/>
      </rPr>
      <t>Hippothoa pacifica </t>
    </r>
    <r>
      <rPr>
        <sz val="12"/>
        <color theme="1"/>
        <rFont val="Calibri"/>
        <family val="2"/>
        <scheme val="minor"/>
      </rPr>
      <t>Gordon, 1984 </t>
    </r>
  </si>
  <si>
    <r>
      <rPr>
        <i/>
        <sz val="11"/>
        <color theme="1"/>
        <rFont val="Calibri"/>
        <family val="2"/>
        <scheme val="minor"/>
      </rPr>
      <t>Hippothoa watersi </t>
    </r>
    <r>
      <rPr>
        <sz val="12"/>
        <color theme="1"/>
        <rFont val="Calibri"/>
        <family val="2"/>
        <scheme val="minor"/>
      </rPr>
      <t>Morris, 1980</t>
    </r>
  </si>
  <si>
    <r>
      <rPr>
        <i/>
        <sz val="11"/>
        <color theme="1"/>
        <rFont val="Calibri"/>
        <family val="2"/>
        <scheme val="minor"/>
      </rPr>
      <t>Hornera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caespitosa</t>
    </r>
    <r>
      <rPr>
        <sz val="12"/>
        <color theme="1"/>
        <rFont val="Calibri"/>
        <family val="2"/>
        <scheme val="minor"/>
      </rPr>
      <t xml:space="preserve"> Busk, 1875 </t>
    </r>
  </si>
  <si>
    <r>
      <rPr>
        <i/>
        <sz val="11"/>
        <color theme="1"/>
        <rFont val="Calibri"/>
        <family val="2"/>
        <scheme val="minor"/>
      </rPr>
      <t>Hornera foliacea</t>
    </r>
    <r>
      <rPr>
        <sz val="12"/>
        <color theme="1"/>
        <rFont val="Calibri"/>
        <family val="2"/>
        <scheme val="minor"/>
      </rPr>
      <t> (MacGillivray, 1869) </t>
    </r>
  </si>
  <si>
    <r>
      <rPr>
        <i/>
        <sz val="11"/>
        <color theme="1"/>
        <rFont val="Calibri"/>
        <family val="2"/>
        <scheme val="minor"/>
      </rPr>
      <t>Hornera robusta</t>
    </r>
    <r>
      <rPr>
        <sz val="12"/>
        <color theme="1"/>
        <rFont val="Calibri"/>
        <family val="2"/>
        <scheme val="minor"/>
      </rPr>
      <t> MacGillivray, 1883 </t>
    </r>
  </si>
  <si>
    <r>
      <rPr>
        <i/>
        <sz val="11"/>
        <color theme="1"/>
        <rFont val="Calibri"/>
        <family val="2"/>
        <scheme val="minor"/>
      </rPr>
      <t xml:space="preserve">Hornera </t>
    </r>
    <r>
      <rPr>
        <sz val="12"/>
        <color theme="1"/>
        <rFont val="Calibri"/>
        <family val="2"/>
        <scheme val="minor"/>
      </rPr>
      <t>n. sp. (delicate)</t>
    </r>
  </si>
  <si>
    <r>
      <rPr>
        <i/>
        <sz val="11"/>
        <color theme="1"/>
        <rFont val="Calibri"/>
        <family val="2"/>
        <scheme val="minor"/>
      </rPr>
      <t>Idmidronea</t>
    </r>
    <r>
      <rPr>
        <sz val="12"/>
        <color theme="1"/>
        <rFont val="Calibri"/>
        <family val="2"/>
        <scheme val="minor"/>
      </rPr>
      <t xml:space="preserve"> sp. ('crassa')</t>
    </r>
  </si>
  <si>
    <r>
      <rPr>
        <i/>
        <sz val="11"/>
        <color theme="1"/>
        <rFont val="Calibri"/>
        <family val="2"/>
        <scheme val="minor"/>
      </rPr>
      <t>Idmidronea</t>
    </r>
    <r>
      <rPr>
        <sz val="12"/>
        <color theme="1"/>
        <rFont val="Calibri"/>
        <family val="2"/>
        <scheme val="minor"/>
      </rPr>
      <t xml:space="preserve"> sp. ('narrow')</t>
    </r>
  </si>
  <si>
    <r>
      <rPr>
        <i/>
        <sz val="11"/>
        <color theme="1"/>
        <rFont val="Calibri"/>
        <family val="2"/>
        <scheme val="minor"/>
      </rPr>
      <t>Idmidronea</t>
    </r>
    <r>
      <rPr>
        <sz val="12"/>
        <color theme="1"/>
        <rFont val="Calibri"/>
        <family val="2"/>
        <scheme val="minor"/>
      </rPr>
      <t xml:space="preserve"> sp. (green)</t>
    </r>
  </si>
  <si>
    <r>
      <rPr>
        <i/>
        <sz val="11"/>
        <color theme="1"/>
        <rFont val="Calibri"/>
        <family val="2"/>
        <scheme val="minor"/>
      </rPr>
      <t>Immergentia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</si>
  <si>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Julianca retia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</si>
  <si>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Kenella aliena </t>
    </r>
    <r>
      <rPr>
        <sz val="12"/>
        <color theme="1"/>
        <rFont val="Calibri"/>
        <family val="2"/>
        <scheme val="minor"/>
      </rPr>
      <t>Gordon, 1986</t>
    </r>
  </si>
  <si>
    <r>
      <rPr>
        <i/>
        <sz val="11"/>
        <color theme="1"/>
        <rFont val="Calibri"/>
        <family val="2"/>
        <scheme val="minor"/>
      </rPr>
      <t>Klugerella bifurca </t>
    </r>
    <r>
      <rPr>
        <sz val="12"/>
        <color theme="1"/>
        <rFont val="Calibri"/>
        <family val="2"/>
        <scheme val="minor"/>
      </rPr>
      <t>(Powell, 1967) </t>
    </r>
  </si>
  <si>
    <r>
      <rPr>
        <i/>
        <sz val="11"/>
        <color theme="1"/>
        <rFont val="Calibri"/>
        <family val="2"/>
        <scheme val="minor"/>
      </rPr>
      <t>Lacerna styphelia</t>
    </r>
    <r>
      <rPr>
        <sz val="12"/>
        <color theme="1"/>
        <rFont val="Calibri"/>
        <family val="2"/>
        <scheme val="minor"/>
      </rPr>
      <t xml:space="preserve"> (Gordon, 1989)</t>
    </r>
  </si>
  <si>
    <r>
      <rPr>
        <i/>
        <sz val="11"/>
        <color theme="1"/>
        <rFont val="Calibri"/>
        <family val="2"/>
        <scheme val="minor"/>
      </rPr>
      <t>Leptinatella gordoni </t>
    </r>
    <r>
      <rPr>
        <sz val="12"/>
        <color theme="1"/>
        <rFont val="Calibri"/>
        <family val="2"/>
        <scheme val="minor"/>
      </rPr>
      <t>Cook &amp; Bock, 2000 </t>
    </r>
  </si>
  <si>
    <r>
      <rPr>
        <i/>
        <sz val="11"/>
        <color theme="1"/>
        <rFont val="Calibri"/>
        <family val="2"/>
        <scheme val="minor"/>
      </rPr>
      <t xml:space="preserve">Liripora </t>
    </r>
    <r>
      <rPr>
        <sz val="12"/>
        <color theme="1"/>
        <rFont val="Calibri"/>
        <family val="2"/>
        <scheme val="minor"/>
      </rPr>
      <t>n. sp. 'subcolonies'</t>
    </r>
  </si>
  <si>
    <r>
      <rPr>
        <i/>
        <sz val="11"/>
        <color theme="1"/>
        <rFont val="Calibri"/>
        <family val="2"/>
        <scheme val="minor"/>
      </rPr>
      <t>Liripora pseudosarniensis</t>
    </r>
    <r>
      <rPr>
        <sz val="12"/>
        <color theme="1"/>
        <rFont val="Calibri"/>
        <family val="2"/>
        <scheme val="minor"/>
      </rPr>
      <t xml:space="preserve"> Taylor &amp; Gordon, 2001</t>
    </r>
  </si>
  <si>
    <r>
      <rPr>
        <i/>
        <sz val="11"/>
        <color theme="1"/>
        <rFont val="Calibri"/>
        <family val="2"/>
        <scheme val="minor"/>
      </rPr>
      <t>Macrocamera pansa</t>
    </r>
    <r>
      <rPr>
        <sz val="12"/>
        <color theme="1"/>
        <rFont val="Calibri"/>
        <family val="2"/>
        <scheme val="minor"/>
      </rPr>
      <t xml:space="preserve"> (Gordon, 1989)</t>
    </r>
  </si>
  <si>
    <r>
      <rPr>
        <i/>
        <sz val="11"/>
        <color theme="1"/>
        <rFont val="Calibri"/>
        <family val="2"/>
        <scheme val="minor"/>
      </rPr>
      <t xml:space="preserve">Macropora nodulosa </t>
    </r>
    <r>
      <rPr>
        <sz val="12"/>
        <color theme="1"/>
        <rFont val="Calibri"/>
        <family val="2"/>
        <scheme val="minor"/>
      </rPr>
      <t>Gordon &amp; Taylor, 2008</t>
    </r>
  </si>
  <si>
    <r>
      <rPr>
        <i/>
        <sz val="11"/>
        <color theme="1"/>
        <rFont val="Calibri"/>
        <family val="2"/>
        <scheme val="minor"/>
      </rPr>
      <t xml:space="preserve">Maiabuffonella madrecilla </t>
    </r>
    <r>
      <rPr>
        <sz val="12"/>
        <color theme="1"/>
        <rFont val="Calibri"/>
        <family val="2"/>
        <scheme val="minor"/>
      </rPr>
      <t>(Gordon, 1989)</t>
    </r>
  </si>
  <si>
    <r>
      <rPr>
        <i/>
        <sz val="11"/>
        <color theme="1"/>
        <rFont val="Calibri"/>
        <family val="2"/>
        <scheme val="minor"/>
      </rPr>
      <t xml:space="preserve">Malakosaria sinclairii </t>
    </r>
    <r>
      <rPr>
        <sz val="12"/>
        <color theme="1"/>
        <rFont val="Calibri"/>
        <family val="2"/>
        <scheme val="minor"/>
      </rPr>
      <t>(Busk, 1858)</t>
    </r>
  </si>
  <si>
    <r>
      <rPr>
        <i/>
        <sz val="11"/>
        <color theme="1"/>
        <rFont val="Calibri"/>
        <family val="2"/>
        <scheme val="minor"/>
      </rPr>
      <t>Margaretta barbata</t>
    </r>
    <r>
      <rPr>
        <sz val="12"/>
        <color theme="1"/>
        <rFont val="Calibri"/>
        <family val="2"/>
        <scheme val="minor"/>
      </rPr>
      <t> (Lamarck, 1816) </t>
    </r>
  </si>
  <si>
    <r>
      <rPr>
        <i/>
        <sz val="11"/>
        <color theme="1"/>
        <rFont val="Calibri"/>
        <family val="2"/>
        <scheme val="minor"/>
      </rPr>
      <t>Melicerita chathamensis</t>
    </r>
    <r>
      <rPr>
        <sz val="12"/>
        <color theme="1"/>
        <rFont val="Calibri"/>
        <family val="2"/>
        <scheme val="minor"/>
      </rPr>
      <t> Uttley &amp; Bullivant, 1972 </t>
    </r>
  </si>
  <si>
    <r>
      <rPr>
        <i/>
        <sz val="11"/>
        <color theme="1"/>
        <rFont val="Calibri"/>
        <family val="2"/>
        <scheme val="minor"/>
      </rPr>
      <t>Menipea vectifera</t>
    </r>
    <r>
      <rPr>
        <sz val="12"/>
        <color theme="1"/>
        <rFont val="Calibri"/>
        <family val="2"/>
        <scheme val="minor"/>
      </rPr>
      <t> Harmer, 1923 </t>
    </r>
  </si>
  <si>
    <r>
      <rPr>
        <i/>
        <sz val="11"/>
        <color theme="1"/>
        <rFont val="Calibri"/>
        <family val="2"/>
        <scheme val="minor"/>
      </rPr>
      <t>Menipea vera </t>
    </r>
    <r>
      <rPr>
        <sz val="12"/>
        <color theme="1"/>
        <rFont val="Calibri"/>
        <family val="2"/>
        <scheme val="minor"/>
      </rPr>
      <t>Gordon, 1986 </t>
    </r>
  </si>
  <si>
    <r>
      <rPr>
        <i/>
        <sz val="11"/>
        <color theme="1"/>
        <rFont val="Calibri"/>
        <family val="2"/>
        <scheme val="minor"/>
      </rPr>
      <t>Metroperiella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</si>
  <si>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Microeciella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</si>
  <si>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Microeciella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ridleyi</t>
    </r>
    <r>
      <rPr>
        <sz val="12"/>
        <color theme="1"/>
        <rFont val="Calibri"/>
        <family val="2"/>
        <scheme val="minor"/>
      </rPr>
      <t xml:space="preserve"> (Borg, 1944)</t>
    </r>
  </si>
  <si>
    <r>
      <rPr>
        <i/>
        <sz val="11"/>
        <color theme="1"/>
        <rFont val="Calibri"/>
        <family val="2"/>
        <scheme val="minor"/>
      </rPr>
      <t>Micropora gracilis</t>
    </r>
    <r>
      <rPr>
        <sz val="12"/>
        <color theme="1"/>
        <rFont val="Calibri"/>
        <family val="2"/>
        <scheme val="minor"/>
      </rPr>
      <t> (Uttley, 1949) </t>
    </r>
  </si>
  <si>
    <r>
      <rPr>
        <i/>
        <sz val="11"/>
        <color theme="1"/>
        <rFont val="Calibri"/>
        <family val="2"/>
        <scheme val="minor"/>
      </rPr>
      <t>Micropora mortenseni </t>
    </r>
    <r>
      <rPr>
        <sz val="12"/>
        <color theme="1"/>
        <rFont val="Calibri"/>
        <family val="2"/>
        <scheme val="minor"/>
      </rPr>
      <t>Livingstone, 1929 </t>
    </r>
  </si>
  <si>
    <r>
      <rPr>
        <i/>
        <sz val="11"/>
        <color theme="1"/>
        <rFont val="Calibri"/>
        <family val="2"/>
        <scheme val="minor"/>
      </rPr>
      <t>Micropora</t>
    </r>
    <r>
      <rPr>
        <sz val="12"/>
        <color theme="1"/>
        <rFont val="Calibri"/>
        <family val="2"/>
        <scheme val="minor"/>
      </rPr>
      <t xml:space="preserve"> n. sp. cf. </t>
    </r>
    <r>
      <rPr>
        <i/>
        <sz val="11"/>
        <color theme="1"/>
        <rFont val="Calibri"/>
        <family val="2"/>
        <scheme val="minor"/>
      </rPr>
      <t xml:space="preserve"> inarmata</t>
    </r>
    <r>
      <rPr>
        <sz val="12"/>
        <color theme="1"/>
        <rFont val="Calibri"/>
        <family val="2"/>
        <scheme val="minor"/>
      </rPr>
      <t xml:space="preserve"> Soule, 1959 </t>
    </r>
  </si>
  <si>
    <r>
      <rPr>
        <i/>
        <sz val="11"/>
        <color theme="1"/>
        <rFont val="Calibri"/>
        <family val="2"/>
        <scheme val="minor"/>
      </rPr>
      <t xml:space="preserve">Micropora </t>
    </r>
    <r>
      <rPr>
        <sz val="12"/>
        <color theme="1"/>
        <rFont val="Calibri"/>
        <family val="2"/>
        <scheme val="minor"/>
      </rPr>
      <t xml:space="preserve">n. sp. cf. </t>
    </r>
    <r>
      <rPr>
        <i/>
        <sz val="11"/>
        <color theme="1"/>
        <rFont val="Calibri"/>
        <family val="2"/>
        <scheme val="minor"/>
      </rPr>
      <t>elegans </t>
    </r>
    <r>
      <rPr>
        <sz val="12"/>
        <color theme="1"/>
        <rFont val="Calibri"/>
        <family val="2"/>
        <scheme val="minor"/>
      </rPr>
      <t>Maplestone, 1901</t>
    </r>
  </si>
  <si>
    <r>
      <rPr>
        <i/>
        <sz val="11"/>
        <color theme="1"/>
        <rFont val="Calibri"/>
        <family val="2"/>
        <scheme val="minor"/>
      </rPr>
      <t xml:space="preserve">Micropora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</si>
  <si>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 xml:space="preserve">Micropora variperforata </t>
    </r>
    <r>
      <rPr>
        <sz val="12"/>
        <color theme="1"/>
        <rFont val="Calibri"/>
        <family val="2"/>
        <scheme val="minor"/>
      </rPr>
      <t>Waters, 1887</t>
    </r>
  </si>
  <si>
    <r>
      <rPr>
        <i/>
        <sz val="11"/>
        <color theme="1"/>
        <rFont val="Calibri"/>
        <family val="2"/>
        <scheme val="minor"/>
      </rPr>
      <t xml:space="preserve">Microporella </t>
    </r>
    <r>
      <rPr>
        <sz val="12"/>
        <color theme="1"/>
        <rFont val="Calibri"/>
        <family val="2"/>
        <scheme val="minor"/>
      </rPr>
      <t>aff.</t>
    </r>
    <r>
      <rPr>
        <i/>
        <sz val="11"/>
        <color theme="1"/>
        <rFont val="Calibri"/>
        <family val="2"/>
        <scheme val="minor"/>
      </rPr>
      <t xml:space="preserve"> diademata</t>
    </r>
    <r>
      <rPr>
        <sz val="12"/>
        <color theme="1"/>
        <rFont val="Calibri"/>
        <family val="2"/>
        <scheme val="minor"/>
      </rPr>
      <t xml:space="preserve"> (Lamouroux, 1825)</t>
    </r>
  </si>
  <si>
    <r>
      <rPr>
        <i/>
        <sz val="11"/>
        <color theme="1"/>
        <rFont val="Calibri"/>
        <family val="2"/>
        <scheme val="minor"/>
      </rPr>
      <t>Microporella agonistes </t>
    </r>
    <r>
      <rPr>
        <sz val="12"/>
        <color theme="1"/>
        <rFont val="Calibri"/>
        <family val="2"/>
        <scheme val="minor"/>
      </rPr>
      <t>Gordon, 1984 </t>
    </r>
  </si>
  <si>
    <r>
      <rPr>
        <i/>
        <sz val="11"/>
        <color theme="1"/>
        <rFont val="Calibri"/>
        <family val="2"/>
        <scheme val="minor"/>
      </rPr>
      <t>Microporella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discors</t>
    </r>
    <r>
      <rPr>
        <sz val="12"/>
        <color theme="1"/>
        <rFont val="Calibri"/>
        <family val="2"/>
        <scheme val="minor"/>
      </rPr>
      <t xml:space="preserve"> Uttley &amp; Bullivant, 1972 </t>
    </r>
  </si>
  <si>
    <r>
      <rPr>
        <i/>
        <sz val="11"/>
        <color theme="1"/>
        <rFont val="Calibri"/>
        <family val="2"/>
        <scheme val="minor"/>
      </rPr>
      <t>Microporella</t>
    </r>
    <r>
      <rPr>
        <sz val="12"/>
        <color theme="1"/>
        <rFont val="Calibri"/>
        <family val="2"/>
        <scheme val="minor"/>
      </rPr>
      <t xml:space="preserve"> cf.</t>
    </r>
    <r>
      <rPr>
        <i/>
        <sz val="11"/>
        <color theme="1"/>
        <rFont val="Calibri"/>
        <family val="2"/>
        <scheme val="minor"/>
      </rPr>
      <t xml:space="preserve"> intermedia</t>
    </r>
    <r>
      <rPr>
        <sz val="12"/>
        <color theme="1"/>
        <rFont val="Calibri"/>
        <family val="2"/>
        <scheme val="minor"/>
      </rPr>
      <t xml:space="preserve"> Livingstone, 1929 </t>
    </r>
  </si>
  <si>
    <r>
      <t>Microporella cf. marsupiata</t>
    </r>
    <r>
      <rPr>
        <sz val="12"/>
        <color theme="1"/>
        <rFont val="Calibri"/>
        <family val="2"/>
        <scheme val="minor"/>
      </rPr>
      <t xml:space="preserve"> (Busk, 1860)</t>
    </r>
  </si>
  <si>
    <r>
      <rPr>
        <i/>
        <sz val="11"/>
        <color theme="1"/>
        <rFont val="Calibri"/>
        <family val="2"/>
        <scheme val="minor"/>
      </rPr>
      <t xml:space="preserve">Microporella lingulata </t>
    </r>
    <r>
      <rPr>
        <sz val="12"/>
        <color theme="1"/>
        <rFont val="Calibri"/>
        <family val="2"/>
        <scheme val="minor"/>
      </rPr>
      <t>Di Martino et al., 2020</t>
    </r>
  </si>
  <si>
    <r>
      <rPr>
        <i/>
        <sz val="11"/>
        <color theme="1"/>
        <rFont val="Calibri"/>
        <family val="2"/>
        <scheme val="minor"/>
      </rPr>
      <t>Microporella ordo</t>
    </r>
    <r>
      <rPr>
        <sz val="12"/>
        <color theme="1"/>
        <rFont val="Calibri"/>
        <family val="2"/>
        <scheme val="minor"/>
      </rPr>
      <t> Brown, 1952 </t>
    </r>
  </si>
  <si>
    <r>
      <rPr>
        <i/>
        <sz val="11"/>
        <color theme="1"/>
        <rFont val="Calibri"/>
        <family val="2"/>
        <scheme val="minor"/>
      </rPr>
      <t xml:space="preserve">Mobunula bicuspis </t>
    </r>
    <r>
      <rPr>
        <sz val="12"/>
        <color theme="1"/>
        <rFont val="Calibri"/>
        <family val="2"/>
        <scheme val="minor"/>
      </rPr>
      <t xml:space="preserve">(Hincks, 1883) </t>
    </r>
  </si>
  <si>
    <r>
      <rPr>
        <i/>
        <sz val="11"/>
        <color theme="1"/>
        <rFont val="Calibri"/>
        <family val="2"/>
        <scheme val="minor"/>
      </rPr>
      <t>Mollia amoena </t>
    </r>
    <r>
      <rPr>
        <sz val="12"/>
        <color theme="1"/>
        <rFont val="Calibri"/>
        <family val="2"/>
        <scheme val="minor"/>
      </rPr>
      <t>Gordon, 1986 </t>
    </r>
  </si>
  <si>
    <r>
      <rPr>
        <i/>
        <sz val="11"/>
        <color theme="1"/>
        <rFont val="Calibri"/>
        <family val="2"/>
        <scheme val="minor"/>
      </rPr>
      <t>Monoporella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nodulifera</t>
    </r>
    <r>
      <rPr>
        <sz val="12"/>
        <color theme="1"/>
        <rFont val="Calibri"/>
        <family val="2"/>
        <scheme val="minor"/>
      </rPr>
      <t xml:space="preserve"> (Hincks, 1881) </t>
    </r>
  </si>
  <si>
    <r>
      <rPr>
        <i/>
        <sz val="11"/>
        <color theme="1"/>
        <rFont val="Calibri"/>
        <family val="2"/>
        <scheme val="minor"/>
      </rPr>
      <t xml:space="preserve">Mucropetraliella ligulata </t>
    </r>
    <r>
      <rPr>
        <sz val="12"/>
        <color theme="1"/>
        <rFont val="Calibri"/>
        <family val="2"/>
        <scheme val="minor"/>
      </rPr>
      <t>Stach, 1936</t>
    </r>
  </si>
  <si>
    <r>
      <rPr>
        <i/>
        <sz val="11"/>
        <color theme="1"/>
        <rFont val="Calibri"/>
        <family val="2"/>
        <scheme val="minor"/>
      </rPr>
      <t>Mucropetraliella</t>
    </r>
    <r>
      <rPr>
        <sz val="12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</si>
  <si>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 xml:space="preserve">Nevianipora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</si>
  <si>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 xml:space="preserve">Nimba verrucosa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</si>
  <si>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Odontionella cyclops</t>
    </r>
    <r>
      <rPr>
        <sz val="12"/>
        <color theme="1"/>
        <rFont val="Calibri"/>
        <family val="2"/>
        <scheme val="minor"/>
      </rPr>
      <t> (Busk, 1854) </t>
    </r>
  </si>
  <si>
    <r>
      <t xml:space="preserve">Odontionella </t>
    </r>
    <r>
      <rPr>
        <sz val="12"/>
        <color theme="1"/>
        <rFont val="Calibri"/>
        <family val="2"/>
        <scheme val="minor"/>
      </rPr>
      <t>sp.</t>
    </r>
  </si>
  <si>
    <r>
      <t xml:space="preserve">Odontionella tessellata </t>
    </r>
    <r>
      <rPr>
        <sz val="12"/>
        <color theme="1"/>
        <rFont val="Calibri"/>
        <family val="2"/>
        <scheme val="minor"/>
      </rPr>
      <t>(Hutton, 1873)</t>
    </r>
  </si>
  <si>
    <r>
      <t>Odontoporella adpressa</t>
    </r>
    <r>
      <rPr>
        <sz val="12"/>
        <color theme="1"/>
        <rFont val="Calibri"/>
        <family val="2"/>
        <scheme val="minor"/>
      </rPr>
      <t xml:space="preserve"> (Busk, 1854)</t>
    </r>
  </si>
  <si>
    <r>
      <rPr>
        <i/>
        <sz val="11"/>
        <color theme="1"/>
        <rFont val="Calibri"/>
        <family val="2"/>
        <scheme val="minor"/>
      </rPr>
      <t xml:space="preserve">Onchoporoides moseleyi </t>
    </r>
    <r>
      <rPr>
        <sz val="12"/>
        <color theme="1"/>
        <rFont val="Calibri"/>
        <family val="2"/>
        <scheme val="minor"/>
      </rPr>
      <t>(Busk, 1884)</t>
    </r>
  </si>
  <si>
    <r>
      <rPr>
        <i/>
        <sz val="11"/>
        <color theme="1"/>
        <rFont val="Calibri"/>
        <family val="2"/>
        <scheme val="minor"/>
      </rPr>
      <t xml:space="preserve">Oncousoecia </t>
    </r>
    <r>
      <rPr>
        <sz val="12"/>
        <color theme="1"/>
        <rFont val="Calibri"/>
        <family val="2"/>
        <scheme val="minor"/>
      </rPr>
      <t>sp. (</t>
    </r>
    <r>
      <rPr>
        <i/>
        <sz val="11"/>
        <color theme="1"/>
        <rFont val="Calibri"/>
        <family val="2"/>
        <scheme val="minor"/>
      </rPr>
      <t>Microeciella</t>
    </r>
    <r>
      <rPr>
        <sz val="12"/>
        <color theme="1"/>
        <rFont val="Calibri"/>
        <family val="2"/>
        <scheme val="minor"/>
      </rPr>
      <t>?)</t>
    </r>
  </si>
  <si>
    <r>
      <rPr>
        <i/>
        <sz val="11"/>
        <color theme="1"/>
        <rFont val="Calibri"/>
        <family val="2"/>
        <scheme val="minor"/>
      </rPr>
      <t>Opaeophora lepida</t>
    </r>
    <r>
      <rPr>
        <sz val="12"/>
        <color theme="1"/>
        <rFont val="Calibri"/>
        <family val="2"/>
        <scheme val="minor"/>
      </rPr>
      <t> (Hincks, 1881) </t>
    </r>
  </si>
  <si>
    <r>
      <rPr>
        <i/>
        <sz val="11"/>
        <color theme="1"/>
        <rFont val="Calibri"/>
        <family val="2"/>
        <scheme val="minor"/>
      </rPr>
      <t>Opaeophora monopia</t>
    </r>
    <r>
      <rPr>
        <sz val="12"/>
        <color theme="1"/>
        <rFont val="Calibri"/>
        <family val="2"/>
        <scheme val="minor"/>
      </rPr>
      <t> (Brown, 1952) </t>
    </r>
  </si>
  <si>
    <r>
      <t xml:space="preserve">Orthoscuticella </t>
    </r>
    <r>
      <rPr>
        <sz val="12"/>
        <color theme="1"/>
        <rFont val="Calibri"/>
        <family val="2"/>
        <scheme val="minor"/>
      </rPr>
      <t>?</t>
    </r>
    <r>
      <rPr>
        <i/>
        <sz val="11"/>
        <color theme="1"/>
        <rFont val="Calibri"/>
        <family val="2"/>
        <scheme val="minor"/>
      </rPr>
      <t xml:space="preserve">fusiformis </t>
    </r>
    <r>
      <rPr>
        <sz val="12"/>
        <color theme="1"/>
        <rFont val="Calibri"/>
        <family val="2"/>
        <scheme val="minor"/>
      </rPr>
      <t>(Powell, 1967)</t>
    </r>
  </si>
  <si>
    <r>
      <rPr>
        <i/>
        <sz val="11"/>
        <color theme="1"/>
        <rFont val="Calibri"/>
        <family val="2"/>
        <scheme val="minor"/>
      </rPr>
      <t>Orthoscuticella fissurata</t>
    </r>
    <r>
      <rPr>
        <sz val="12"/>
        <color theme="1"/>
        <rFont val="Calibri"/>
        <family val="2"/>
        <scheme val="minor"/>
      </rPr>
      <t> (Levinsen, 1909) </t>
    </r>
  </si>
  <si>
    <r>
      <rPr>
        <i/>
        <sz val="11"/>
        <color theme="1"/>
        <rFont val="Calibri"/>
        <family val="2"/>
        <scheme val="minor"/>
      </rPr>
      <t>Orthoscuticella innominata</t>
    </r>
    <r>
      <rPr>
        <sz val="12"/>
        <color theme="1"/>
        <rFont val="Calibri"/>
        <family val="2"/>
        <scheme val="minor"/>
      </rPr>
      <t> Gordon, 1989 </t>
    </r>
  </si>
  <si>
    <r>
      <rPr>
        <i/>
        <sz val="11"/>
        <color theme="1"/>
        <rFont val="Calibri"/>
        <family val="2"/>
        <scheme val="minor"/>
      </rPr>
      <t>Orthoscuticella margaritacea</t>
    </r>
    <r>
      <rPr>
        <sz val="12"/>
        <color theme="1"/>
        <rFont val="Calibri"/>
        <family val="2"/>
        <scheme val="minor"/>
      </rPr>
      <t xml:space="preserve"> (Busk, 1852)</t>
    </r>
  </si>
  <si>
    <r>
      <rPr>
        <i/>
        <sz val="11"/>
        <color theme="1"/>
        <rFont val="Calibri"/>
        <family val="2"/>
        <scheme val="minor"/>
      </rPr>
      <t>Orthoscuticella ventricosa</t>
    </r>
    <r>
      <rPr>
        <sz val="12"/>
        <color theme="1"/>
        <rFont val="Calibri"/>
        <family val="2"/>
        <scheme val="minor"/>
      </rPr>
      <t> (Busk, 1852) </t>
    </r>
  </si>
  <si>
    <r>
      <rPr>
        <i/>
        <sz val="11"/>
        <color theme="1"/>
        <rFont val="Calibri"/>
        <family val="2"/>
        <scheme val="minor"/>
      </rPr>
      <t xml:space="preserve">Osthimosia amplexa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</si>
  <si>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Osthimosia avicularis</t>
    </r>
    <r>
      <rPr>
        <sz val="12"/>
        <color theme="1"/>
        <rFont val="Calibri"/>
        <family val="2"/>
        <scheme val="minor"/>
      </rPr>
      <t> Gordon, 1989 </t>
    </r>
  </si>
  <si>
    <r>
      <rPr>
        <i/>
        <sz val="11"/>
        <color theme="1"/>
        <rFont val="Calibri"/>
        <family val="2"/>
        <scheme val="minor"/>
      </rPr>
      <t>Osthimosia monilifera</t>
    </r>
    <r>
      <rPr>
        <sz val="12"/>
        <color theme="1"/>
        <rFont val="Calibri"/>
        <family val="2"/>
        <scheme val="minor"/>
      </rPr>
      <t xml:space="preserve"> Taylor, Schembri &amp; Cook, 1989</t>
    </r>
  </si>
  <si>
    <r>
      <rPr>
        <i/>
        <sz val="11"/>
        <color theme="1"/>
        <rFont val="Calibri"/>
        <family val="2"/>
        <scheme val="minor"/>
      </rPr>
      <t xml:space="preserve">Osthimosia mysterium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</si>
  <si>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Osthimosia socialis </t>
    </r>
    <r>
      <rPr>
        <sz val="12"/>
        <color theme="1"/>
        <rFont val="Calibri"/>
        <family val="2"/>
        <scheme val="minor"/>
      </rPr>
      <t>Taylor, Schembri &amp; Cook, 1989 </t>
    </r>
  </si>
  <si>
    <r>
      <rPr>
        <i/>
        <sz val="11"/>
        <color theme="1"/>
        <rFont val="Calibri"/>
        <family val="2"/>
        <scheme val="minor"/>
      </rPr>
      <t xml:space="preserve">Osthimosia turrita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</si>
  <si>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Otionellina affinis </t>
    </r>
    <r>
      <rPr>
        <sz val="12"/>
        <color theme="1"/>
        <rFont val="Calibri"/>
        <family val="2"/>
        <scheme val="minor"/>
      </rPr>
      <t>(Cook &amp; Chimonides, 1984) </t>
    </r>
  </si>
  <si>
    <r>
      <rPr>
        <i/>
        <sz val="11"/>
        <color theme="1"/>
        <rFont val="Calibri"/>
        <family val="2"/>
        <scheme val="minor"/>
      </rPr>
      <t>Otionellina</t>
    </r>
    <r>
      <rPr>
        <sz val="12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</si>
  <si>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>Otionellina squamosa</t>
    </r>
    <r>
      <rPr>
        <sz val="12"/>
        <color theme="1"/>
        <rFont val="Calibri"/>
        <family val="2"/>
        <scheme val="minor"/>
      </rPr>
      <t> (Tenison-Woods, 1880)</t>
    </r>
  </si>
  <si>
    <r>
      <rPr>
        <i/>
        <sz val="11"/>
        <color theme="1"/>
        <rFont val="Calibri"/>
        <family val="2"/>
        <scheme val="minor"/>
      </rPr>
      <t>Otionellina symmetrica </t>
    </r>
    <r>
      <rPr>
        <sz val="12"/>
        <color theme="1"/>
        <rFont val="Calibri"/>
        <family val="2"/>
        <scheme val="minor"/>
      </rPr>
      <t>(Cook &amp; Chimonides, 1984) </t>
    </r>
  </si>
  <si>
    <r>
      <rPr>
        <i/>
        <sz val="11"/>
        <color theme="1"/>
        <rFont val="Calibri"/>
        <family val="2"/>
        <scheme val="minor"/>
      </rPr>
      <t>Otionellina zelandica</t>
    </r>
    <r>
      <rPr>
        <sz val="12"/>
        <color theme="1"/>
        <rFont val="Calibri"/>
        <family val="2"/>
        <scheme val="minor"/>
      </rPr>
      <t xml:space="preserve"> (Cook &amp; Chimonides, 1984)</t>
    </r>
  </si>
  <si>
    <r>
      <rPr>
        <i/>
        <sz val="11"/>
        <color theme="1"/>
        <rFont val="Calibri"/>
        <family val="2"/>
        <scheme val="minor"/>
      </rPr>
      <t>Paracribricellina cribraria</t>
    </r>
    <r>
      <rPr>
        <sz val="12"/>
        <color theme="1"/>
        <rFont val="Calibri"/>
        <family val="2"/>
        <scheme val="minor"/>
      </rPr>
      <t> (Busk, 1852) </t>
    </r>
  </si>
  <si>
    <r>
      <rPr>
        <i/>
        <sz val="11"/>
        <color theme="1"/>
        <rFont val="Calibri"/>
        <family val="2"/>
        <scheme val="minor"/>
      </rPr>
      <t xml:space="preserve">Parasmittina aotea </t>
    </r>
    <r>
      <rPr>
        <sz val="12"/>
        <color theme="1"/>
        <rFont val="Calibri"/>
        <family val="2"/>
        <scheme val="minor"/>
      </rPr>
      <t>(Brown, 1952)</t>
    </r>
  </si>
  <si>
    <r>
      <rPr>
        <i/>
        <sz val="11"/>
        <color theme="1"/>
        <rFont val="Calibri"/>
        <family val="2"/>
        <scheme val="minor"/>
      </rPr>
      <t>Parasmittina delicatula</t>
    </r>
    <r>
      <rPr>
        <sz val="12"/>
        <color theme="1"/>
        <rFont val="Calibri"/>
        <family val="2"/>
        <scheme val="minor"/>
      </rPr>
      <t xml:space="preserve"> (Busk, 1884)</t>
    </r>
  </si>
  <si>
    <r>
      <rPr>
        <i/>
        <sz val="11"/>
        <color theme="1"/>
        <rFont val="Calibri"/>
        <family val="2"/>
        <scheme val="minor"/>
      </rPr>
      <t xml:space="preserve">Parkermavella curvata </t>
    </r>
    <r>
      <rPr>
        <sz val="12"/>
        <color theme="1"/>
        <rFont val="Calibri"/>
        <family val="2"/>
        <scheme val="minor"/>
      </rPr>
      <t>(Uttley &amp; Bullivant, 1972)</t>
    </r>
  </si>
  <si>
    <r>
      <rPr>
        <i/>
        <sz val="11"/>
        <color theme="1"/>
        <rFont val="Calibri"/>
        <family val="2"/>
        <scheme val="minor"/>
      </rPr>
      <t>Parkermavella incurvata</t>
    </r>
    <r>
      <rPr>
        <sz val="12"/>
        <color theme="1"/>
        <rFont val="Calibri"/>
        <family val="2"/>
        <scheme val="minor"/>
      </rPr>
      <t xml:space="preserve"> (Uttley &amp; Bullivant, 1972)</t>
    </r>
  </si>
  <si>
    <r>
      <rPr>
        <i/>
        <sz val="11"/>
        <color theme="1"/>
        <rFont val="Calibri"/>
        <family val="2"/>
        <scheme val="minor"/>
      </rPr>
      <t>Parkermavella microrhyncha</t>
    </r>
    <r>
      <rPr>
        <sz val="12"/>
        <color theme="1"/>
        <rFont val="Calibri"/>
        <family val="2"/>
        <scheme val="minor"/>
      </rPr>
      <t xml:space="preserve"> (Marcus, 1921)</t>
    </r>
  </si>
  <si>
    <r>
      <rPr>
        <i/>
        <sz val="11"/>
        <color theme="1"/>
        <rFont val="Calibri"/>
        <family val="2"/>
        <scheme val="minor"/>
      </rPr>
      <t>Parkermavella punctigera</t>
    </r>
    <r>
      <rPr>
        <sz val="12"/>
        <color theme="1"/>
        <rFont val="Calibri"/>
        <family val="2"/>
        <scheme val="minor"/>
      </rPr>
      <t> (MacGillivray, 1883) </t>
    </r>
  </si>
  <si>
    <r>
      <rPr>
        <i/>
        <sz val="11"/>
        <color theme="1"/>
        <rFont val="Calibri"/>
        <family val="2"/>
        <scheme val="minor"/>
      </rPr>
      <t>Parkermavella</t>
    </r>
    <r>
      <rPr>
        <sz val="12"/>
        <color theme="1"/>
        <rFont val="Calibri"/>
        <family val="2"/>
        <scheme val="minor"/>
      </rPr>
      <t xml:space="preserve"> sp. nov.</t>
    </r>
  </si>
  <si>
    <r>
      <rPr>
        <i/>
        <sz val="11"/>
        <color theme="1"/>
        <rFont val="Calibri"/>
        <family val="2"/>
        <scheme val="minor"/>
      </rPr>
      <t>Parkermavella virago</t>
    </r>
    <r>
      <rPr>
        <sz val="12"/>
        <color theme="1"/>
        <rFont val="Calibri"/>
        <family val="2"/>
        <scheme val="minor"/>
      </rPr>
      <t xml:space="preserve"> (Gordon, 1989)</t>
    </r>
  </si>
  <si>
    <r>
      <rPr>
        <i/>
        <sz val="11"/>
        <color theme="1"/>
        <rFont val="Calibri"/>
        <family val="2"/>
        <scheme val="minor"/>
      </rPr>
      <t>Patsyella acanthodes</t>
    </r>
    <r>
      <rPr>
        <sz val="12"/>
        <color theme="1"/>
        <rFont val="Calibri"/>
        <family val="2"/>
        <scheme val="minor"/>
      </rPr>
      <t> Gordon, 1982 </t>
    </r>
  </si>
  <si>
    <r>
      <rPr>
        <i/>
        <sz val="11"/>
        <color theme="1"/>
        <rFont val="Calibri"/>
        <family val="2"/>
        <scheme val="minor"/>
      </rPr>
      <t>Penetrantia irregularis </t>
    </r>
    <r>
      <rPr>
        <sz val="12"/>
        <color theme="1"/>
        <rFont val="Calibri"/>
        <family val="2"/>
        <scheme val="minor"/>
      </rPr>
      <t>Silén, 1956</t>
    </r>
  </si>
  <si>
    <r>
      <rPr>
        <i/>
        <sz val="11"/>
        <color theme="1"/>
        <rFont val="Calibri"/>
        <family val="2"/>
        <scheme val="minor"/>
      </rPr>
      <t>Penetrantia parva</t>
    </r>
    <r>
      <rPr>
        <sz val="12"/>
        <color theme="1"/>
        <rFont val="Calibri"/>
        <family val="2"/>
        <scheme val="minor"/>
      </rPr>
      <t xml:space="preserve"> Silén, 1946</t>
    </r>
  </si>
  <si>
    <r>
      <rPr>
        <i/>
        <sz val="11"/>
        <color theme="1"/>
        <rFont val="Calibri"/>
        <family val="2"/>
        <scheme val="minor"/>
      </rPr>
      <t xml:space="preserve">Petalostegus bicornis </t>
    </r>
    <r>
      <rPr>
        <sz val="12"/>
        <color theme="1"/>
        <rFont val="Calibri"/>
        <family val="2"/>
        <scheme val="minor"/>
      </rPr>
      <t>(Busk, 1884)</t>
    </r>
  </si>
  <si>
    <r>
      <rPr>
        <i/>
        <sz val="11"/>
        <color theme="1"/>
        <rFont val="Calibri"/>
        <family val="2"/>
        <scheme val="minor"/>
      </rPr>
      <t xml:space="preserve">Phidolopora avicularis </t>
    </r>
    <r>
      <rPr>
        <sz val="12"/>
        <color theme="1"/>
        <rFont val="Calibri"/>
        <family val="2"/>
        <scheme val="minor"/>
      </rPr>
      <t>(MacGillivray, 1883)</t>
    </r>
  </si>
  <si>
    <r>
      <rPr>
        <i/>
        <sz val="11"/>
        <color theme="1"/>
        <rFont val="Calibri"/>
        <family val="2"/>
        <scheme val="minor"/>
      </rPr>
      <t>Phonicosia</t>
    </r>
    <r>
      <rPr>
        <sz val="12"/>
        <color theme="1"/>
        <rFont val="Calibri"/>
        <family val="2"/>
        <scheme val="minor"/>
      </rPr>
      <t xml:space="preserve"> aff. </t>
    </r>
    <r>
      <rPr>
        <i/>
        <sz val="11"/>
        <color theme="1"/>
        <rFont val="Calibri"/>
        <family val="2"/>
        <scheme val="minor"/>
      </rPr>
      <t xml:space="preserve">circinata </t>
    </r>
    <r>
      <rPr>
        <sz val="12"/>
        <color theme="1"/>
        <rFont val="Calibri"/>
        <family val="2"/>
        <scheme val="minor"/>
      </rPr>
      <t>(MacGillivray, 1869)</t>
    </r>
  </si>
  <si>
    <r>
      <rPr>
        <i/>
        <sz val="11"/>
        <color theme="1"/>
        <rFont val="Calibri"/>
        <family val="2"/>
        <scheme val="minor"/>
      </rPr>
      <t xml:space="preserve">Phonicosia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</si>
  <si>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Phonicosia oviseparata</t>
    </r>
    <r>
      <rPr>
        <sz val="12"/>
        <color theme="1"/>
        <rFont val="Calibri"/>
        <family val="2"/>
        <scheme val="minor"/>
      </rPr>
      <t xml:space="preserve"> (Brown, 1952)</t>
    </r>
  </si>
  <si>
    <r>
      <rPr>
        <i/>
        <sz val="11"/>
        <color theme="1"/>
        <rFont val="Calibri"/>
        <family val="2"/>
        <scheme val="minor"/>
      </rPr>
      <t xml:space="preserve">Phonicosia styphelia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</si>
  <si>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Plagioecia sarniensis </t>
    </r>
    <r>
      <rPr>
        <sz val="12"/>
        <color theme="1"/>
        <rFont val="Calibri"/>
        <family val="2"/>
        <scheme val="minor"/>
      </rPr>
      <t>(Norman, 1864)</t>
    </r>
  </si>
  <si>
    <r>
      <rPr>
        <i/>
        <sz val="11"/>
        <color theme="1"/>
        <rFont val="Calibri"/>
        <family val="2"/>
        <scheme val="minor"/>
      </rPr>
      <t>Plagioecia</t>
    </r>
    <r>
      <rPr>
        <sz val="12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</si>
  <si>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>Platonea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Idmidronea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</si>
  <si>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Prenantia dichotoma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</si>
  <si>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Prenantia firmata </t>
    </r>
    <r>
      <rPr>
        <sz val="12"/>
        <color theme="1"/>
        <rFont val="Calibri"/>
        <family val="2"/>
        <scheme val="minor"/>
      </rPr>
      <t>(Waters, 1887)</t>
    </r>
  </si>
  <si>
    <r>
      <rPr>
        <i/>
        <sz val="11"/>
        <color theme="1"/>
        <rFont val="Calibri"/>
        <family val="2"/>
        <scheme val="minor"/>
      </rPr>
      <t>Pterocella scutella</t>
    </r>
    <r>
      <rPr>
        <sz val="12"/>
        <color theme="1"/>
        <rFont val="Calibri"/>
        <family val="2"/>
        <scheme val="minor"/>
      </rPr>
      <t> (Hutton, 1891) </t>
    </r>
  </si>
  <si>
    <r>
      <rPr>
        <i/>
        <sz val="11"/>
        <color theme="1"/>
        <rFont val="Calibri"/>
        <family val="2"/>
        <scheme val="minor"/>
      </rPr>
      <t xml:space="preserve">Reptotubigera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</si>
  <si>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 xml:space="preserve">Reteporella aurantium </t>
    </r>
    <r>
      <rPr>
        <sz val="12"/>
        <color theme="1"/>
        <rFont val="Calibri"/>
        <family val="2"/>
        <scheme val="minor"/>
      </rPr>
      <t>Gordon, 2009</t>
    </r>
  </si>
  <si>
    <r>
      <rPr>
        <i/>
        <sz val="11"/>
        <color theme="1"/>
        <rFont val="Calibri"/>
        <family val="2"/>
        <scheme val="minor"/>
      </rPr>
      <t>Reteporella constricta</t>
    </r>
    <r>
      <rPr>
        <sz val="12"/>
        <color theme="1"/>
        <rFont val="Calibri"/>
        <family val="2"/>
        <scheme val="minor"/>
      </rPr>
      <t xml:space="preserve"> (Powell, 1967)</t>
    </r>
  </si>
  <si>
    <r>
      <rPr>
        <i/>
        <sz val="11"/>
        <color theme="1"/>
        <rFont val="Calibri"/>
        <family val="2"/>
        <scheme val="minor"/>
      </rPr>
      <t xml:space="preserve">Reteporella gracilis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</si>
  <si>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Reteporella ligulata</t>
    </r>
    <r>
      <rPr>
        <sz val="12"/>
        <color theme="1"/>
        <rFont val="Calibri"/>
        <family val="2"/>
        <scheme val="minor"/>
      </rPr>
      <t> Gordon, 1989 </t>
    </r>
  </si>
  <si>
    <r>
      <rPr>
        <i/>
        <sz val="11"/>
        <color theme="1"/>
        <rFont val="Calibri"/>
        <family val="2"/>
        <scheme val="minor"/>
      </rPr>
      <t>Reteporella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</si>
  <si>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Reteporella syrtoxylon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</si>
  <si>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 xml:space="preserve">Reteporellina conservatrix </t>
    </r>
    <r>
      <rPr>
        <sz val="12"/>
        <color theme="1"/>
        <rFont val="Calibri"/>
        <family val="2"/>
        <scheme val="minor"/>
      </rPr>
      <t>Gordon, 1989</t>
    </r>
  </si>
  <si>
    <r>
      <t xml:space="preserve">Reteporellina sagitta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</si>
  <si>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Retevirgula acuta</t>
    </r>
    <r>
      <rPr>
        <sz val="12"/>
        <color theme="1"/>
        <rFont val="Calibri"/>
        <family val="2"/>
        <scheme val="minor"/>
      </rPr>
      <t> (Hincks, 1885) </t>
    </r>
  </si>
  <si>
    <r>
      <rPr>
        <i/>
        <sz val="11"/>
        <color theme="1"/>
        <rFont val="Calibri"/>
        <family val="2"/>
        <scheme val="minor"/>
      </rPr>
      <t>Retevirgula sejuncta</t>
    </r>
    <r>
      <rPr>
        <sz val="12"/>
        <color theme="1"/>
        <rFont val="Calibri"/>
        <family val="2"/>
        <scheme val="minor"/>
      </rPr>
      <t xml:space="preserve"> (MacGillivray, 1891)</t>
    </r>
  </si>
  <si>
    <r>
      <rPr>
        <i/>
        <sz val="11"/>
        <color theme="1"/>
        <rFont val="Calibri"/>
        <family val="2"/>
        <scheme val="minor"/>
      </rPr>
      <t xml:space="preserve">Rhabdozoum wilsoni </t>
    </r>
    <r>
      <rPr>
        <sz val="12"/>
        <color theme="1"/>
        <rFont val="Calibri"/>
        <family val="2"/>
        <scheme val="minor"/>
      </rPr>
      <t>Hincks, 1882</t>
    </r>
  </si>
  <si>
    <r>
      <rPr>
        <i/>
        <sz val="11"/>
        <color theme="1"/>
        <rFont val="Calibri"/>
        <family val="2"/>
        <scheme val="minor"/>
      </rPr>
      <t>Rhynchozoon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</si>
  <si>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Rhynchozoon paa </t>
    </r>
    <r>
      <rPr>
        <sz val="12"/>
        <color theme="1"/>
        <rFont val="Calibri"/>
        <family val="2"/>
        <scheme val="minor"/>
      </rPr>
      <t>Uttley &amp; Bullivant, 1972</t>
    </r>
  </si>
  <si>
    <r>
      <rPr>
        <i/>
        <sz val="11"/>
        <color theme="1"/>
        <rFont val="Calibri"/>
        <family val="2"/>
        <scheme val="minor"/>
      </rPr>
      <t xml:space="preserve">Rhynchozoon zealandicum </t>
    </r>
    <r>
      <rPr>
        <sz val="12"/>
        <color theme="1"/>
        <rFont val="Calibri"/>
        <family val="2"/>
        <scheme val="minor"/>
      </rPr>
      <t xml:space="preserve"> Gordon, 2009</t>
    </r>
  </si>
  <si>
    <r>
      <rPr>
        <i/>
        <sz val="11"/>
        <color theme="1"/>
        <rFont val="Calibri"/>
        <family val="2"/>
        <scheme val="minor"/>
      </rPr>
      <t>Rogicka biserialis </t>
    </r>
    <r>
      <rPr>
        <sz val="12"/>
        <color theme="1"/>
        <rFont val="Calibri"/>
        <family val="2"/>
        <scheme val="minor"/>
      </rPr>
      <t>(Hincks, 1885) </t>
    </r>
  </si>
  <si>
    <r>
      <rPr>
        <i/>
        <sz val="11"/>
        <color theme="1"/>
        <rFont val="Calibri"/>
        <family val="2"/>
        <scheme val="minor"/>
      </rPr>
      <t>Scalicella crystallina</t>
    </r>
    <r>
      <rPr>
        <sz val="12"/>
        <color theme="1"/>
        <rFont val="Calibri"/>
        <family val="2"/>
        <scheme val="minor"/>
      </rPr>
      <t xml:space="preserve"> (Wyville Thomson, 1858)</t>
    </r>
  </si>
  <si>
    <r>
      <rPr>
        <i/>
        <sz val="11"/>
        <color theme="1"/>
        <rFont val="Calibri"/>
        <family val="2"/>
        <scheme val="minor"/>
      </rPr>
      <t>Schizomavella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aotearoa</t>
    </r>
    <r>
      <rPr>
        <sz val="12"/>
        <color theme="1"/>
        <rFont val="Calibri"/>
        <family val="2"/>
        <scheme val="minor"/>
      </rPr>
      <t xml:space="preserve"> (Gordon, 1989) </t>
    </r>
  </si>
  <si>
    <r>
      <rPr>
        <i/>
        <sz val="11"/>
        <color theme="1"/>
        <rFont val="Calibri"/>
        <family val="2"/>
        <scheme val="minor"/>
      </rPr>
      <t>Schizosmittina cinctipora</t>
    </r>
    <r>
      <rPr>
        <sz val="12"/>
        <color theme="1"/>
        <rFont val="Calibri"/>
        <family val="2"/>
        <scheme val="minor"/>
      </rPr>
      <t xml:space="preserve"> (Hincks, 1883)</t>
    </r>
  </si>
  <si>
    <r>
      <rPr>
        <i/>
        <sz val="11"/>
        <color theme="1"/>
        <rFont val="Calibri"/>
        <family val="2"/>
        <scheme val="minor"/>
      </rPr>
      <t>Schizosmittina conjuncta</t>
    </r>
    <r>
      <rPr>
        <sz val="12"/>
        <color theme="1"/>
        <rFont val="Calibri"/>
        <family val="2"/>
        <scheme val="minor"/>
      </rPr>
      <t xml:space="preserve"> (Uttley &amp; Bullivant, 1972)</t>
    </r>
  </si>
  <si>
    <r>
      <rPr>
        <i/>
        <sz val="11"/>
        <color theme="1"/>
        <rFont val="Calibri"/>
        <family val="2"/>
        <scheme val="minor"/>
      </rPr>
      <t xml:space="preserve">Schizosmittina melanobater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</si>
  <si>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Schizosmittina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</si>
  <si>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 xml:space="preserve">Sclerodomus gracilis </t>
    </r>
    <r>
      <rPr>
        <sz val="12"/>
        <color theme="1"/>
        <rFont val="Calibri"/>
        <family val="2"/>
        <scheme val="minor"/>
      </rPr>
      <t>Gordon, 1988</t>
    </r>
  </si>
  <si>
    <r>
      <rPr>
        <i/>
        <sz val="11"/>
        <color theme="1"/>
        <rFont val="Calibri"/>
        <family val="2"/>
        <scheme val="minor"/>
      </rPr>
      <t>Scruparia ambigua</t>
    </r>
    <r>
      <rPr>
        <sz val="12"/>
        <color theme="1"/>
        <rFont val="Calibri"/>
        <family val="2"/>
        <scheme val="minor"/>
      </rPr>
      <t> (d'Orbigny, 1841) </t>
    </r>
  </si>
  <si>
    <r>
      <rPr>
        <i/>
        <sz val="11"/>
        <color theme="1"/>
        <rFont val="Calibri"/>
        <family val="2"/>
        <scheme val="minor"/>
      </rPr>
      <t>Scrupocaberea ornithorhyncus </t>
    </r>
    <r>
      <rPr>
        <sz val="12"/>
        <color theme="1"/>
        <rFont val="Calibri"/>
        <family val="2"/>
        <scheme val="minor"/>
      </rPr>
      <t>(Wyville Thomson, 1858) </t>
    </r>
  </si>
  <si>
    <r>
      <rPr>
        <i/>
        <sz val="11"/>
        <color theme="1"/>
        <rFont val="Calibri"/>
        <family val="2"/>
        <scheme val="minor"/>
      </rPr>
      <t>Selenaria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varians</t>
    </r>
    <r>
      <rPr>
        <sz val="12"/>
        <color theme="1"/>
        <rFont val="Calibri"/>
        <family val="2"/>
        <scheme val="minor"/>
      </rPr>
      <t xml:space="preserve"> Cook &amp; Chimonides, 1987</t>
    </r>
  </si>
  <si>
    <r>
      <t xml:space="preserve">Smittina palisada </t>
    </r>
    <r>
      <rPr>
        <sz val="12"/>
        <color theme="1"/>
        <rFont val="Calibri"/>
        <family val="2"/>
        <scheme val="minor"/>
      </rPr>
      <t>Gordon, 1989</t>
    </r>
  </si>
  <si>
    <r>
      <rPr>
        <i/>
        <sz val="11"/>
        <color theme="1"/>
        <rFont val="Calibri"/>
        <family val="2"/>
        <scheme val="minor"/>
      </rPr>
      <t>Smittina personata</t>
    </r>
    <r>
      <rPr>
        <sz val="12"/>
        <color theme="1"/>
        <rFont val="Calibri"/>
        <family val="2"/>
        <scheme val="minor"/>
      </rPr>
      <t> (Hincks, 1884) </t>
    </r>
  </si>
  <si>
    <r>
      <rPr>
        <i/>
        <sz val="11"/>
        <color theme="1"/>
        <rFont val="Calibri"/>
        <family val="2"/>
        <scheme val="minor"/>
      </rPr>
      <t xml:space="preserve">Smittina purpurea </t>
    </r>
    <r>
      <rPr>
        <sz val="12"/>
        <color theme="1"/>
        <rFont val="Calibri"/>
        <family val="2"/>
        <scheme val="minor"/>
      </rPr>
      <t>(Hincks, 1881)</t>
    </r>
  </si>
  <si>
    <r>
      <rPr>
        <i/>
        <sz val="11"/>
        <color theme="1"/>
        <rFont val="Calibri"/>
        <family val="2"/>
        <scheme val="minor"/>
      </rPr>
      <t>Smittina rosacea</t>
    </r>
    <r>
      <rPr>
        <sz val="12"/>
        <color theme="1"/>
        <rFont val="Calibri"/>
        <family val="2"/>
        <scheme val="minor"/>
      </rPr>
      <t xml:space="preserve"> Powell, 1967</t>
    </r>
  </si>
  <si>
    <r>
      <rPr>
        <i/>
        <sz val="11"/>
        <color theme="1"/>
        <rFont val="Calibri"/>
        <family val="2"/>
        <scheme val="minor"/>
      </rPr>
      <t>Smittina torques</t>
    </r>
    <r>
      <rPr>
        <sz val="12"/>
        <color theme="1"/>
        <rFont val="Calibri"/>
        <family val="2"/>
        <scheme val="minor"/>
      </rPr>
      <t> Powell, 1967 </t>
    </r>
  </si>
  <si>
    <r>
      <rPr>
        <i/>
        <sz val="11"/>
        <color theme="1"/>
        <rFont val="Calibri"/>
        <family val="2"/>
        <scheme val="minor"/>
      </rPr>
      <t>Smittoidea discoidea</t>
    </r>
    <r>
      <rPr>
        <sz val="12"/>
        <color theme="1"/>
        <rFont val="Calibri"/>
        <family val="2"/>
        <scheme val="minor"/>
      </rPr>
      <t xml:space="preserve"> Canu &amp; Bassler, 1923</t>
    </r>
  </si>
  <si>
    <r>
      <rPr>
        <i/>
        <sz val="11"/>
        <color theme="1"/>
        <rFont val="Calibri"/>
        <family val="2"/>
        <scheme val="minor"/>
      </rPr>
      <t xml:space="preserve">Smittoidea discoveriae </t>
    </r>
    <r>
      <rPr>
        <sz val="12"/>
        <color theme="1"/>
        <rFont val="Calibri"/>
        <family val="2"/>
        <scheme val="minor"/>
      </rPr>
      <t>Powell, 1967</t>
    </r>
  </si>
  <si>
    <r>
      <rPr>
        <i/>
        <sz val="11"/>
        <color theme="1"/>
        <rFont val="Calibri"/>
        <family val="2"/>
        <scheme val="minor"/>
      </rPr>
      <t>Smittoidea hyalina</t>
    </r>
    <r>
      <rPr>
        <sz val="12"/>
        <color theme="1"/>
        <rFont val="Calibri"/>
        <family val="2"/>
        <scheme val="minor"/>
      </rPr>
      <t> Gordon, 1984 </t>
    </r>
  </si>
  <si>
    <r>
      <rPr>
        <i/>
        <sz val="11"/>
        <color theme="1"/>
        <rFont val="Calibri"/>
        <family val="2"/>
        <scheme val="minor"/>
      </rPr>
      <t>Smittoidea magna</t>
    </r>
    <r>
      <rPr>
        <sz val="12"/>
        <color theme="1"/>
        <rFont val="Calibri"/>
        <family val="2"/>
        <scheme val="minor"/>
      </rPr>
      <t xml:space="preserve"> Gordon, 1984</t>
    </r>
  </si>
  <si>
    <r>
      <rPr>
        <i/>
        <sz val="11"/>
        <color theme="1"/>
        <rFont val="Calibri"/>
        <family val="2"/>
        <scheme val="minor"/>
      </rPr>
      <t>Smittoidea maunganuiensis </t>
    </r>
    <r>
      <rPr>
        <sz val="12"/>
        <color theme="1"/>
        <rFont val="Calibri"/>
        <family val="2"/>
        <scheme val="minor"/>
      </rPr>
      <t>(Waters, 1906) </t>
    </r>
  </si>
  <si>
    <r>
      <rPr>
        <i/>
        <sz val="11"/>
        <color theme="1"/>
        <rFont val="Calibri"/>
        <family val="2"/>
        <scheme val="minor"/>
      </rPr>
      <t>Smittoidea zealandiae</t>
    </r>
    <r>
      <rPr>
        <sz val="12"/>
        <color theme="1"/>
        <rFont val="Calibri"/>
        <family val="2"/>
        <scheme val="minor"/>
      </rPr>
      <t xml:space="preserve"> (Brown, 1952)</t>
    </r>
  </si>
  <si>
    <r>
      <rPr>
        <i/>
        <sz val="11"/>
        <color theme="1"/>
        <rFont val="Calibri"/>
        <family val="2"/>
        <scheme val="minor"/>
      </rPr>
      <t>Steginoporella magnifica</t>
    </r>
    <r>
      <rPr>
        <sz val="12"/>
        <color theme="1"/>
        <rFont val="Calibri"/>
        <family val="2"/>
        <scheme val="minor"/>
      </rPr>
      <t> Harmer, 1900 </t>
    </r>
  </si>
  <si>
    <r>
      <rPr>
        <i/>
        <sz val="11"/>
        <color theme="1"/>
        <rFont val="Calibri"/>
        <family val="2"/>
        <scheme val="minor"/>
      </rPr>
      <t>Steginoporella</t>
    </r>
    <r>
      <rPr>
        <sz val="12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</si>
  <si>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>Stephanollona scintillans</t>
    </r>
    <r>
      <rPr>
        <sz val="12"/>
        <color theme="1"/>
        <rFont val="Calibri"/>
        <family val="2"/>
        <scheme val="minor"/>
      </rPr>
      <t xml:space="preserve"> (Hincks, 1885)</t>
    </r>
  </si>
  <si>
    <r>
      <rPr>
        <i/>
        <sz val="11"/>
        <color theme="1"/>
        <rFont val="Calibri"/>
        <family val="2"/>
        <scheme val="minor"/>
      </rPr>
      <t>Talivittaticella problematica</t>
    </r>
    <r>
      <rPr>
        <sz val="12"/>
        <color theme="1"/>
        <rFont val="Calibri"/>
        <family val="2"/>
        <scheme val="minor"/>
      </rPr>
      <t xml:space="preserve"> (d'Hondt, 1981)</t>
    </r>
  </si>
  <si>
    <r>
      <rPr>
        <i/>
        <sz val="11"/>
        <color theme="1"/>
        <rFont val="Calibri"/>
        <family val="2"/>
        <scheme val="minor"/>
      </rPr>
      <t xml:space="preserve">Taylorus arcuatus </t>
    </r>
    <r>
      <rPr>
        <sz val="12"/>
        <color theme="1"/>
        <rFont val="Calibri"/>
        <family val="2"/>
        <scheme val="minor"/>
      </rPr>
      <t>Gordon, 2014</t>
    </r>
  </si>
  <si>
    <r>
      <t>Taylorus alatus</t>
    </r>
    <r>
      <rPr>
        <sz val="12"/>
        <color theme="1"/>
        <rFont val="Calibri"/>
        <family val="2"/>
        <scheme val="minor"/>
      </rPr>
      <t xml:space="preserve"> Perez et al. 2021</t>
    </r>
  </si>
  <si>
    <r>
      <rPr>
        <i/>
        <sz val="11"/>
        <color theme="1"/>
        <rFont val="Calibri"/>
        <family val="2"/>
        <scheme val="minor"/>
      </rPr>
      <t>Telopora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dentata </t>
    </r>
    <r>
      <rPr>
        <sz val="12"/>
        <color theme="1"/>
        <rFont val="Calibri"/>
        <family val="2"/>
        <scheme val="minor"/>
      </rPr>
      <t xml:space="preserve">(Hutton, 1880) </t>
    </r>
  </si>
  <si>
    <r>
      <rPr>
        <i/>
        <sz val="11"/>
        <color theme="1"/>
        <rFont val="Calibri"/>
        <family val="2"/>
        <scheme val="minor"/>
      </rPr>
      <t>Telopora lobata</t>
    </r>
    <r>
      <rPr>
        <sz val="12"/>
        <color theme="1"/>
        <rFont val="Calibri"/>
        <family val="2"/>
        <scheme val="minor"/>
      </rPr>
      <t> (Tenison-Woods, 1880) </t>
    </r>
  </si>
  <si>
    <r>
      <rPr>
        <i/>
        <sz val="11"/>
        <color theme="1"/>
        <rFont val="Calibri"/>
        <family val="2"/>
        <scheme val="minor"/>
      </rPr>
      <t xml:space="preserve">Tervia </t>
    </r>
    <r>
      <rPr>
        <sz val="12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</si>
  <si>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Tricellaria aculeata</t>
    </r>
    <r>
      <rPr>
        <sz val="12"/>
        <color theme="1"/>
        <rFont val="Calibri"/>
        <family val="2"/>
        <scheme val="minor"/>
      </rPr>
      <t> (d'Orbigny, 1842) </t>
    </r>
  </si>
  <si>
    <r>
      <rPr>
        <i/>
        <sz val="11"/>
        <color theme="1"/>
        <rFont val="Calibri"/>
        <family val="2"/>
        <scheme val="minor"/>
      </rPr>
      <t>Triticella periphanta</t>
    </r>
    <r>
      <rPr>
        <sz val="12"/>
        <color theme="1"/>
        <rFont val="Calibri"/>
        <family val="2"/>
        <scheme val="minor"/>
      </rPr>
      <t xml:space="preserve"> Marcus, 1921</t>
    </r>
  </si>
  <si>
    <r>
      <rPr>
        <i/>
        <sz val="11"/>
        <color theme="1"/>
        <rFont val="Calibri"/>
        <family val="2"/>
        <scheme val="minor"/>
      </rPr>
      <t xml:space="preserve">Tubulipora anderssoni </t>
    </r>
    <r>
      <rPr>
        <sz val="12"/>
        <color theme="1"/>
        <rFont val="Calibri"/>
        <family val="2"/>
        <scheme val="minor"/>
      </rPr>
      <t>Borg, 1926</t>
    </r>
  </si>
  <si>
    <r>
      <rPr>
        <i/>
        <sz val="11"/>
        <color theme="1"/>
        <rFont val="Calibri"/>
        <family val="2"/>
        <scheme val="minor"/>
      </rPr>
      <t>Tubulipora</t>
    </r>
    <r>
      <rPr>
        <sz val="12"/>
        <color theme="1"/>
        <rFont val="Calibri"/>
        <family val="2"/>
        <scheme val="minor"/>
      </rPr>
      <t xml:space="preserve"> sp. "alta"</t>
    </r>
  </si>
  <si>
    <r>
      <rPr>
        <i/>
        <sz val="11"/>
        <color theme="1"/>
        <rFont val="Calibri"/>
        <family val="2"/>
        <scheme val="minor"/>
      </rPr>
      <t>Tubulipora</t>
    </r>
    <r>
      <rPr>
        <sz val="12"/>
        <color theme="1"/>
        <rFont val="Calibri"/>
        <family val="2"/>
        <scheme val="minor"/>
      </rPr>
      <t xml:space="preserve"> sp. "epizoica"</t>
    </r>
  </si>
  <si>
    <r>
      <rPr>
        <i/>
        <sz val="11"/>
        <color theme="1"/>
        <rFont val="Calibri"/>
        <family val="2"/>
        <scheme val="minor"/>
      </rPr>
      <t>Tubulipora</t>
    </r>
    <r>
      <rPr>
        <sz val="12"/>
        <color theme="1"/>
        <rFont val="Calibri"/>
        <family val="2"/>
        <scheme val="minor"/>
      </rPr>
      <t xml:space="preserve"> sp "lata"</t>
    </r>
  </si>
  <si>
    <r>
      <rPr>
        <i/>
        <sz val="11"/>
        <color theme="1"/>
        <rFont val="Calibri"/>
        <family val="2"/>
        <scheme val="minor"/>
      </rPr>
      <t>Tubulipora</t>
    </r>
    <r>
      <rPr>
        <sz val="12"/>
        <color theme="1"/>
        <rFont val="Calibri"/>
        <family val="2"/>
        <scheme val="minor"/>
      </rPr>
      <t xml:space="preserve"> sp. "parallela"</t>
    </r>
  </si>
  <si>
    <r>
      <rPr>
        <i/>
        <sz val="11"/>
        <color theme="1"/>
        <rFont val="Calibri"/>
        <family val="2"/>
        <scheme val="minor"/>
      </rPr>
      <t>Tubulipora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</si>
  <si>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Valdemunitella fraudatrix </t>
    </r>
    <r>
      <rPr>
        <sz val="12"/>
        <color theme="1"/>
        <rFont val="Calibri"/>
        <family val="2"/>
        <scheme val="minor"/>
      </rPr>
      <t>Gordon, 1986 </t>
    </r>
  </si>
  <si>
    <r>
      <rPr>
        <i/>
        <sz val="11"/>
        <color theme="1"/>
        <rFont val="Calibri"/>
        <family val="2"/>
        <scheme val="minor"/>
      </rPr>
      <t xml:space="preserve">Valdemunitella hara </t>
    </r>
    <r>
      <rPr>
        <sz val="12"/>
        <color theme="1"/>
        <rFont val="Calibri"/>
        <family val="2"/>
        <scheme val="minor"/>
      </rPr>
      <t>Gordon, 1986</t>
    </r>
  </si>
  <si>
    <r>
      <rPr>
        <i/>
        <sz val="11"/>
        <color theme="1"/>
        <rFont val="Calibri"/>
        <family val="2"/>
        <scheme val="minor"/>
      </rPr>
      <t xml:space="preserve">Valdemunitella huttoni </t>
    </r>
    <r>
      <rPr>
        <sz val="12"/>
        <color theme="1"/>
        <rFont val="Calibri"/>
        <family val="2"/>
        <scheme val="minor"/>
      </rPr>
      <t>(Brown, 1952)</t>
    </r>
  </si>
  <si>
    <r>
      <rPr>
        <i/>
        <sz val="11"/>
        <color theme="1"/>
        <rFont val="Calibri"/>
        <family val="2"/>
        <scheme val="minor"/>
      </rPr>
      <t>Valdemunitella pyrula </t>
    </r>
    <r>
      <rPr>
        <sz val="12"/>
        <color theme="1"/>
        <rFont val="Calibri"/>
        <family val="2"/>
        <scheme val="minor"/>
      </rPr>
      <t>(Hincks, 1881) </t>
    </r>
  </si>
  <si>
    <r>
      <rPr>
        <i/>
        <sz val="11"/>
        <color theme="1"/>
        <rFont val="Calibri"/>
        <family val="2"/>
        <scheme val="minor"/>
      </rPr>
      <t>Valdemunitella</t>
    </r>
    <r>
      <rPr>
        <sz val="12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</si>
  <si>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Valdemunitella</t>
    </r>
    <r>
      <rPr>
        <sz val="12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</si>
  <si>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>Valdemunitella valdemunita </t>
    </r>
    <r>
      <rPr>
        <sz val="12"/>
        <color theme="1"/>
        <rFont val="Calibri"/>
        <family val="2"/>
        <scheme val="minor"/>
      </rPr>
      <t>(Hincks, 1885) </t>
    </r>
  </si>
  <si>
    <r>
      <rPr>
        <i/>
        <sz val="11"/>
        <color theme="1"/>
        <rFont val="Calibri"/>
        <family val="2"/>
        <scheme val="minor"/>
      </rPr>
      <t>Villicharixa strigosa</t>
    </r>
    <r>
      <rPr>
        <sz val="12"/>
        <color theme="1"/>
        <rFont val="Calibri"/>
        <family val="2"/>
        <scheme val="minor"/>
      </rPr>
      <t xml:space="preserve"> (Uttley, 1951)</t>
    </r>
  </si>
  <si>
    <r>
      <rPr>
        <i/>
        <sz val="11"/>
        <color theme="1"/>
        <rFont val="Calibri"/>
        <family val="2"/>
        <scheme val="minor"/>
      </rPr>
      <t>Watersipora subatra </t>
    </r>
    <r>
      <rPr>
        <sz val="12"/>
        <color theme="1"/>
        <rFont val="Calibri"/>
        <family val="2"/>
        <scheme val="minor"/>
      </rPr>
      <t>(Ortmann, 1890)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</si>
</sst>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 vertical="center"/>
    </xf>
    <xf numFmtId="0" fontId="0" fillId="5" borderId="0" xfId="0" applyFill="1"/>
    <xf numFmtId="0" fontId="4" fillId="5" borderId="4" xfId="0" applyFont="1" applyFill="1" applyBorder="1"/>
    <xf numFmtId="0" fontId="0" fillId="3" borderId="0" xfId="0" applyFill="1" applyAlignment="1">
      <alignment horizontal="center" wrapText="1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24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AB340-1A1F-B04F-9EA3-9516E5B84799}" name="Table4" displayName="Table4" ref="A7:IA366" totalsRowShown="0" headerRowDxfId="239" dataDxfId="237" headerRowBorderDxfId="238" tableBorderDxfId="236" totalsRowBorderDxfId="235">
  <tableColumns count="235">
    <tableColumn id="1" xr3:uid="{52EC616A-85D2-3F43-AFB0-016D518A053A}" name="Order" dataDxfId="234"/>
    <tableColumn id="2" xr3:uid="{772C43E4-D094-B443-B4C3-6677B8DD92C3}" name="Species" dataDxfId="233"/>
    <tableColumn id="253" xr3:uid="{7AFE89D3-5DF8-9C46-9DD5-A32138E0BE12}" name="AMS dredges" dataDxfId="232">
      <calculatedColumnFormula>SUM(Table4[[#This Row],[SN01]:[PB11]])</calculatedColumnFormula>
    </tableColumn>
    <tableColumn id="254" xr3:uid="{89E17B58-FB8F-664F-9E81-D23F87F7FD66}" name="NIWA samples" dataDxfId="231">
      <calculatedColumnFormula>SUM(FH8:IA8)</calculatedColumnFormula>
    </tableColumn>
    <tableColumn id="276" xr3:uid="{46846D14-5163-164B-8432-F90295A474B2}" name="Total samples" dataDxfId="230">
      <calculatedColumnFormula>Table4[[#This Row],[NIWA samples]]+Table4[[#This Row],[AMS dredges]]</calculatedColumnFormula>
    </tableColumn>
    <tableColumn id="3" xr3:uid="{CEDA32E9-137F-BC40-8173-2E7DE9EA0034}" name="SN01" dataDxfId="229"/>
    <tableColumn id="6" xr3:uid="{4DFBA1FF-140A-B248-9A77-2DFEB30FDC5D}" name="SN02" dataDxfId="228"/>
    <tableColumn id="4" xr3:uid="{90308BA4-F445-EB45-903B-E5DE24615D3F}" name="SN03" dataDxfId="227"/>
    <tableColumn id="5" xr3:uid="{E5A2CC8A-5745-6D45-84D9-3BD60C357D6E}" name="SN04" dataDxfId="226"/>
    <tableColumn id="7" xr3:uid="{835A0CAA-0C1F-A546-8C36-C3DB1A8F7317}" name="SN05" dataDxfId="225"/>
    <tableColumn id="8" xr3:uid="{90C80B30-F342-FF4A-B91C-8695A5098F5C}" name="SN06" dataDxfId="224"/>
    <tableColumn id="116" xr3:uid="{4D24B231-C650-CE44-B47C-65930E1E3BBF}" name="SN07" dataDxfId="223"/>
    <tableColumn id="9" xr3:uid="{AE353FAD-5ADF-2544-8E9B-9B8F5462D342}" name="SN08" dataDxfId="222"/>
    <tableColumn id="117" xr3:uid="{A08BAAE4-2E11-5444-A7F4-DD9BD6BBA899}" name="SN09" dataDxfId="221"/>
    <tableColumn id="118" xr3:uid="{C4743F86-C66E-7D4C-95AD-32FE0A77A679}" name="SN10" dataDxfId="220"/>
    <tableColumn id="119" xr3:uid="{01DEBF3F-922F-0949-B4A4-6FB34F1C3B8E}" name="SN11" dataDxfId="219"/>
    <tableColumn id="120" xr3:uid="{80ABD874-19FB-5849-B939-EE770633B145}" name="SN12" dataDxfId="218"/>
    <tableColumn id="121" xr3:uid="{7D15A4B1-E3B9-F440-A24B-4DA0EE7ED757}" name="SN13" dataDxfId="217"/>
    <tableColumn id="122" xr3:uid="{6BA85662-ECAE-7442-98B9-E4B0704D4543}" name="SN14" dataDxfId="216"/>
    <tableColumn id="10" xr3:uid="{0ED4DBF6-FDB2-DE44-AE46-0FA993A31D5D}" name="SN15" dataDxfId="215"/>
    <tableColumn id="11" xr3:uid="{22ED55EA-D96E-A94A-9EEC-3A31E84EAEB9}" name="SN16" dataDxfId="214"/>
    <tableColumn id="124" xr3:uid="{47B473C9-38D9-F543-A669-B9B4660A0409}" name="SN17" dataDxfId="213"/>
    <tableColumn id="125" xr3:uid="{14D56DEC-2DD0-444B-9EDC-2B9D453F474F}" name="SN18" dataDxfId="212"/>
    <tableColumn id="126" xr3:uid="{3C94AFFC-6504-2347-9094-74E423E6C9EE}" name="SN19" dataDxfId="211"/>
    <tableColumn id="127" xr3:uid="{92205B23-4404-E84D-9083-4A0B990A6D13}" name="SN20" dataDxfId="210"/>
    <tableColumn id="128" xr3:uid="{FFF6C938-4D10-9C4E-B4E1-48BC11629F11}" name="SN21" dataDxfId="209"/>
    <tableColumn id="129" xr3:uid="{52A53F54-4461-2C49-9104-B0BB70227803}" name="SN22" dataDxfId="208"/>
    <tableColumn id="130" xr3:uid="{87207BB4-1CBA-454B-917B-7C8CDF2B905B}" name="SN23" dataDxfId="207"/>
    <tableColumn id="131" xr3:uid="{97954ADF-83CC-5247-AE3D-7945FD39A932}" name="SN24" dataDxfId="206"/>
    <tableColumn id="132" xr3:uid="{DCF2B73C-A4F1-F745-BA3A-0B3A81B8D95B}" name="SN25" dataDxfId="205"/>
    <tableColumn id="133" xr3:uid="{62162B0E-BB34-7C42-BF89-2836DBE2717D}" name="SN26" dataDxfId="204"/>
    <tableColumn id="134" xr3:uid="{05C98C7C-636F-994B-AFF3-0254DFB934C5}" name="SN27" dataDxfId="203"/>
    <tableColumn id="135" xr3:uid="{300FD530-2C08-704B-926C-CB927A7F1E28}" name="SN28" dataDxfId="202"/>
    <tableColumn id="136" xr3:uid="{6A719DAD-DBF3-254C-B3CC-D17EF8CD3314}" name="CA01" dataDxfId="201"/>
    <tableColumn id="137" xr3:uid="{4F05EC7D-E7EF-E14E-BCF0-DC1310DDC395}" name="CA02" dataDxfId="200"/>
    <tableColumn id="138" xr3:uid="{56119417-6B44-6E45-8EB7-8AF6DCEE6414}" name="CA03" dataDxfId="199"/>
    <tableColumn id="12" xr3:uid="{4BD049B6-39F3-6B47-BC2F-ED4AEAE8BE52}" name="CA04" dataDxfId="198"/>
    <tableColumn id="13" xr3:uid="{CF85AE01-916C-8D44-ADC3-11B233F353EA}" name="PU01" dataDxfId="197"/>
    <tableColumn id="14" xr3:uid="{F848615C-439E-294A-8104-12A7D032FBA4}" name="PU02" dataDxfId="196"/>
    <tableColumn id="139" xr3:uid="{43712F08-E0BA-7040-B979-DA85A2FBF498}" name="PU03" dataDxfId="195"/>
    <tableColumn id="15" xr3:uid="{952B48B8-EE26-8845-A064-320AAC885524}" name="PU04" dataDxfId="194"/>
    <tableColumn id="16" xr3:uid="{BB3A51FD-8C5A-9C4D-B872-C425BECFCF9A}" name="PU05b" dataDxfId="193"/>
    <tableColumn id="140" xr3:uid="{F94963DE-030F-B747-8FA9-18C5BDCBC28A}" name="PU06" dataDxfId="192"/>
    <tableColumn id="17" xr3:uid="{21F5AC45-CB0B-EC4D-9C47-34962036CC2C}" name="PU07" dataDxfId="191"/>
    <tableColumn id="141" xr3:uid="{6644DC01-2C8E-7F42-9212-5D408855ABCB}" name="PU08" dataDxfId="190"/>
    <tableColumn id="18" xr3:uid="{25A6B61C-2803-CB48-8D47-2255AFCB3EF2}" name="PU09" dataDxfId="189"/>
    <tableColumn id="19" xr3:uid="{4CAD050F-DF60-114E-98AC-93C39E17E441}" name="PU10" dataDxfId="188"/>
    <tableColumn id="142" xr3:uid="{D8B8A42B-86B5-6B48-9D4B-371B61A2872F}" name="AK01" dataDxfId="187"/>
    <tableColumn id="143" xr3:uid="{CD7C9B02-E663-0E41-A213-11383CCC16D8}" name="AK02" dataDxfId="186"/>
    <tableColumn id="144" xr3:uid="{0B37DC0F-BC7E-FF4B-8B53-969666C39BBC}" name="OS01" dataDxfId="185"/>
    <tableColumn id="145" xr3:uid="{D64EB7FF-32B3-1B4C-8FD6-07CC05450D20}" name="OS02" dataDxfId="184"/>
    <tableColumn id="146" xr3:uid="{E34FFFA7-208C-AA47-A00F-B27D06BDE720}" name="OS03" dataDxfId="183"/>
    <tableColumn id="20" xr3:uid="{8826577C-6090-B045-90C6-30334DBF95EC}" name="OS04" dataDxfId="182"/>
    <tableColumn id="147" xr3:uid="{A34065C5-741F-C14E-8A73-8C71963063C5}" name="OS05" dataDxfId="181"/>
    <tableColumn id="148" xr3:uid="{9C58B17B-AAFF-3940-BB11-2151C2E18E62}" name="OS06" dataDxfId="180"/>
    <tableColumn id="149" xr3:uid="{2EC51FDD-6FCE-D648-9E7D-FFF0E799C522}" name="OS07" dataDxfId="179"/>
    <tableColumn id="150" xr3:uid="{86F2FB94-2492-4E4E-8362-5EC0454436FB}" name="OS08" dataDxfId="178"/>
    <tableColumn id="21" xr3:uid="{A8A70033-DE94-0E41-95CC-1BCC58192AB6}" name="OS09" dataDxfId="177"/>
    <tableColumn id="151" xr3:uid="{262EF289-C9A3-9047-A0A0-7320A02D487C}" name="OS10" dataDxfId="176"/>
    <tableColumn id="152" xr3:uid="{52D596A4-98CA-454A-973B-F3F3C0EA95E8}" name="OS11" dataDxfId="175"/>
    <tableColumn id="153" xr3:uid="{E98EF21E-1E5B-5040-8DCA-E895345C04C2}" name="OS12" dataDxfId="174"/>
    <tableColumn id="154" xr3:uid="{84D16289-AC5E-9B40-BFEB-B167C7FBFCBB}" name="OS13" dataDxfId="173"/>
    <tableColumn id="155" xr3:uid="{9444E72A-0395-5A4A-B0E7-A75D77C1FA00}" name="OS14" dataDxfId="172"/>
    <tableColumn id="156" xr3:uid="{13F58CFF-EE1F-9B47-BF3A-F0A0EADFE98B}" name="OS15" dataDxfId="171"/>
    <tableColumn id="157" xr3:uid="{DDA2A919-3127-B04D-8F01-91A58DFA2DE2}" name="OS16" dataDxfId="170"/>
    <tableColumn id="158" xr3:uid="{142ABB4B-EE26-E349-9BD6-12E927CB42A3}" name="OS17" dataDxfId="169"/>
    <tableColumn id="159" xr3:uid="{1EBE80B3-62AD-F347-A611-282E139AD247}" name="OS18" dataDxfId="168"/>
    <tableColumn id="160" xr3:uid="{4949AA90-7128-BF4A-9EA2-D7BCF56D69C9}" name="OS19" dataDxfId="167"/>
    <tableColumn id="161" xr3:uid="{3B26E32D-B2A9-1544-8E28-855CDCCAE840}" name="OS20" dataDxfId="166"/>
    <tableColumn id="162" xr3:uid="{D12FD208-A026-FD4A-B5C9-DA3DDB058169}" name="OS21" dataDxfId="165"/>
    <tableColumn id="163" xr3:uid="{878B71C7-E72C-7A4B-BEB2-8AEE71A098DD}" name="OS22" dataDxfId="164"/>
    <tableColumn id="164" xr3:uid="{FDD16878-68FA-6C4F-9219-8CBC7F3FC394}" name="OS23" dataDxfId="163"/>
    <tableColumn id="165" xr3:uid="{84FEAA5D-6167-6848-A8B1-1A21CF95AA4C}" name="OS24" dataDxfId="162"/>
    <tableColumn id="166" xr3:uid="{B4935B3E-B426-3A42-B003-58303D039493}" name="OS25" dataDxfId="161"/>
    <tableColumn id="167" xr3:uid="{125569E5-E516-8F4B-B7BC-7C05DC45C61A}" name="OS26" dataDxfId="160"/>
    <tableColumn id="168" xr3:uid="{7CED3344-2D88-4547-8555-3F40F7241DC3}" name="OS27" dataDxfId="159"/>
    <tableColumn id="169" xr3:uid="{01514D58-1DD4-2B45-B6F5-4DF54F5313D8}" name="OS28" dataDxfId="158"/>
    <tableColumn id="22" xr3:uid="{3534CC21-8637-EB4A-A49C-C04D0FF365E9}" name="OS29" dataDxfId="157"/>
    <tableColumn id="171" xr3:uid="{5F3049A5-BA5D-804C-A3D9-5DEC58B46555}" name="OS30" dataDxfId="156"/>
    <tableColumn id="172" xr3:uid="{05CFE29C-926B-7A43-81E8-A3AECB5D81E5}" name="OS31" dataDxfId="155"/>
    <tableColumn id="173" xr3:uid="{71857FD5-B41E-274C-9C2B-678FB56548FB}" name="OS32" dataDxfId="154"/>
    <tableColumn id="23" xr3:uid="{C6EACF16-3E64-D140-A658-969E4FD99DC5}" name="OS33" dataDxfId="153"/>
    <tableColumn id="174" xr3:uid="{11C6DAD9-E4D6-3B42-A0B4-2A3D107D952D}" name="OS34" dataDxfId="152"/>
    <tableColumn id="175" xr3:uid="{9FB0C102-65A4-E544-B9B7-42E1765C2C0A}" name="OS35" dataDxfId="151"/>
    <tableColumn id="176" xr3:uid="{162DF9AF-CDB2-CC47-8182-1C68EBE5B4ED}" name="OS36" dataDxfId="150"/>
    <tableColumn id="177" xr3:uid="{DE9FDDB1-9213-3747-B49D-1286A1BC7B5A}" name="OS37" dataDxfId="149"/>
    <tableColumn id="178" xr3:uid="{61320599-B83C-B744-91BC-AE7892818535}" name="OS38" dataDxfId="148"/>
    <tableColumn id="179" xr3:uid="{4F922C81-7EB0-AD47-BEEF-C2C697523040}" name="OS39" dataDxfId="147"/>
    <tableColumn id="180" xr3:uid="{21EE6845-12B2-3842-9464-C5DFA44B61CB}" name="OS40" dataDxfId="146"/>
    <tableColumn id="181" xr3:uid="{C84B98A8-1448-B646-840A-292637B7689E}" name="OS41" dataDxfId="145"/>
    <tableColumn id="198" xr3:uid="{C89E2618-DB46-2348-B6F3-51D4FFC32181}" name="SS01" dataDxfId="144"/>
    <tableColumn id="199" xr3:uid="{754390EF-EF9F-2042-BC5A-2A5AE0CA5A0E}" name="SS02" dataDxfId="143"/>
    <tableColumn id="200" xr3:uid="{F3C9BB2F-74B2-E045-B706-BE54DDEB4614}" name="SS03" dataDxfId="142"/>
    <tableColumn id="201" xr3:uid="{5FBA6316-9209-FB43-AB23-AEB1018F5670}" name="SS04" dataDxfId="141"/>
    <tableColumn id="202" xr3:uid="{62AD68F4-6183-6E49-8EBE-E770FC292C5C}" name="SS05" dataDxfId="140"/>
    <tableColumn id="203" xr3:uid="{C6714D99-267E-D445-9ACB-7D3044F38938}" name="SS06" dataDxfId="139"/>
    <tableColumn id="204" xr3:uid="{BBE52BA2-3AA3-7D44-869D-D37F1C3E9D65}" name="SS07" dataDxfId="138"/>
    <tableColumn id="182" xr3:uid="{CA03B2A9-B6C8-6D48-9553-509B177C362D}" name="KC01" dataDxfId="137"/>
    <tableColumn id="183" xr3:uid="{746E2030-3E6E-364F-A586-B6ECB218B5FB}" name="KC02" dataDxfId="136"/>
    <tableColumn id="184" xr3:uid="{6A7C4FDD-C6D7-9740-9806-01D0118436FC}" name="KC03" dataDxfId="135"/>
    <tableColumn id="185" xr3:uid="{FB1D79B5-5E33-7E4B-B483-1E40FB430629}" name="KC04" dataDxfId="134"/>
    <tableColumn id="186" xr3:uid="{59A7DB0F-6FAC-4545-97DE-D1482291EF2A}" name="KC05" dataDxfId="133"/>
    <tableColumn id="187" xr3:uid="{AB417A7C-AB27-7043-ADCD-42087A3ED040}" name="KC06" dataDxfId="132"/>
    <tableColumn id="188" xr3:uid="{9FA28CD6-D7D7-A04A-B291-50130B79C1E1}" name="KC07" dataDxfId="131"/>
    <tableColumn id="189" xr3:uid="{E605204B-EDCA-C04C-AADC-0EA03040AA98}" name="KC08" dataDxfId="130"/>
    <tableColumn id="190" xr3:uid="{1AEF095C-A725-F94B-9718-B463844D03B1}" name="KC09" dataDxfId="129"/>
    <tableColumn id="191" xr3:uid="{D0C44245-B1D8-BD4C-9648-1EABF311EBAD}" name="KC10" dataDxfId="128"/>
    <tableColumn id="192" xr3:uid="{5AEDD51F-6B16-1C47-8D50-6DAE9E862B50}" name="KC11" dataDxfId="127"/>
    <tableColumn id="193" xr3:uid="{2CB470DA-7A64-274F-975D-92BF871A8D73}" name="KC12" dataDxfId="126"/>
    <tableColumn id="194" xr3:uid="{0ADF2274-571F-CE43-B22E-A330611913F5}" name="TS01" dataDxfId="125"/>
    <tableColumn id="24" xr3:uid="{65C3CBCF-19FD-0643-BCA1-FDDE254A91B8}" name="TS02" dataDxfId="124"/>
    <tableColumn id="25" xr3:uid="{8844977F-04A6-C144-B588-A54102EF5D31}" name="TS03" dataDxfId="123"/>
    <tableColumn id="26" xr3:uid="{A0B2B9E4-F894-8242-A408-9993AA256644}" name="TS04" dataDxfId="122"/>
    <tableColumn id="27" xr3:uid="{4EBF5268-CA49-1646-9CE3-5EAF62D61710}" name="TS05" dataDxfId="121"/>
    <tableColumn id="196" xr3:uid="{15BB72C8-1F59-F14E-9BC1-687CB1F5113B}" name="TS06" dataDxfId="120"/>
    <tableColumn id="28" xr3:uid="{AC3653F2-83E4-AE49-BFF9-0BAD41C1B2BA}" name="TS07" dataDxfId="119"/>
    <tableColumn id="29" xr3:uid="{11DA93FD-751D-AD47-B03A-20FF800C8B56}" name="TS08" dataDxfId="118"/>
    <tableColumn id="197" xr3:uid="{8F75A236-6603-3C40-BCC5-7702B44B21C1}" name="TS09" dataDxfId="117"/>
    <tableColumn id="205" xr3:uid="{36457F06-AD07-8545-915C-BFD31915805B}" name="TS10" dataDxfId="116"/>
    <tableColumn id="206" xr3:uid="{9769EE91-85D2-8E42-AC89-E7AD1D41785D}" name="TS11" dataDxfId="115"/>
    <tableColumn id="207" xr3:uid="{3F6CD085-B1BE-AD44-BF5B-9B295A74FA4F}" name="TS12" dataDxfId="114"/>
    <tableColumn id="208" xr3:uid="{FF3B4756-EC58-0449-BBAC-6A9626FB2182}" name="TS13" dataDxfId="113"/>
    <tableColumn id="209" xr3:uid="{98428F76-AB1C-A943-BA7B-0EFB914F4949}" name="SD01" dataDxfId="112"/>
    <tableColumn id="210" xr3:uid="{E9047A27-7EB7-7F43-8295-DB1C5C087D49}" name="SD02" dataDxfId="111"/>
    <tableColumn id="211" xr3:uid="{09592C1E-6D15-9747-ACBA-D1F597650480}" name="SD03" dataDxfId="110"/>
    <tableColumn id="31" xr3:uid="{82F94AAD-BF37-1845-9B00-07D0A841B21B}" name="SD04" dataDxfId="109"/>
    <tableColumn id="32" xr3:uid="{298F0E6C-3F98-C94F-AE35-9B60D0C44825}" name="SD05" dataDxfId="108"/>
    <tableColumn id="212" xr3:uid="{8ABF51B7-AE1F-CC45-B2D7-EAE9808E5796}" name="SD06" dataDxfId="107"/>
    <tableColumn id="33" xr3:uid="{A868D19B-5A9F-334B-B017-6445D80594AC}" name="SD07" dataDxfId="106"/>
    <tableColumn id="213" xr3:uid="{DB2E6681-54B5-F544-AAB0-9F6DABADC8C8}" name="SD08" dataDxfId="105"/>
    <tableColumn id="34" xr3:uid="{BE7DB81F-32EB-DA48-BF73-9D3D4ADB8C2D}" name="SD09" dataDxfId="104"/>
    <tableColumn id="35" xr3:uid="{60F909FD-43C6-6B44-A479-15B3CE7701FB}" name="SD10" dataDxfId="103"/>
    <tableColumn id="36" xr3:uid="{D206C941-A2D2-7C45-A09D-0AD456F995B8}" name="SD11" dataDxfId="102"/>
    <tableColumn id="214" xr3:uid="{F37B7DFF-2D2C-F54A-A6AB-6E5473015A0F}" name="SD12" dataDxfId="101"/>
    <tableColumn id="215" xr3:uid="{CD399F11-85D1-494B-B948-A7909FCEECF3}" name="SD13" dataDxfId="100"/>
    <tableColumn id="216" xr3:uid="{190B8B38-DAB8-1C47-9DCC-FE28409DC1E3}" name="SI01" dataDxfId="99"/>
    <tableColumn id="217" xr3:uid="{20866B3E-3326-6042-ACC1-FD6BE02FA536}" name="SI02" dataDxfId="98"/>
    <tableColumn id="218" xr3:uid="{03FF4118-525C-0A42-8C0E-C5572F4C8354}" name="SI03" dataDxfId="97"/>
    <tableColumn id="219" xr3:uid="{2622E879-393B-0A47-ADD5-B028D57AA786}" name="SI04" dataDxfId="96"/>
    <tableColumn id="220" xr3:uid="{E2CCBF29-86CB-5E44-94A5-10C46CCA2E24}" name="SI05" dataDxfId="95"/>
    <tableColumn id="221" xr3:uid="{D41D3C36-B6F0-F84E-9903-97BC6A6989AD}" name="SI06" dataDxfId="94"/>
    <tableColumn id="222" xr3:uid="{C4542B19-E8FE-4E46-9422-C1172530C7D8}" name="SI07" dataDxfId="93"/>
    <tableColumn id="223" xr3:uid="{8FD21FC5-E991-8548-9929-DE9CA565E5EB}" name="SI08" dataDxfId="92"/>
    <tableColumn id="224" xr3:uid="{208E763F-67B7-D842-91F3-3D0CD847DA66}" name="SI09" dataDxfId="91"/>
    <tableColumn id="225" xr3:uid="{6C20193D-2030-5F4B-A687-1C03894FE71F}" name="SI10" dataDxfId="90"/>
    <tableColumn id="226" xr3:uid="{595FA1D1-548E-584B-9C35-05BEEE957352}" name="SI11" dataDxfId="89"/>
    <tableColumn id="227" xr3:uid="{8F69A1C4-DEF1-1A4D-B4D4-5557D5C5074B}" name="SI12" dataDxfId="88"/>
    <tableColumn id="228" xr3:uid="{ECD156CC-939C-8842-B583-A267D92AA010}" name="SI13" dataDxfId="87"/>
    <tableColumn id="229" xr3:uid="{16CDD792-91F0-1049-9164-87F6E5005022}" name="SI14" dataDxfId="86"/>
    <tableColumn id="230" xr3:uid="{BC051EE1-1C22-544C-91DF-D885F0234F4D}" name="SI15" dataDxfId="85"/>
    <tableColumn id="231" xr3:uid="{C51BF0F3-7687-DB43-8E85-B087D204A1B7}" name="SI16" dataDxfId="84"/>
    <tableColumn id="241" xr3:uid="{4D044191-4915-884D-B85C-CCE1F6B6CEFB}" name="PB01" dataDxfId="83"/>
    <tableColumn id="242" xr3:uid="{1A9B85B9-96EB-484F-BE4B-8A2562A0D06C}" name="PB02" dataDxfId="82"/>
    <tableColumn id="243" xr3:uid="{D40ED2FC-D5B0-5141-963A-F412CDE088A4}" name="PB03" dataDxfId="81"/>
    <tableColumn id="244" xr3:uid="{2C134CEB-AD08-4A4E-B4B8-1491AD59ADC2}" name="PB04" dataDxfId="80"/>
    <tableColumn id="245" xr3:uid="{656D04F8-5CB8-D740-9948-827B6EE0B1D8}" name="PB05" dataDxfId="79"/>
    <tableColumn id="246" xr3:uid="{DE04A5C1-7DCB-5B47-92A0-FB98CAA63928}" name="PB06" dataDxfId="78"/>
    <tableColumn id="247" xr3:uid="{F19C898D-4458-BA48-B5DA-3D463BB9E4BA}" name="PB07" dataDxfId="77"/>
    <tableColumn id="248" xr3:uid="{1CDF04CC-A9EF-614B-B353-1C0486B0487A}" name="PB08" dataDxfId="76"/>
    <tableColumn id="249" xr3:uid="{F09855FB-6081-EE4A-9CB9-C82F62A11192}" name="PB09" dataDxfId="75"/>
    <tableColumn id="250" xr3:uid="{952F6799-9892-654D-A46D-0D56821B233F}" name="PB10" dataDxfId="74"/>
    <tableColumn id="251" xr3:uid="{7D45DF55-C36D-8B43-ABD8-E1A7CD95FC45}" name="PB11" dataDxfId="73"/>
    <tableColumn id="252" xr3:uid="{E31E42C7-CEFC-9740-9B07-400AE15A6849}" name="Column1" dataDxfId="72"/>
    <tableColumn id="42" xr3:uid="{20650FB3-0ADF-884A-BA0A-3961725B4C97}" name="B216" dataDxfId="71"/>
    <tableColumn id="43" xr3:uid="{6295E440-5D14-F245-BF64-BF3E75938FC8}" name="B218" dataDxfId="70"/>
    <tableColumn id="45" xr3:uid="{8BE67358-F252-4B4C-8479-F5744F485ED2}" name="B220" dataDxfId="69"/>
    <tableColumn id="49" xr3:uid="{F791A2EB-DF3E-7E4C-9C99-E062BEBA23FA}" name="B221" dataDxfId="68"/>
    <tableColumn id="50" xr3:uid="{2ACFA49F-4696-314E-8FAD-B227F6DC4263}" name="B222" dataDxfId="67"/>
    <tableColumn id="51" xr3:uid="{9F8ED55B-21A9-4A4E-A47B-D2F79AA815BE}" name="B223" dataDxfId="66"/>
    <tableColumn id="52" xr3:uid="{18759232-64CB-1D4A-944E-8EBAF2381AAF}" name="B224" dataDxfId="65"/>
    <tableColumn id="53" xr3:uid="{6B68EF65-73A1-3A45-A121-D1D87C4FCAF6}" name="B225" dataDxfId="64"/>
    <tableColumn id="54" xr3:uid="{3BA1A04B-6A94-2942-AD6C-C776425BED26}" name="B226" dataDxfId="63"/>
    <tableColumn id="46" xr3:uid="{D8012723-D87A-4B43-8FF3-BA36F8C5F641}" name="B230" dataDxfId="62"/>
    <tableColumn id="47" xr3:uid="{25EA303F-5599-A843-816B-6B93ECBBCC15}" name="B233" dataDxfId="61"/>
    <tableColumn id="48" xr3:uid="{9D66BDE8-4DD7-F742-AC19-D498C0EC176D}" name="B235" dataDxfId="60"/>
    <tableColumn id="55" xr3:uid="{B211465D-A0D3-C143-91A3-A4964FF56B69}" name="B236" dataDxfId="59"/>
    <tableColumn id="56" xr3:uid="{C6D26E60-E942-8446-B11D-07C09732FD9E}" name="B237" dataDxfId="58"/>
    <tableColumn id="57" xr3:uid="{E7868593-79AB-FB4F-92C4-E045FD5E3C77}" name="B238" dataDxfId="57"/>
    <tableColumn id="58" xr3:uid="{D61CCA9F-E52F-8243-A43A-777374CEBED4}" name="B240" dataDxfId="56"/>
    <tableColumn id="59" xr3:uid="{CABD73D1-341A-8F49-A219-5992F6CEAF8F}" name="B246" dataDxfId="55"/>
    <tableColumn id="60" xr3:uid="{EDF0D921-D97B-2945-85F1-5575C79302B9}" name="B247" dataDxfId="54"/>
    <tableColumn id="61" xr3:uid="{7E440CD7-57C9-934B-934D-565F37BB3C51}" name="B248" dataDxfId="53"/>
    <tableColumn id="62" xr3:uid="{C9F487E3-C4DE-6E42-BCAA-DD1C50AC2467}" name="B253" dataDxfId="52"/>
    <tableColumn id="63" xr3:uid="{90C9FBB4-5C40-E248-8855-8102EE56B3D1}" name="B254" dataDxfId="51"/>
    <tableColumn id="64" xr3:uid="{C209C26B-BDAF-2F4A-935C-1AAA3190AEC6}" name="B257" dataDxfId="50"/>
    <tableColumn id="65" xr3:uid="{22C6C42C-DFC3-7A4D-BACA-0DB264BC7CAE}" name="B258" dataDxfId="49"/>
    <tableColumn id="66" xr3:uid="{AEEC7D7D-ACB2-D341-828E-4D7478FAB854}" name="B263" dataDxfId="48"/>
    <tableColumn id="79" xr3:uid="{2C301DA1-8231-EC4F-BC94-C28F54576EDA}" name="B264" dataDxfId="47"/>
    <tableColumn id="80" xr3:uid="{00213026-64D8-7B47-A626-AC144414D8C5}" name="B267" dataDxfId="46"/>
    <tableColumn id="81" xr3:uid="{88954DE5-BDDD-8449-B957-1F7754F45432}" name="B272" dataDxfId="45"/>
    <tableColumn id="195" xr3:uid="{48C26432-7393-1E40-A9AF-513A39600268}" name="B477" dataDxfId="44"/>
    <tableColumn id="232" xr3:uid="{A779CE0C-2BB2-CF4D-9246-ABE8A8E72039}" name="B479" dataDxfId="43"/>
    <tableColumn id="233" xr3:uid="{F72DB1E0-7006-E547-BA3C-9E0105621B38}" name="B480" dataDxfId="42"/>
    <tableColumn id="30" xr3:uid="{0C9A988A-DCA5-6D41-96CC-E29DA704AC0F}" name="B482" dataDxfId="41"/>
    <tableColumn id="37" xr3:uid="{62DCA2E3-D827-114F-AA07-2EDC7BA2FE1D}" name="B483" dataDxfId="40"/>
    <tableColumn id="40" xr3:uid="{4F811904-79A5-8743-85F7-7E468E68352E}" name="B484" dataDxfId="39"/>
    <tableColumn id="234" xr3:uid="{BF1F47C1-1E3C-B544-B0DC-A8117AF70D56}" name="B485" dataDxfId="38"/>
    <tableColumn id="235" xr3:uid="{E9BC5BF2-8A32-F04D-A19A-935A8B21B25A}" name="B486" dataDxfId="37"/>
    <tableColumn id="38" xr3:uid="{A0EB92FF-DD25-7644-8E22-B54A47108131}" name="B487" dataDxfId="36"/>
    <tableColumn id="41" xr3:uid="{86058C52-EAC3-9A46-8B11-DBB11E0CC39B}" name="B488" dataDxfId="35"/>
    <tableColumn id="39" xr3:uid="{337CB1BA-1316-0B42-A3AC-3744D951E99F}" name="B489" dataDxfId="34"/>
    <tableColumn id="123" xr3:uid="{5D8D2615-EECC-B641-905D-A1EC4C5F9A3A}" name="B490" dataDxfId="33"/>
    <tableColumn id="170" xr3:uid="{060E1F15-DE82-E043-986A-D7A3C4CAB669}" name="B493" dataDxfId="32"/>
    <tableColumn id="236" xr3:uid="{835F8961-D49B-E54C-A0CB-FC252AB57D7E}" name="B495" dataDxfId="31"/>
    <tableColumn id="44" xr3:uid="{BD544534-9564-4345-B8D0-DB6D366CD28A}" name="B611" dataDxfId="30"/>
    <tableColumn id="237" xr3:uid="{57B26967-5D4D-E146-B875-53D4B1DD505E}" name="B616" dataDxfId="29"/>
    <tableColumn id="238" xr3:uid="{0CFAD5A7-F9B8-3848-A780-7B520C78ABEC}" name="E792" dataDxfId="28"/>
    <tableColumn id="239" xr3:uid="{0906C367-2935-344D-A181-3B6B1154DFD4}" name="E793" dataDxfId="27"/>
    <tableColumn id="240" xr3:uid="{8ADB2DB4-FD61-6D41-9137-7D6ED8662D4C}" name="E796" dataDxfId="26"/>
    <tableColumn id="256" xr3:uid="{B67F2E43-745D-E04A-9A91-D7CFE466A5E4}" name="E800" dataDxfId="25"/>
    <tableColumn id="257" xr3:uid="{E981EE3E-4EC9-884E-BB70-F0CB5751DCB9}" name="E803" dataDxfId="24"/>
    <tableColumn id="67" xr3:uid="{9690EC1F-C359-B44D-B4D4-3B6AB362D9F0}" name="E804" dataDxfId="23"/>
    <tableColumn id="274" xr3:uid="{77256A1C-E19A-6845-B907-70201B4606F4}" name="E809" dataDxfId="22"/>
    <tableColumn id="258" xr3:uid="{83F99C0B-593C-3442-B182-041CF3E31328}" name="E817" dataDxfId="21"/>
    <tableColumn id="68" xr3:uid="{70EE256C-FCE6-E94F-86A5-38BFF1E4484B}" name="E820" dataDxfId="20"/>
    <tableColumn id="69" xr3:uid="{8849D304-C4D0-E34E-BB52-E0399AC3F65F}" name="E821" dataDxfId="19"/>
    <tableColumn id="259" xr3:uid="{BEEEA567-1E50-8549-820E-95712398A995}" name="E827" dataDxfId="18"/>
    <tableColumn id="260" xr3:uid="{BFB780F8-9724-1642-901C-96B188D7423A}" name="E828" dataDxfId="17"/>
    <tableColumn id="261" xr3:uid="{2CFBC9B9-1141-D94F-BFD9-FB96EB6F9648}" name="I429" dataDxfId="16"/>
    <tableColumn id="70" xr3:uid="{181A01BE-C0AC-2344-A55C-C2F935861C62}" name="M763" dataDxfId="15"/>
    <tableColumn id="71" xr3:uid="{9148D699-29B1-CB49-AE25-D2E83A70C922}" name="M773" dataDxfId="14"/>
    <tableColumn id="72" xr3:uid="{8883C811-39E4-2E4C-986C-879BA95523FD}" name="M774" dataDxfId="13"/>
    <tableColumn id="262" xr3:uid="{AFAC64A8-245E-B746-9167-5E3EA4CA4178}" name="M775" dataDxfId="12"/>
    <tableColumn id="263" xr3:uid="{233C4AC9-2593-5940-BAB6-FEE0DD1FBC71}" name="M776" dataDxfId="11"/>
    <tableColumn id="264" xr3:uid="{A8EA04CC-5BCF-9941-83E2-8AC33FDE50B5}" name="M777" dataDxfId="10"/>
    <tableColumn id="73" xr3:uid="{C3B4D587-45E8-1946-919F-7E232A67C5F9}" name="M778" dataDxfId="9"/>
    <tableColumn id="74" xr3:uid="{6E4C1FDC-FA2C-974F-854F-9D2C9B403A34}" name="M779" dataDxfId="8"/>
    <tableColumn id="75" xr3:uid="{99F82A34-15DB-7C4D-9C1F-E2A2BA23E051}" name="M780" dataDxfId="7"/>
    <tableColumn id="265" xr3:uid="{876E8D4F-24CB-3A4C-98CC-C45FC2F20BEE}" name="M783B" dataDxfId="6"/>
    <tableColumn id="266" xr3:uid="{9DA5009C-DE2A-2143-91F0-99A5EE95661F}" name="M784B" dataDxfId="5"/>
    <tableColumn id="76" xr3:uid="{F018F0F7-4498-D641-8C7C-4DEED19A8B48}" name="M789" dataDxfId="4"/>
    <tableColumn id="77" xr3:uid="{DE4873B8-61B3-FA46-A2A0-529F2267D6F4}" name="M791" dataDxfId="3"/>
    <tableColumn id="78" xr3:uid="{45F278F0-585E-4046-AC8F-83E20461E713}" name="M793" dataDxfId="2"/>
    <tableColumn id="275" xr3:uid="{31161BBF-A057-2F4F-9BF5-840837FEEBA7}" name="M797" dataDxfId="1"/>
    <tableColumn id="267" xr3:uid="{191F4A6B-69A9-174F-A4CD-B0D279603201}" name="Marcus 1921 Akl Is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930B-29F0-944C-B708-134E8869D272}">
  <dimension ref="A1:IA366"/>
  <sheetViews>
    <sheetView tabSelected="1" topLeftCell="A324" workbookViewId="0">
      <selection activeCell="A341" sqref="A341:B342"/>
    </sheetView>
  </sheetViews>
  <sheetFormatPr baseColWidth="10" defaultColWidth="9.1640625" defaultRowHeight="16" x14ac:dyDescent="0.2"/>
  <cols>
    <col min="1" max="1" width="14.5" style="2" customWidth="1"/>
    <col min="2" max="2" width="43" customWidth="1"/>
    <col min="3" max="3" width="12.83203125" style="2" customWidth="1"/>
    <col min="4" max="5" width="13.33203125" style="2" customWidth="1"/>
    <col min="6" max="6" width="8.1640625" style="2" customWidth="1"/>
    <col min="7" max="162" width="8.1640625" style="4" customWidth="1"/>
    <col min="163" max="163" width="5.6640625" style="5" customWidth="1"/>
    <col min="164" max="191" width="7.6640625" style="4" customWidth="1"/>
    <col min="192" max="193" width="8" style="4" customWidth="1"/>
    <col min="194" max="195" width="8.6640625" style="4" customWidth="1"/>
    <col min="196" max="234" width="9.1640625" style="4"/>
  </cols>
  <sheetData>
    <row r="1" spans="1:235" ht="21" x14ac:dyDescent="0.25">
      <c r="A1" s="1" t="s">
        <v>0</v>
      </c>
      <c r="F1" s="2">
        <f>E5*F3</f>
        <v>82211</v>
      </c>
      <c r="G1" s="4" t="s">
        <v>1</v>
      </c>
    </row>
    <row r="2" spans="1:235" ht="21" x14ac:dyDescent="0.25">
      <c r="A2" s="1" t="s">
        <v>2</v>
      </c>
      <c r="F2" s="2">
        <f>SUM(F4:IA4)</f>
        <v>2263</v>
      </c>
      <c r="G2" s="4" t="s">
        <v>3</v>
      </c>
    </row>
    <row r="3" spans="1:235" ht="19" customHeight="1" x14ac:dyDescent="0.25">
      <c r="A3" s="6" t="s">
        <v>4</v>
      </c>
      <c r="E3" s="7"/>
      <c r="F3" s="2">
        <f>COUNTA(F4:IA4)</f>
        <v>229</v>
      </c>
      <c r="G3" s="4" t="s">
        <v>5</v>
      </c>
    </row>
    <row r="4" spans="1:235" x14ac:dyDescent="0.2">
      <c r="A4" s="8" t="s">
        <v>6</v>
      </c>
      <c r="D4" s="28" t="s">
        <v>7</v>
      </c>
      <c r="E4" s="28"/>
      <c r="F4" s="2">
        <f t="shared" ref="F4:BQ4" si="0">SUM(F8:F560)</f>
        <v>17</v>
      </c>
      <c r="G4" s="2">
        <f t="shared" si="0"/>
        <v>12</v>
      </c>
      <c r="H4" s="2">
        <f t="shared" si="0"/>
        <v>8</v>
      </c>
      <c r="I4" s="2">
        <f t="shared" si="0"/>
        <v>11</v>
      </c>
      <c r="J4" s="2">
        <f t="shared" si="0"/>
        <v>12</v>
      </c>
      <c r="K4" s="2">
        <f t="shared" si="0"/>
        <v>18</v>
      </c>
      <c r="L4" s="2">
        <f t="shared" si="0"/>
        <v>16</v>
      </c>
      <c r="M4" s="2">
        <f t="shared" si="0"/>
        <v>5</v>
      </c>
      <c r="N4" s="2">
        <f t="shared" si="0"/>
        <v>9</v>
      </c>
      <c r="O4" s="2">
        <f t="shared" si="0"/>
        <v>5</v>
      </c>
      <c r="P4" s="2">
        <f t="shared" si="0"/>
        <v>8</v>
      </c>
      <c r="Q4" s="2">
        <f t="shared" si="0"/>
        <v>3</v>
      </c>
      <c r="R4" s="2">
        <f t="shared" si="0"/>
        <v>0</v>
      </c>
      <c r="S4" s="2">
        <f t="shared" si="0"/>
        <v>3</v>
      </c>
      <c r="T4" s="2">
        <f t="shared" si="0"/>
        <v>11</v>
      </c>
      <c r="U4" s="2">
        <f t="shared" si="0"/>
        <v>7</v>
      </c>
      <c r="V4" s="2">
        <f t="shared" si="0"/>
        <v>2</v>
      </c>
      <c r="W4" s="2">
        <f t="shared" si="0"/>
        <v>8</v>
      </c>
      <c r="X4" s="2">
        <f t="shared" si="0"/>
        <v>6</v>
      </c>
      <c r="Y4" s="2">
        <f t="shared" si="0"/>
        <v>3</v>
      </c>
      <c r="Z4" s="2">
        <f t="shared" si="0"/>
        <v>1</v>
      </c>
      <c r="AA4" s="2">
        <f t="shared" si="0"/>
        <v>5</v>
      </c>
      <c r="AB4" s="2">
        <f t="shared" si="0"/>
        <v>1</v>
      </c>
      <c r="AC4" s="2">
        <f t="shared" si="0"/>
        <v>0</v>
      </c>
      <c r="AD4" s="2">
        <f t="shared" si="0"/>
        <v>0</v>
      </c>
      <c r="AE4" s="2">
        <f t="shared" si="0"/>
        <v>3</v>
      </c>
      <c r="AF4" s="2">
        <f t="shared" si="0"/>
        <v>0</v>
      </c>
      <c r="AG4" s="2">
        <f t="shared" si="0"/>
        <v>10</v>
      </c>
      <c r="AH4" s="2">
        <f t="shared" si="0"/>
        <v>10</v>
      </c>
      <c r="AI4" s="2">
        <f t="shared" si="0"/>
        <v>8</v>
      </c>
      <c r="AJ4" s="2">
        <f t="shared" si="0"/>
        <v>5</v>
      </c>
      <c r="AK4" s="2">
        <f t="shared" si="0"/>
        <v>8</v>
      </c>
      <c r="AL4" s="2">
        <f t="shared" si="0"/>
        <v>14</v>
      </c>
      <c r="AM4" s="2">
        <f t="shared" si="0"/>
        <v>17</v>
      </c>
      <c r="AN4" s="2">
        <f t="shared" si="0"/>
        <v>7</v>
      </c>
      <c r="AO4" s="2">
        <f t="shared" si="0"/>
        <v>13</v>
      </c>
      <c r="AP4" s="2">
        <f t="shared" si="0"/>
        <v>17</v>
      </c>
      <c r="AQ4" s="2">
        <f t="shared" si="0"/>
        <v>11</v>
      </c>
      <c r="AR4" s="2">
        <f t="shared" si="0"/>
        <v>15</v>
      </c>
      <c r="AS4" s="2">
        <f t="shared" si="0"/>
        <v>8</v>
      </c>
      <c r="AT4" s="2">
        <f t="shared" si="0"/>
        <v>11</v>
      </c>
      <c r="AU4" s="2">
        <f t="shared" si="0"/>
        <v>13</v>
      </c>
      <c r="AV4" s="2">
        <f t="shared" si="0"/>
        <v>0</v>
      </c>
      <c r="AW4" s="2">
        <f t="shared" si="0"/>
        <v>0</v>
      </c>
      <c r="AX4" s="2">
        <f t="shared" si="0"/>
        <v>0</v>
      </c>
      <c r="AY4" s="2">
        <f t="shared" si="0"/>
        <v>2</v>
      </c>
      <c r="AZ4" s="2">
        <f t="shared" si="0"/>
        <v>1</v>
      </c>
      <c r="BA4" s="2">
        <f t="shared" si="0"/>
        <v>13</v>
      </c>
      <c r="BB4" s="2">
        <f t="shared" si="0"/>
        <v>0</v>
      </c>
      <c r="BC4" s="2">
        <f t="shared" si="0"/>
        <v>7</v>
      </c>
      <c r="BD4" s="2">
        <f t="shared" si="0"/>
        <v>6</v>
      </c>
      <c r="BE4" s="2">
        <f t="shared" si="0"/>
        <v>3</v>
      </c>
      <c r="BF4" s="2">
        <f t="shared" si="0"/>
        <v>9</v>
      </c>
      <c r="BG4" s="2">
        <f t="shared" si="0"/>
        <v>0</v>
      </c>
      <c r="BH4" s="2">
        <f t="shared" si="0"/>
        <v>2</v>
      </c>
      <c r="BI4" s="2">
        <f t="shared" si="0"/>
        <v>5</v>
      </c>
      <c r="BJ4" s="2">
        <f t="shared" si="0"/>
        <v>1</v>
      </c>
      <c r="BK4" s="2">
        <f t="shared" si="0"/>
        <v>8</v>
      </c>
      <c r="BL4" s="2">
        <f t="shared" si="0"/>
        <v>0</v>
      </c>
      <c r="BM4" s="2">
        <f t="shared" si="0"/>
        <v>0</v>
      </c>
      <c r="BN4" s="2">
        <f t="shared" si="0"/>
        <v>0</v>
      </c>
      <c r="BO4" s="2">
        <f t="shared" si="0"/>
        <v>0</v>
      </c>
      <c r="BP4" s="2">
        <f t="shared" si="0"/>
        <v>4</v>
      </c>
      <c r="BQ4" s="2">
        <f t="shared" si="0"/>
        <v>11</v>
      </c>
      <c r="BR4" s="2">
        <f t="shared" ref="BR4:EC4" si="1">SUM(BR8:BR560)</f>
        <v>3</v>
      </c>
      <c r="BS4" s="2">
        <f t="shared" si="1"/>
        <v>4</v>
      </c>
      <c r="BT4" s="2">
        <f t="shared" si="1"/>
        <v>0</v>
      </c>
      <c r="BU4" s="2">
        <f t="shared" si="1"/>
        <v>3</v>
      </c>
      <c r="BV4" s="2">
        <f t="shared" si="1"/>
        <v>0</v>
      </c>
      <c r="BW4" s="2">
        <f t="shared" si="1"/>
        <v>6</v>
      </c>
      <c r="BX4" s="2">
        <f t="shared" si="1"/>
        <v>0</v>
      </c>
      <c r="BY4" s="2">
        <f t="shared" si="1"/>
        <v>4</v>
      </c>
      <c r="BZ4" s="2">
        <f t="shared" si="1"/>
        <v>5</v>
      </c>
      <c r="CA4" s="2">
        <f t="shared" si="1"/>
        <v>6</v>
      </c>
      <c r="CB4" s="2">
        <f t="shared" si="1"/>
        <v>1</v>
      </c>
      <c r="CC4" s="2">
        <f t="shared" si="1"/>
        <v>0</v>
      </c>
      <c r="CD4" s="2">
        <f t="shared" si="1"/>
        <v>4</v>
      </c>
      <c r="CE4" s="2">
        <f t="shared" si="1"/>
        <v>0</v>
      </c>
      <c r="CF4" s="2">
        <f t="shared" si="1"/>
        <v>0</v>
      </c>
      <c r="CG4" s="2">
        <f t="shared" si="1"/>
        <v>2</v>
      </c>
      <c r="CH4" s="2">
        <f t="shared" si="1"/>
        <v>0</v>
      </c>
      <c r="CI4" s="2">
        <f t="shared" si="1"/>
        <v>4</v>
      </c>
      <c r="CJ4" s="2">
        <f t="shared" si="1"/>
        <v>5</v>
      </c>
      <c r="CK4" s="2">
        <f t="shared" si="1"/>
        <v>0</v>
      </c>
      <c r="CL4" s="2">
        <f t="shared" si="1"/>
        <v>0</v>
      </c>
      <c r="CM4" s="2">
        <f t="shared" si="1"/>
        <v>7</v>
      </c>
      <c r="CN4" s="2">
        <f t="shared" si="1"/>
        <v>6</v>
      </c>
      <c r="CO4" s="2">
        <f t="shared" si="1"/>
        <v>3</v>
      </c>
      <c r="CP4" s="2">
        <f t="shared" si="1"/>
        <v>1</v>
      </c>
      <c r="CQ4" s="2">
        <f t="shared" si="1"/>
        <v>0</v>
      </c>
      <c r="CR4" s="2">
        <f t="shared" si="1"/>
        <v>1</v>
      </c>
      <c r="CS4" s="2">
        <f t="shared" si="1"/>
        <v>4</v>
      </c>
      <c r="CT4" s="2">
        <f t="shared" si="1"/>
        <v>2</v>
      </c>
      <c r="CU4" s="2">
        <f t="shared" si="1"/>
        <v>0</v>
      </c>
      <c r="CV4" s="2">
        <f t="shared" si="1"/>
        <v>0</v>
      </c>
      <c r="CW4" s="2">
        <f t="shared" si="1"/>
        <v>0</v>
      </c>
      <c r="CX4" s="2">
        <f t="shared" si="1"/>
        <v>0</v>
      </c>
      <c r="CY4" s="2">
        <f t="shared" si="1"/>
        <v>6</v>
      </c>
      <c r="CZ4" s="2">
        <f t="shared" si="1"/>
        <v>9</v>
      </c>
      <c r="DA4" s="2">
        <f t="shared" si="1"/>
        <v>3</v>
      </c>
      <c r="DB4" s="2">
        <f t="shared" si="1"/>
        <v>0</v>
      </c>
      <c r="DC4" s="2">
        <f t="shared" si="1"/>
        <v>1</v>
      </c>
      <c r="DD4" s="2">
        <f t="shared" si="1"/>
        <v>7</v>
      </c>
      <c r="DE4" s="2">
        <f t="shared" si="1"/>
        <v>3</v>
      </c>
      <c r="DF4" s="2">
        <f t="shared" si="1"/>
        <v>14</v>
      </c>
      <c r="DG4" s="2">
        <f t="shared" si="1"/>
        <v>20</v>
      </c>
      <c r="DH4" s="2">
        <f t="shared" si="1"/>
        <v>13</v>
      </c>
      <c r="DI4" s="2">
        <f t="shared" si="1"/>
        <v>18</v>
      </c>
      <c r="DJ4" s="2">
        <f t="shared" si="1"/>
        <v>17</v>
      </c>
      <c r="DK4" s="2">
        <f t="shared" si="1"/>
        <v>17</v>
      </c>
      <c r="DL4" s="2">
        <f t="shared" si="1"/>
        <v>24</v>
      </c>
      <c r="DM4" s="2">
        <f t="shared" si="1"/>
        <v>18</v>
      </c>
      <c r="DN4" s="2">
        <f t="shared" si="1"/>
        <v>2</v>
      </c>
      <c r="DO4" s="2">
        <f t="shared" si="1"/>
        <v>14</v>
      </c>
      <c r="DP4" s="2">
        <f t="shared" si="1"/>
        <v>7</v>
      </c>
      <c r="DQ4" s="2">
        <f t="shared" si="1"/>
        <v>10</v>
      </c>
      <c r="DR4" s="2">
        <f t="shared" si="1"/>
        <v>8</v>
      </c>
      <c r="DS4" s="2">
        <f t="shared" si="1"/>
        <v>7</v>
      </c>
      <c r="DT4" s="2">
        <f t="shared" si="1"/>
        <v>8</v>
      </c>
      <c r="DU4" s="2">
        <f t="shared" si="1"/>
        <v>10</v>
      </c>
      <c r="DV4" s="2">
        <f t="shared" si="1"/>
        <v>13</v>
      </c>
      <c r="DW4" s="2">
        <f t="shared" si="1"/>
        <v>15</v>
      </c>
      <c r="DX4" s="2">
        <f t="shared" si="1"/>
        <v>2</v>
      </c>
      <c r="DY4" s="2">
        <f t="shared" si="1"/>
        <v>12</v>
      </c>
      <c r="DZ4" s="2">
        <f t="shared" si="1"/>
        <v>4</v>
      </c>
      <c r="EA4" s="2">
        <f t="shared" si="1"/>
        <v>10</v>
      </c>
      <c r="EB4" s="2">
        <f t="shared" si="1"/>
        <v>10</v>
      </c>
      <c r="EC4" s="2">
        <f t="shared" si="1"/>
        <v>8</v>
      </c>
      <c r="ED4" s="2">
        <f t="shared" ref="ED4:FF4" si="2">SUM(ED8:ED560)</f>
        <v>0</v>
      </c>
      <c r="EE4" s="2">
        <f t="shared" si="2"/>
        <v>0</v>
      </c>
      <c r="EF4" s="2">
        <f t="shared" si="2"/>
        <v>8</v>
      </c>
      <c r="EG4" s="2">
        <f t="shared" si="2"/>
        <v>20</v>
      </c>
      <c r="EH4" s="2">
        <f t="shared" si="2"/>
        <v>34</v>
      </c>
      <c r="EI4" s="2">
        <f t="shared" si="2"/>
        <v>7</v>
      </c>
      <c r="EJ4" s="2">
        <f t="shared" si="2"/>
        <v>16</v>
      </c>
      <c r="EK4" s="2">
        <f t="shared" si="2"/>
        <v>1</v>
      </c>
      <c r="EL4" s="2">
        <f t="shared" si="2"/>
        <v>6</v>
      </c>
      <c r="EM4" s="2">
        <f t="shared" si="2"/>
        <v>27</v>
      </c>
      <c r="EN4" s="2">
        <f t="shared" si="2"/>
        <v>19</v>
      </c>
      <c r="EO4" s="2">
        <f t="shared" si="2"/>
        <v>3</v>
      </c>
      <c r="EP4" s="2">
        <f t="shared" si="2"/>
        <v>9</v>
      </c>
      <c r="EQ4" s="2">
        <f t="shared" si="2"/>
        <v>5</v>
      </c>
      <c r="ER4" s="2">
        <f t="shared" si="2"/>
        <v>8</v>
      </c>
      <c r="ES4" s="2">
        <f t="shared" si="2"/>
        <v>0</v>
      </c>
      <c r="ET4" s="2">
        <f t="shared" si="2"/>
        <v>0</v>
      </c>
      <c r="EU4" s="2">
        <f t="shared" si="2"/>
        <v>0</v>
      </c>
      <c r="EV4" s="2">
        <f t="shared" si="2"/>
        <v>6</v>
      </c>
      <c r="EW4" s="2">
        <f t="shared" si="2"/>
        <v>14</v>
      </c>
      <c r="EX4" s="2">
        <f t="shared" si="2"/>
        <v>3</v>
      </c>
      <c r="EY4" s="2">
        <f t="shared" si="2"/>
        <v>11</v>
      </c>
      <c r="EZ4" s="2">
        <f t="shared" si="2"/>
        <v>1</v>
      </c>
      <c r="FA4" s="2">
        <f t="shared" si="2"/>
        <v>0</v>
      </c>
      <c r="FB4" s="2">
        <f t="shared" si="2"/>
        <v>0</v>
      </c>
      <c r="FC4" s="2">
        <f t="shared" si="2"/>
        <v>12</v>
      </c>
      <c r="FD4" s="2">
        <f t="shared" si="2"/>
        <v>2</v>
      </c>
      <c r="FE4" s="2">
        <f t="shared" si="2"/>
        <v>0</v>
      </c>
      <c r="FF4" s="2">
        <f t="shared" si="2"/>
        <v>0</v>
      </c>
      <c r="FG4" s="3"/>
      <c r="FH4" s="2">
        <f>SUM(FH8:FH560)</f>
        <v>17</v>
      </c>
      <c r="FI4" s="2">
        <f t="shared" ref="FI4:FO4" si="3">COUNTA(FI8:FI1535)</f>
        <v>25</v>
      </c>
      <c r="FJ4" s="2">
        <f t="shared" si="3"/>
        <v>31</v>
      </c>
      <c r="FK4" s="2">
        <f t="shared" si="3"/>
        <v>91</v>
      </c>
      <c r="FL4" s="2">
        <f t="shared" si="3"/>
        <v>52</v>
      </c>
      <c r="FM4" s="2">
        <f t="shared" si="3"/>
        <v>39</v>
      </c>
      <c r="FN4" s="2">
        <f t="shared" si="3"/>
        <v>68</v>
      </c>
      <c r="FO4" s="2">
        <f t="shared" si="3"/>
        <v>56</v>
      </c>
      <c r="FP4" s="2">
        <f>SUM(FP8:FP560)</f>
        <v>96</v>
      </c>
      <c r="FQ4" s="2">
        <f>SUM(FQ8:FQ560)</f>
        <v>35</v>
      </c>
      <c r="FR4" s="2">
        <f>SUM(FR8:FR560)</f>
        <v>52</v>
      </c>
      <c r="FS4" s="2">
        <f>SUM(FS8:FS560)</f>
        <v>62</v>
      </c>
      <c r="FT4" s="2">
        <f t="shared" ref="FT4:IA4" si="4">SUM(FT8:FT560)</f>
        <v>3</v>
      </c>
      <c r="FU4" s="2">
        <f t="shared" si="4"/>
        <v>69</v>
      </c>
      <c r="FV4" s="2">
        <f t="shared" si="4"/>
        <v>26</v>
      </c>
      <c r="FW4" s="2">
        <f t="shared" si="4"/>
        <v>15</v>
      </c>
      <c r="FX4" s="2">
        <f t="shared" si="4"/>
        <v>2</v>
      </c>
      <c r="FY4" s="2">
        <f t="shared" si="4"/>
        <v>22</v>
      </c>
      <c r="FZ4" s="2">
        <f t="shared" si="4"/>
        <v>2</v>
      </c>
      <c r="GA4" s="2">
        <f t="shared" si="4"/>
        <v>25</v>
      </c>
      <c r="GB4" s="2">
        <f t="shared" si="4"/>
        <v>8</v>
      </c>
      <c r="GC4" s="2">
        <f t="shared" si="4"/>
        <v>3</v>
      </c>
      <c r="GD4" s="2">
        <f t="shared" si="4"/>
        <v>16</v>
      </c>
      <c r="GE4" s="2">
        <f t="shared" si="4"/>
        <v>18</v>
      </c>
      <c r="GF4" s="2">
        <f t="shared" si="4"/>
        <v>24</v>
      </c>
      <c r="GG4" s="2">
        <f t="shared" si="4"/>
        <v>16</v>
      </c>
      <c r="GH4" s="2">
        <f t="shared" si="4"/>
        <v>17</v>
      </c>
      <c r="GI4" s="2">
        <f t="shared" si="4"/>
        <v>0</v>
      </c>
      <c r="GJ4" s="2">
        <f t="shared" si="4"/>
        <v>0</v>
      </c>
      <c r="GK4" s="2">
        <f t="shared" si="4"/>
        <v>0</v>
      </c>
      <c r="GL4" s="2">
        <f t="shared" si="4"/>
        <v>6</v>
      </c>
      <c r="GM4" s="2">
        <f t="shared" si="4"/>
        <v>2</v>
      </c>
      <c r="GN4" s="2">
        <f t="shared" si="4"/>
        <v>13</v>
      </c>
      <c r="GO4" s="2">
        <f t="shared" si="4"/>
        <v>0</v>
      </c>
      <c r="GP4" s="2">
        <f t="shared" si="4"/>
        <v>0</v>
      </c>
      <c r="GQ4" s="2">
        <f t="shared" si="4"/>
        <v>5</v>
      </c>
      <c r="GR4" s="2">
        <f t="shared" si="4"/>
        <v>36</v>
      </c>
      <c r="GS4" s="2">
        <f t="shared" si="4"/>
        <v>5</v>
      </c>
      <c r="GT4" s="2">
        <f t="shared" si="4"/>
        <v>15</v>
      </c>
      <c r="GU4" s="2">
        <f t="shared" si="4"/>
        <v>13</v>
      </c>
      <c r="GV4" s="2">
        <f t="shared" si="4"/>
        <v>0</v>
      </c>
      <c r="GW4" s="2">
        <f t="shared" si="4"/>
        <v>2</v>
      </c>
      <c r="GX4" s="2">
        <f t="shared" si="4"/>
        <v>7</v>
      </c>
      <c r="GY4" s="2">
        <f t="shared" si="4"/>
        <v>0</v>
      </c>
      <c r="GZ4" s="2">
        <f t="shared" si="4"/>
        <v>14</v>
      </c>
      <c r="HA4" s="2">
        <f t="shared" si="4"/>
        <v>4</v>
      </c>
      <c r="HB4" s="2">
        <f t="shared" si="4"/>
        <v>11</v>
      </c>
      <c r="HC4" s="2">
        <f t="shared" si="4"/>
        <v>1</v>
      </c>
      <c r="HD4" s="2">
        <f t="shared" si="4"/>
        <v>11</v>
      </c>
      <c r="HE4" s="2">
        <f t="shared" si="4"/>
        <v>2</v>
      </c>
      <c r="HF4" s="2">
        <f t="shared" si="4"/>
        <v>16</v>
      </c>
      <c r="HG4" s="2">
        <f t="shared" si="4"/>
        <v>52</v>
      </c>
      <c r="HH4" s="2">
        <f t="shared" si="4"/>
        <v>34</v>
      </c>
      <c r="HI4" s="2">
        <f t="shared" si="4"/>
        <v>2</v>
      </c>
      <c r="HJ4" s="2">
        <f t="shared" si="4"/>
        <v>3</v>
      </c>
      <c r="HK4" s="2">
        <f t="shared" si="4"/>
        <v>0</v>
      </c>
      <c r="HL4" s="2">
        <f t="shared" si="4"/>
        <v>5</v>
      </c>
      <c r="HM4" s="2">
        <f t="shared" si="4"/>
        <v>7</v>
      </c>
      <c r="HN4" s="2">
        <f t="shared" si="4"/>
        <v>5</v>
      </c>
      <c r="HO4" s="2">
        <f t="shared" si="4"/>
        <v>3</v>
      </c>
      <c r="HP4" s="2">
        <f t="shared" si="4"/>
        <v>4</v>
      </c>
      <c r="HQ4" s="2">
        <f t="shared" si="4"/>
        <v>0</v>
      </c>
      <c r="HR4" s="2">
        <f t="shared" si="4"/>
        <v>20</v>
      </c>
      <c r="HS4" s="2">
        <f t="shared" si="4"/>
        <v>18</v>
      </c>
      <c r="HT4" s="2">
        <f t="shared" si="4"/>
        <v>14</v>
      </c>
      <c r="HU4" s="2">
        <f t="shared" si="4"/>
        <v>1</v>
      </c>
      <c r="HV4" s="2">
        <f t="shared" si="4"/>
        <v>0</v>
      </c>
      <c r="HW4" s="2">
        <f t="shared" si="4"/>
        <v>5</v>
      </c>
      <c r="HX4" s="2">
        <f t="shared" si="4"/>
        <v>14</v>
      </c>
      <c r="HY4" s="2">
        <f t="shared" si="4"/>
        <v>9</v>
      </c>
      <c r="HZ4" s="2">
        <f t="shared" si="4"/>
        <v>6</v>
      </c>
      <c r="IA4" s="2">
        <f t="shared" si="4"/>
        <v>2</v>
      </c>
    </row>
    <row r="5" spans="1:235" ht="17" x14ac:dyDescent="0.2">
      <c r="A5" s="9"/>
      <c r="B5" s="10"/>
      <c r="D5" s="7" t="s">
        <v>8</v>
      </c>
      <c r="E5" s="8">
        <f>COUNTA(B8:B1018)</f>
        <v>359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3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5" ht="17" thickBot="1" x14ac:dyDescent="0.25">
      <c r="C6" s="29" t="s">
        <v>9</v>
      </c>
      <c r="D6" s="29"/>
      <c r="E6" s="2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GL6"/>
    </row>
    <row r="7" spans="1:235" x14ac:dyDescent="0.2">
      <c r="A7" s="11" t="s">
        <v>10</v>
      </c>
      <c r="B7" s="12" t="s">
        <v>11</v>
      </c>
      <c r="C7" s="22" t="s">
        <v>12</v>
      </c>
      <c r="D7" s="22" t="s">
        <v>13</v>
      </c>
      <c r="E7" s="22" t="s">
        <v>14</v>
      </c>
      <c r="F7" s="12" t="s">
        <v>15</v>
      </c>
      <c r="G7" s="13" t="s">
        <v>16</v>
      </c>
      <c r="H7" s="13" t="s">
        <v>17</v>
      </c>
      <c r="I7" s="13" t="s">
        <v>18</v>
      </c>
      <c r="J7" s="13" t="s">
        <v>19</v>
      </c>
      <c r="K7" s="13" t="s">
        <v>20</v>
      </c>
      <c r="L7" s="13" t="s">
        <v>21</v>
      </c>
      <c r="M7" s="13" t="s">
        <v>22</v>
      </c>
      <c r="N7" s="13" t="s">
        <v>23</v>
      </c>
      <c r="O7" s="13" t="s">
        <v>24</v>
      </c>
      <c r="P7" s="13" t="s">
        <v>25</v>
      </c>
      <c r="Q7" s="13" t="s">
        <v>26</v>
      </c>
      <c r="R7" s="13" t="s">
        <v>27</v>
      </c>
      <c r="S7" s="13" t="s">
        <v>28</v>
      </c>
      <c r="T7" s="13" t="s">
        <v>29</v>
      </c>
      <c r="U7" s="13" t="s">
        <v>30</v>
      </c>
      <c r="V7" s="13" t="s">
        <v>31</v>
      </c>
      <c r="W7" s="13" t="s">
        <v>32</v>
      </c>
      <c r="X7" s="13" t="s">
        <v>33</v>
      </c>
      <c r="Y7" s="13" t="s">
        <v>34</v>
      </c>
      <c r="Z7" s="13" t="s">
        <v>35</v>
      </c>
      <c r="AA7" s="13" t="s">
        <v>36</v>
      </c>
      <c r="AB7" s="13" t="s">
        <v>37</v>
      </c>
      <c r="AC7" s="13" t="s">
        <v>38</v>
      </c>
      <c r="AD7" s="13" t="s">
        <v>39</v>
      </c>
      <c r="AE7" s="13" t="s">
        <v>40</v>
      </c>
      <c r="AF7" s="13" t="s">
        <v>41</v>
      </c>
      <c r="AG7" s="13" t="s">
        <v>42</v>
      </c>
      <c r="AH7" s="13" t="s">
        <v>43</v>
      </c>
      <c r="AI7" s="13" t="s">
        <v>44</v>
      </c>
      <c r="AJ7" s="13" t="s">
        <v>45</v>
      </c>
      <c r="AK7" s="13" t="s">
        <v>46</v>
      </c>
      <c r="AL7" s="13" t="s">
        <v>47</v>
      </c>
      <c r="AM7" s="13" t="s">
        <v>48</v>
      </c>
      <c r="AN7" s="13" t="s">
        <v>49</v>
      </c>
      <c r="AO7" s="13" t="s">
        <v>50</v>
      </c>
      <c r="AP7" s="13" t="s">
        <v>51</v>
      </c>
      <c r="AQ7" s="13" t="s">
        <v>52</v>
      </c>
      <c r="AR7" s="13" t="s">
        <v>53</v>
      </c>
      <c r="AS7" s="13" t="s">
        <v>54</v>
      </c>
      <c r="AT7" s="13" t="s">
        <v>55</v>
      </c>
      <c r="AU7" s="13" t="s">
        <v>56</v>
      </c>
      <c r="AV7" s="13" t="s">
        <v>57</v>
      </c>
      <c r="AW7" s="13" t="s">
        <v>58</v>
      </c>
      <c r="AX7" s="13" t="s">
        <v>59</v>
      </c>
      <c r="AY7" s="13" t="s">
        <v>60</v>
      </c>
      <c r="AZ7" s="13" t="s">
        <v>61</v>
      </c>
      <c r="BA7" s="13" t="s">
        <v>62</v>
      </c>
      <c r="BB7" s="13" t="s">
        <v>63</v>
      </c>
      <c r="BC7" s="13" t="s">
        <v>64</v>
      </c>
      <c r="BD7" s="13" t="s">
        <v>65</v>
      </c>
      <c r="BE7" s="13" t="s">
        <v>66</v>
      </c>
      <c r="BF7" s="13" t="s">
        <v>67</v>
      </c>
      <c r="BG7" s="13" t="s">
        <v>68</v>
      </c>
      <c r="BH7" s="13" t="s">
        <v>69</v>
      </c>
      <c r="BI7" s="13" t="s">
        <v>70</v>
      </c>
      <c r="BJ7" s="13" t="s">
        <v>71</v>
      </c>
      <c r="BK7" s="13" t="s">
        <v>72</v>
      </c>
      <c r="BL7" s="13" t="s">
        <v>73</v>
      </c>
      <c r="BM7" s="13" t="s">
        <v>74</v>
      </c>
      <c r="BN7" s="13" t="s">
        <v>75</v>
      </c>
      <c r="BO7" s="13" t="s">
        <v>76</v>
      </c>
      <c r="BP7" s="13" t="s">
        <v>77</v>
      </c>
      <c r="BQ7" s="13" t="s">
        <v>78</v>
      </c>
      <c r="BR7" s="13" t="s">
        <v>79</v>
      </c>
      <c r="BS7" s="13" t="s">
        <v>80</v>
      </c>
      <c r="BT7" s="13" t="s">
        <v>81</v>
      </c>
      <c r="BU7" s="13" t="s">
        <v>82</v>
      </c>
      <c r="BV7" s="13" t="s">
        <v>83</v>
      </c>
      <c r="BW7" s="13" t="s">
        <v>84</v>
      </c>
      <c r="BX7" s="13" t="s">
        <v>85</v>
      </c>
      <c r="BY7" s="13" t="s">
        <v>86</v>
      </c>
      <c r="BZ7" s="13" t="s">
        <v>87</v>
      </c>
      <c r="CA7" s="13" t="s">
        <v>88</v>
      </c>
      <c r="CB7" s="13" t="s">
        <v>89</v>
      </c>
      <c r="CC7" s="13" t="s">
        <v>90</v>
      </c>
      <c r="CD7" s="13" t="s">
        <v>91</v>
      </c>
      <c r="CE7" s="13" t="s">
        <v>92</v>
      </c>
      <c r="CF7" s="13" t="s">
        <v>93</v>
      </c>
      <c r="CG7" s="13" t="s">
        <v>94</v>
      </c>
      <c r="CH7" s="13" t="s">
        <v>95</v>
      </c>
      <c r="CI7" s="13" t="s">
        <v>96</v>
      </c>
      <c r="CJ7" s="13" t="s">
        <v>97</v>
      </c>
      <c r="CK7" s="13" t="s">
        <v>98</v>
      </c>
      <c r="CL7" s="13" t="s">
        <v>99</v>
      </c>
      <c r="CM7" s="13" t="s">
        <v>100</v>
      </c>
      <c r="CN7" s="13" t="s">
        <v>101</v>
      </c>
      <c r="CO7" s="13" t="s">
        <v>102</v>
      </c>
      <c r="CP7" s="13" t="s">
        <v>103</v>
      </c>
      <c r="CQ7" s="13" t="s">
        <v>104</v>
      </c>
      <c r="CR7" s="13" t="s">
        <v>105</v>
      </c>
      <c r="CS7" s="13" t="s">
        <v>106</v>
      </c>
      <c r="CT7" s="13" t="s">
        <v>107</v>
      </c>
      <c r="CU7" s="13" t="s">
        <v>108</v>
      </c>
      <c r="CV7" s="13" t="s">
        <v>109</v>
      </c>
      <c r="CW7" s="13" t="s">
        <v>110</v>
      </c>
      <c r="CX7" s="13" t="s">
        <v>111</v>
      </c>
      <c r="CY7" s="13" t="s">
        <v>112</v>
      </c>
      <c r="CZ7" s="13" t="s">
        <v>113</v>
      </c>
      <c r="DA7" s="13" t="s">
        <v>114</v>
      </c>
      <c r="DB7" s="13" t="s">
        <v>115</v>
      </c>
      <c r="DC7" s="13" t="s">
        <v>116</v>
      </c>
      <c r="DD7" s="13" t="s">
        <v>117</v>
      </c>
      <c r="DE7" s="13" t="s">
        <v>118</v>
      </c>
      <c r="DF7" s="13" t="s">
        <v>119</v>
      </c>
      <c r="DG7" s="13" t="s">
        <v>120</v>
      </c>
      <c r="DH7" s="13" t="s">
        <v>121</v>
      </c>
      <c r="DI7" s="13" t="s">
        <v>122</v>
      </c>
      <c r="DJ7" s="13" t="s">
        <v>123</v>
      </c>
      <c r="DK7" s="13" t="s">
        <v>124</v>
      </c>
      <c r="DL7" s="13" t="s">
        <v>125</v>
      </c>
      <c r="DM7" s="13" t="s">
        <v>126</v>
      </c>
      <c r="DN7" s="13" t="s">
        <v>127</v>
      </c>
      <c r="DO7" s="13" t="s">
        <v>128</v>
      </c>
      <c r="DP7" s="13" t="s">
        <v>129</v>
      </c>
      <c r="DQ7" s="13" t="s">
        <v>130</v>
      </c>
      <c r="DR7" s="13" t="s">
        <v>131</v>
      </c>
      <c r="DS7" s="13" t="s">
        <v>132</v>
      </c>
      <c r="DT7" s="13" t="s">
        <v>133</v>
      </c>
      <c r="DU7" s="13" t="s">
        <v>134</v>
      </c>
      <c r="DV7" s="13" t="s">
        <v>135</v>
      </c>
      <c r="DW7" s="13" t="s">
        <v>136</v>
      </c>
      <c r="DX7" s="13" t="s">
        <v>137</v>
      </c>
      <c r="DY7" s="13" t="s">
        <v>138</v>
      </c>
      <c r="DZ7" s="13" t="s">
        <v>139</v>
      </c>
      <c r="EA7" s="13" t="s">
        <v>140</v>
      </c>
      <c r="EB7" s="13" t="s">
        <v>141</v>
      </c>
      <c r="EC7" s="13" t="s">
        <v>142</v>
      </c>
      <c r="ED7" s="13" t="s">
        <v>143</v>
      </c>
      <c r="EE7" s="13" t="s">
        <v>144</v>
      </c>
      <c r="EF7" s="13" t="s">
        <v>145</v>
      </c>
      <c r="EG7" s="13" t="s">
        <v>146</v>
      </c>
      <c r="EH7" s="13" t="s">
        <v>147</v>
      </c>
      <c r="EI7" s="13" t="s">
        <v>148</v>
      </c>
      <c r="EJ7" s="13" t="s">
        <v>149</v>
      </c>
      <c r="EK7" s="13" t="s">
        <v>150</v>
      </c>
      <c r="EL7" s="13" t="s">
        <v>151</v>
      </c>
      <c r="EM7" s="13" t="s">
        <v>152</v>
      </c>
      <c r="EN7" s="13" t="s">
        <v>153</v>
      </c>
      <c r="EO7" s="13" t="s">
        <v>154</v>
      </c>
      <c r="EP7" s="13" t="s">
        <v>155</v>
      </c>
      <c r="EQ7" s="13" t="s">
        <v>156</v>
      </c>
      <c r="ER7" s="13" t="s">
        <v>157</v>
      </c>
      <c r="ES7" s="13" t="s">
        <v>158</v>
      </c>
      <c r="ET7" s="13" t="s">
        <v>159</v>
      </c>
      <c r="EU7" s="13" t="s">
        <v>160</v>
      </c>
      <c r="EV7" s="13" t="s">
        <v>161</v>
      </c>
      <c r="EW7" s="13" t="s">
        <v>162</v>
      </c>
      <c r="EX7" s="13" t="s">
        <v>163</v>
      </c>
      <c r="EY7" s="13" t="s">
        <v>164</v>
      </c>
      <c r="EZ7" s="13" t="s">
        <v>165</v>
      </c>
      <c r="FA7" s="13" t="s">
        <v>166</v>
      </c>
      <c r="FB7" s="13" t="s">
        <v>167</v>
      </c>
      <c r="FC7" s="13" t="s">
        <v>168</v>
      </c>
      <c r="FD7" s="13" t="s">
        <v>169</v>
      </c>
      <c r="FE7" s="13" t="s">
        <v>170</v>
      </c>
      <c r="FF7" s="13" t="s">
        <v>171</v>
      </c>
      <c r="FG7" s="13" t="s">
        <v>172</v>
      </c>
      <c r="FH7" s="13" t="s">
        <v>173</v>
      </c>
      <c r="FI7" s="13" t="s">
        <v>174</v>
      </c>
      <c r="FJ7" s="13" t="s">
        <v>175</v>
      </c>
      <c r="FK7" s="13" t="s">
        <v>176</v>
      </c>
      <c r="FL7" s="13" t="s">
        <v>177</v>
      </c>
      <c r="FM7" s="13" t="s">
        <v>178</v>
      </c>
      <c r="FN7" s="13" t="s">
        <v>179</v>
      </c>
      <c r="FO7" s="13" t="s">
        <v>180</v>
      </c>
      <c r="FP7" s="13" t="s">
        <v>181</v>
      </c>
      <c r="FQ7" s="13" t="s">
        <v>182</v>
      </c>
      <c r="FR7" s="13" t="s">
        <v>183</v>
      </c>
      <c r="FS7" s="13" t="s">
        <v>184</v>
      </c>
      <c r="FT7" s="13" t="s">
        <v>185</v>
      </c>
      <c r="FU7" s="13" t="s">
        <v>186</v>
      </c>
      <c r="FV7" s="13" t="s">
        <v>187</v>
      </c>
      <c r="FW7" s="13" t="s">
        <v>188</v>
      </c>
      <c r="FX7" s="13" t="s">
        <v>189</v>
      </c>
      <c r="FY7" s="13" t="s">
        <v>190</v>
      </c>
      <c r="FZ7" s="13" t="s">
        <v>191</v>
      </c>
      <c r="GA7" s="13" t="s">
        <v>192</v>
      </c>
      <c r="GB7" s="13" t="s">
        <v>193</v>
      </c>
      <c r="GC7" s="13" t="s">
        <v>194</v>
      </c>
      <c r="GD7" s="13" t="s">
        <v>195</v>
      </c>
      <c r="GE7" s="13" t="s">
        <v>196</v>
      </c>
      <c r="GF7" s="13" t="s">
        <v>197</v>
      </c>
      <c r="GG7" s="13" t="s">
        <v>198</v>
      </c>
      <c r="GH7" s="13" t="s">
        <v>199</v>
      </c>
      <c r="GI7" s="13" t="s">
        <v>200</v>
      </c>
      <c r="GJ7" s="13" t="s">
        <v>201</v>
      </c>
      <c r="GK7" s="13" t="s">
        <v>202</v>
      </c>
      <c r="GL7" s="13" t="s">
        <v>203</v>
      </c>
      <c r="GM7" s="13" t="s">
        <v>204</v>
      </c>
      <c r="GN7" s="13" t="s">
        <v>205</v>
      </c>
      <c r="GO7" s="13" t="s">
        <v>206</v>
      </c>
      <c r="GP7" s="13" t="s">
        <v>207</v>
      </c>
      <c r="GQ7" s="13" t="s">
        <v>208</v>
      </c>
      <c r="GR7" s="13" t="s">
        <v>209</v>
      </c>
      <c r="GS7" s="13" t="s">
        <v>210</v>
      </c>
      <c r="GT7" s="13" t="s">
        <v>211</v>
      </c>
      <c r="GU7" s="13" t="s">
        <v>212</v>
      </c>
      <c r="GV7" s="13" t="s">
        <v>213</v>
      </c>
      <c r="GW7" s="13" t="s">
        <v>214</v>
      </c>
      <c r="GX7" s="13" t="s">
        <v>215</v>
      </c>
      <c r="GY7" s="13" t="s">
        <v>216</v>
      </c>
      <c r="GZ7" s="13" t="s">
        <v>217</v>
      </c>
      <c r="HA7" s="13" t="s">
        <v>218</v>
      </c>
      <c r="HB7" s="13" t="s">
        <v>219</v>
      </c>
      <c r="HC7" s="13" t="s">
        <v>220</v>
      </c>
      <c r="HD7" s="13" t="s">
        <v>221</v>
      </c>
      <c r="HE7" s="13" t="s">
        <v>222</v>
      </c>
      <c r="HF7" s="13" t="s">
        <v>223</v>
      </c>
      <c r="HG7" s="13" t="s">
        <v>224</v>
      </c>
      <c r="HH7" s="13" t="s">
        <v>225</v>
      </c>
      <c r="HI7" s="13" t="s">
        <v>226</v>
      </c>
      <c r="HJ7" s="13" t="s">
        <v>227</v>
      </c>
      <c r="HK7" s="13" t="s">
        <v>228</v>
      </c>
      <c r="HL7" s="13" t="s">
        <v>229</v>
      </c>
      <c r="HM7" s="13" t="s">
        <v>230</v>
      </c>
      <c r="HN7" s="13" t="s">
        <v>231</v>
      </c>
      <c r="HO7" s="13" t="s">
        <v>232</v>
      </c>
      <c r="HP7" s="13" t="s">
        <v>233</v>
      </c>
      <c r="HQ7" s="13" t="s">
        <v>234</v>
      </c>
      <c r="HR7" s="13" t="s">
        <v>235</v>
      </c>
      <c r="HS7" s="13" t="s">
        <v>236</v>
      </c>
      <c r="HT7" s="13" t="s">
        <v>237</v>
      </c>
      <c r="HU7" s="13" t="s">
        <v>238</v>
      </c>
      <c r="HV7" s="13" t="s">
        <v>239</v>
      </c>
      <c r="HW7" s="13" t="s">
        <v>240</v>
      </c>
      <c r="HX7" s="13" t="s">
        <v>241</v>
      </c>
      <c r="HY7" s="13" t="s">
        <v>242</v>
      </c>
      <c r="HZ7" s="14" t="s">
        <v>243</v>
      </c>
      <c r="IA7" t="s">
        <v>244</v>
      </c>
    </row>
    <row r="8" spans="1:235" x14ac:dyDescent="0.2">
      <c r="A8" s="15" t="s">
        <v>245</v>
      </c>
      <c r="B8" s="16" t="s">
        <v>246</v>
      </c>
      <c r="C8" s="15">
        <f>SUM(Table4[[#This Row],[SN01]:[PB11]])</f>
        <v>1</v>
      </c>
      <c r="D8" s="15">
        <f t="shared" ref="D8:D71" si="5">SUM(FH8:IA8)</f>
        <v>2</v>
      </c>
      <c r="E8" s="15">
        <f>Table4[[#This Row],[NIWA samples]]+Table4[[#This Row],[AMS dredges]]</f>
        <v>3</v>
      </c>
      <c r="F8" s="1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>
        <v>1</v>
      </c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>
        <v>1</v>
      </c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>
        <v>1</v>
      </c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</row>
    <row r="9" spans="1:235" x14ac:dyDescent="0.2">
      <c r="A9" s="15" t="s">
        <v>245</v>
      </c>
      <c r="B9" s="16" t="s">
        <v>247</v>
      </c>
      <c r="C9" s="15">
        <f>SUM(Table4[[#This Row],[SN01]:[PB11]])</f>
        <v>1</v>
      </c>
      <c r="D9" s="15">
        <f t="shared" si="5"/>
        <v>1</v>
      </c>
      <c r="E9" s="15">
        <f>Table4[[#This Row],[NIWA samples]]+Table4[[#This Row],[AMS dredges]]</f>
        <v>2</v>
      </c>
      <c r="F9" s="1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>
        <v>1</v>
      </c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>
        <v>1</v>
      </c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</row>
    <row r="10" spans="1:235" x14ac:dyDescent="0.2">
      <c r="A10" s="15" t="s">
        <v>245</v>
      </c>
      <c r="B10" s="16" t="s">
        <v>248</v>
      </c>
      <c r="C10" s="15">
        <f>SUM(Table4[[#This Row],[SN01]:[PB11]])</f>
        <v>22</v>
      </c>
      <c r="D10" s="15">
        <f t="shared" si="5"/>
        <v>0</v>
      </c>
      <c r="E10" s="15">
        <f>Table4[[#This Row],[NIWA samples]]+Table4[[#This Row],[AMS dredges]]</f>
        <v>22</v>
      </c>
      <c r="F10" s="15"/>
      <c r="G10" s="17"/>
      <c r="H10" s="17"/>
      <c r="I10" s="17"/>
      <c r="J10" s="17">
        <v>1</v>
      </c>
      <c r="K10" s="17"/>
      <c r="L10" s="17"/>
      <c r="M10" s="17">
        <v>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>
        <v>1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>
        <v>1</v>
      </c>
      <c r="AM10" s="17">
        <v>1</v>
      </c>
      <c r="AN10" s="17"/>
      <c r="AO10" s="17">
        <v>1</v>
      </c>
      <c r="AP10" s="17"/>
      <c r="AQ10" s="17">
        <v>1</v>
      </c>
      <c r="AR10" s="17"/>
      <c r="AS10" s="17"/>
      <c r="AT10" s="17"/>
      <c r="AU10" s="17">
        <v>1</v>
      </c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>
        <v>1</v>
      </c>
      <c r="DH10" s="17">
        <v>1</v>
      </c>
      <c r="DI10" s="17">
        <v>1</v>
      </c>
      <c r="DJ10" s="17">
        <v>1</v>
      </c>
      <c r="DK10" s="17">
        <v>1</v>
      </c>
      <c r="DL10" s="17">
        <v>1</v>
      </c>
      <c r="DM10" s="17">
        <v>1</v>
      </c>
      <c r="DN10" s="17"/>
      <c r="DO10" s="17">
        <v>1</v>
      </c>
      <c r="DP10" s="17"/>
      <c r="DQ10" s="17"/>
      <c r="DR10" s="17"/>
      <c r="DS10" s="17"/>
      <c r="DT10" s="17"/>
      <c r="DU10" s="17"/>
      <c r="DV10" s="17">
        <v>1</v>
      </c>
      <c r="DW10" s="17">
        <v>1</v>
      </c>
      <c r="DX10" s="17"/>
      <c r="DY10" s="17">
        <v>1</v>
      </c>
      <c r="DZ10" s="17"/>
      <c r="EA10" s="17">
        <v>1</v>
      </c>
      <c r="EB10" s="17">
        <v>1</v>
      </c>
      <c r="EC10" s="17">
        <v>1</v>
      </c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</row>
    <row r="11" spans="1:235" x14ac:dyDescent="0.2">
      <c r="A11" s="15" t="s">
        <v>245</v>
      </c>
      <c r="B11" s="16" t="s">
        <v>249</v>
      </c>
      <c r="C11" s="15">
        <f>SUM(Table4[[#This Row],[SN01]:[PB11]])</f>
        <v>0</v>
      </c>
      <c r="D11" s="15">
        <f t="shared" si="5"/>
        <v>15</v>
      </c>
      <c r="E11" s="15">
        <f>Table4[[#This Row],[NIWA samples]]+Table4[[#This Row],[AMS dredges]]</f>
        <v>15</v>
      </c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>
        <v>1</v>
      </c>
      <c r="FJ11" s="17"/>
      <c r="FK11" s="17">
        <v>1</v>
      </c>
      <c r="FL11" s="17"/>
      <c r="FM11" s="17">
        <v>1</v>
      </c>
      <c r="FN11" s="17"/>
      <c r="FO11" s="17">
        <v>1</v>
      </c>
      <c r="FP11" s="17">
        <v>1</v>
      </c>
      <c r="FQ11" s="17">
        <v>1</v>
      </c>
      <c r="FR11" s="17"/>
      <c r="FS11" s="17">
        <v>1</v>
      </c>
      <c r="FT11" s="17"/>
      <c r="FU11" s="17"/>
      <c r="FV11" s="17"/>
      <c r="FW11" s="17"/>
      <c r="FX11" s="17"/>
      <c r="FY11" s="17">
        <v>1</v>
      </c>
      <c r="FZ11" s="17"/>
      <c r="GA11" s="17"/>
      <c r="GB11" s="17"/>
      <c r="GC11" s="17"/>
      <c r="GD11" s="17"/>
      <c r="GE11" s="17">
        <v>1</v>
      </c>
      <c r="GF11" s="17">
        <v>1</v>
      </c>
      <c r="GG11" s="17">
        <v>1</v>
      </c>
      <c r="GH11" s="17">
        <v>1</v>
      </c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>
        <v>1</v>
      </c>
      <c r="HH11" s="17"/>
      <c r="HI11" s="17"/>
      <c r="HJ11" s="17"/>
      <c r="HK11" s="17"/>
      <c r="HL11" s="17"/>
      <c r="HM11" s="17">
        <v>1</v>
      </c>
      <c r="HN11" s="17"/>
      <c r="HO11" s="17"/>
      <c r="HP11" s="17"/>
      <c r="HQ11" s="17"/>
      <c r="HR11" s="17">
        <v>1</v>
      </c>
      <c r="HS11" s="17"/>
      <c r="HT11" s="17"/>
      <c r="HU11" s="17"/>
      <c r="HV11" s="17"/>
      <c r="HW11" s="17"/>
      <c r="HX11" s="17"/>
      <c r="HY11" s="17"/>
      <c r="HZ11" s="17"/>
    </row>
    <row r="12" spans="1:235" x14ac:dyDescent="0.2">
      <c r="A12" s="15" t="s">
        <v>245</v>
      </c>
      <c r="B12" s="16" t="s">
        <v>250</v>
      </c>
      <c r="C12" s="15">
        <f>SUM(Table4[[#This Row],[SN01]:[PB11]])</f>
        <v>6</v>
      </c>
      <c r="D12" s="15">
        <f t="shared" si="5"/>
        <v>0</v>
      </c>
      <c r="E12" s="15">
        <f>Table4[[#This Row],[NIWA samples]]+Table4[[#This Row],[AMS dredges]]</f>
        <v>6</v>
      </c>
      <c r="F12" s="1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>
        <v>1</v>
      </c>
      <c r="DM12" s="17"/>
      <c r="DN12" s="17"/>
      <c r="DO12" s="17"/>
      <c r="DP12" s="17"/>
      <c r="DQ12" s="17"/>
      <c r="DR12" s="17"/>
      <c r="DS12" s="17"/>
      <c r="DT12" s="17"/>
      <c r="DU12" s="17">
        <v>1</v>
      </c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>
        <v>1</v>
      </c>
      <c r="EI12" s="17"/>
      <c r="EJ12" s="17">
        <v>1</v>
      </c>
      <c r="EK12" s="17"/>
      <c r="EL12" s="17"/>
      <c r="EM12" s="17"/>
      <c r="EN12" s="17"/>
      <c r="EO12" s="17"/>
      <c r="EP12" s="17"/>
      <c r="EQ12" s="17">
        <v>1</v>
      </c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>
        <v>1</v>
      </c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</row>
    <row r="13" spans="1:235" x14ac:dyDescent="0.2">
      <c r="A13" s="15" t="s">
        <v>245</v>
      </c>
      <c r="B13" s="16" t="s">
        <v>251</v>
      </c>
      <c r="C13" s="15">
        <f>SUM(Table4[[#This Row],[SN01]:[PB11]])</f>
        <v>0</v>
      </c>
      <c r="D13" s="15">
        <f t="shared" si="5"/>
        <v>9</v>
      </c>
      <c r="E13" s="15">
        <f>Table4[[#This Row],[NIWA samples]]+Table4[[#This Row],[AMS dredges]]</f>
        <v>9</v>
      </c>
      <c r="F13" s="1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>
        <v>1</v>
      </c>
      <c r="FJ13" s="17">
        <v>1</v>
      </c>
      <c r="FK13" s="17"/>
      <c r="FL13" s="17">
        <v>1</v>
      </c>
      <c r="FM13" s="17">
        <v>1</v>
      </c>
      <c r="FN13" s="17"/>
      <c r="FO13" s="17">
        <v>1</v>
      </c>
      <c r="FP13" s="17"/>
      <c r="FQ13" s="17"/>
      <c r="FR13" s="17"/>
      <c r="FS13" s="17"/>
      <c r="FT13" s="17"/>
      <c r="FU13" s="17">
        <v>1</v>
      </c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>
        <v>1</v>
      </c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>
        <v>1</v>
      </c>
      <c r="HY13" s="17">
        <v>1</v>
      </c>
      <c r="HZ13" s="17"/>
    </row>
    <row r="14" spans="1:235" x14ac:dyDescent="0.2">
      <c r="A14" s="15" t="s">
        <v>245</v>
      </c>
      <c r="B14" s="18" t="s">
        <v>252</v>
      </c>
      <c r="C14" s="15">
        <f>SUM(Table4[[#This Row],[SN01]:[PB11]])</f>
        <v>6</v>
      </c>
      <c r="D14" s="15">
        <f t="shared" si="5"/>
        <v>5</v>
      </c>
      <c r="E14" s="15">
        <f>Table4[[#This Row],[NIWA samples]]+Table4[[#This Row],[AMS dredges]]</f>
        <v>11</v>
      </c>
      <c r="F14" s="1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</v>
      </c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>
        <v>1</v>
      </c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>
        <v>1</v>
      </c>
      <c r="CZ14" s="17"/>
      <c r="DA14" s="17"/>
      <c r="DB14" s="17"/>
      <c r="DC14" s="17"/>
      <c r="DD14" s="17"/>
      <c r="DE14" s="17">
        <v>1</v>
      </c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>
        <v>1</v>
      </c>
      <c r="EN14" s="17"/>
      <c r="EO14" s="17"/>
      <c r="EP14" s="17"/>
      <c r="EQ14" s="17">
        <v>1</v>
      </c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>
        <v>1</v>
      </c>
      <c r="FK14" s="17">
        <v>1</v>
      </c>
      <c r="FL14" s="17"/>
      <c r="FM14" s="17"/>
      <c r="FN14" s="17">
        <v>1</v>
      </c>
      <c r="FO14" s="17"/>
      <c r="FP14" s="17"/>
      <c r="FQ14" s="17"/>
      <c r="FR14" s="17"/>
      <c r="FS14" s="17"/>
      <c r="FT14" s="17"/>
      <c r="FU14" s="17">
        <v>1</v>
      </c>
      <c r="FV14" s="17">
        <v>1</v>
      </c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</row>
    <row r="15" spans="1:235" x14ac:dyDescent="0.2">
      <c r="A15" s="15" t="s">
        <v>245</v>
      </c>
      <c r="B15" s="16" t="s">
        <v>253</v>
      </c>
      <c r="C15" s="15">
        <f>SUM(Table4[[#This Row],[SN01]:[PB11]])</f>
        <v>25</v>
      </c>
      <c r="D15" s="15">
        <f t="shared" si="5"/>
        <v>2</v>
      </c>
      <c r="E15" s="15">
        <f>Table4[[#This Row],[NIWA samples]]+Table4[[#This Row],[AMS dredges]]</f>
        <v>27</v>
      </c>
      <c r="F15" s="15"/>
      <c r="G15" s="17">
        <v>1</v>
      </c>
      <c r="H15" s="17"/>
      <c r="I15" s="17">
        <v>1</v>
      </c>
      <c r="J15" s="17"/>
      <c r="K15" s="17"/>
      <c r="L15" s="17">
        <v>1</v>
      </c>
      <c r="M15" s="17"/>
      <c r="N15" s="17">
        <v>1</v>
      </c>
      <c r="O15" s="17">
        <v>1</v>
      </c>
      <c r="P15" s="17">
        <v>1</v>
      </c>
      <c r="Q15" s="17"/>
      <c r="R15" s="17"/>
      <c r="S15" s="17"/>
      <c r="T15" s="17">
        <v>1</v>
      </c>
      <c r="U15" s="17"/>
      <c r="V15" s="17"/>
      <c r="W15" s="17"/>
      <c r="X15" s="17">
        <v>1</v>
      </c>
      <c r="Y15" s="17"/>
      <c r="Z15" s="17"/>
      <c r="AA15" s="17"/>
      <c r="AB15" s="17"/>
      <c r="AC15" s="17"/>
      <c r="AD15" s="17"/>
      <c r="AE15" s="17">
        <v>1</v>
      </c>
      <c r="AF15" s="17"/>
      <c r="AG15" s="17">
        <v>1</v>
      </c>
      <c r="AH15" s="17"/>
      <c r="AI15" s="17"/>
      <c r="AJ15" s="17">
        <v>1</v>
      </c>
      <c r="AK15" s="17"/>
      <c r="AL15" s="17"/>
      <c r="AM15" s="17"/>
      <c r="AN15" s="17">
        <v>1</v>
      </c>
      <c r="AO15" s="17"/>
      <c r="AP15" s="17">
        <v>1</v>
      </c>
      <c r="AQ15" s="17">
        <v>1</v>
      </c>
      <c r="AR15" s="17"/>
      <c r="AS15" s="17"/>
      <c r="AT15" s="17"/>
      <c r="AU15" s="17">
        <v>1</v>
      </c>
      <c r="AV15" s="17"/>
      <c r="AW15" s="17"/>
      <c r="AX15" s="17"/>
      <c r="AY15" s="17"/>
      <c r="AZ15" s="17"/>
      <c r="BA15" s="17">
        <v>1</v>
      </c>
      <c r="BB15" s="17"/>
      <c r="BC15" s="17"/>
      <c r="BD15" s="17"/>
      <c r="BE15" s="17"/>
      <c r="BF15" s="17"/>
      <c r="BG15" s="17"/>
      <c r="BH15" s="17"/>
      <c r="BI15" s="17">
        <v>1</v>
      </c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>
        <v>1</v>
      </c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>
        <v>1</v>
      </c>
      <c r="DH15" s="17"/>
      <c r="DI15" s="17"/>
      <c r="DJ15" s="17"/>
      <c r="DK15" s="17"/>
      <c r="DL15" s="17">
        <v>1</v>
      </c>
      <c r="DM15" s="17"/>
      <c r="DN15" s="17"/>
      <c r="DO15" s="17"/>
      <c r="DP15" s="17"/>
      <c r="DQ15" s="17">
        <v>1</v>
      </c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>
        <v>1</v>
      </c>
      <c r="EH15" s="17"/>
      <c r="EI15" s="17"/>
      <c r="EJ15" s="17"/>
      <c r="EK15" s="17"/>
      <c r="EL15" s="17"/>
      <c r="EM15" s="17">
        <v>1</v>
      </c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>
        <v>1</v>
      </c>
      <c r="EY15" s="17">
        <v>1</v>
      </c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>
        <v>1</v>
      </c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>
        <v>1</v>
      </c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</row>
    <row r="16" spans="1:235" x14ac:dyDescent="0.2">
      <c r="A16" s="15" t="s">
        <v>254</v>
      </c>
      <c r="B16" s="16" t="s">
        <v>255</v>
      </c>
      <c r="C16" s="15">
        <f>SUM(Table4[[#This Row],[SN01]:[PB11]])</f>
        <v>0</v>
      </c>
      <c r="D16" s="15">
        <f t="shared" si="5"/>
        <v>5</v>
      </c>
      <c r="E16" s="15">
        <f>Table4[[#This Row],[NIWA samples]]+Table4[[#This Row],[AMS dredges]]</f>
        <v>5</v>
      </c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>
        <v>1</v>
      </c>
      <c r="GR16" s="17"/>
      <c r="GS16" s="17">
        <v>1</v>
      </c>
      <c r="GT16" s="17"/>
      <c r="GU16" s="17">
        <v>1</v>
      </c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>
        <v>1</v>
      </c>
      <c r="HK16" s="17"/>
      <c r="HL16" s="17"/>
      <c r="HM16" s="17"/>
      <c r="HN16" s="17"/>
      <c r="HO16" s="17">
        <v>1</v>
      </c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</row>
    <row r="17" spans="1:234" x14ac:dyDescent="0.2">
      <c r="A17" s="15" t="s">
        <v>254</v>
      </c>
      <c r="B17" s="20" t="s">
        <v>256</v>
      </c>
      <c r="C17" s="15">
        <f>SUM(Table4[[#This Row],[SN01]:[PB11]])</f>
        <v>7</v>
      </c>
      <c r="D17" s="15">
        <f t="shared" si="5"/>
        <v>8</v>
      </c>
      <c r="E17" s="15">
        <f>Table4[[#This Row],[NIWA samples]]+Table4[[#This Row],[AMS dredges]]</f>
        <v>15</v>
      </c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>
        <v>1</v>
      </c>
      <c r="DU17" s="17">
        <v>1</v>
      </c>
      <c r="DV17" s="17"/>
      <c r="DW17" s="17">
        <v>1</v>
      </c>
      <c r="DX17" s="17"/>
      <c r="DY17" s="17"/>
      <c r="DZ17" s="17"/>
      <c r="EA17" s="17"/>
      <c r="EB17" s="17"/>
      <c r="EC17" s="17"/>
      <c r="ED17" s="17"/>
      <c r="EE17" s="17"/>
      <c r="EF17" s="17"/>
      <c r="EG17" s="17">
        <v>1</v>
      </c>
      <c r="EH17" s="17"/>
      <c r="EI17" s="17">
        <v>1</v>
      </c>
      <c r="EJ17" s="17">
        <v>1</v>
      </c>
      <c r="EK17" s="17"/>
      <c r="EL17" s="17"/>
      <c r="EM17" s="17"/>
      <c r="EN17" s="17">
        <v>1</v>
      </c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>
        <v>1</v>
      </c>
      <c r="FL17" s="17"/>
      <c r="FM17" s="17"/>
      <c r="FN17" s="17">
        <v>1</v>
      </c>
      <c r="FO17" s="17">
        <v>1</v>
      </c>
      <c r="FP17" s="17">
        <v>1</v>
      </c>
      <c r="FQ17" s="17">
        <v>1</v>
      </c>
      <c r="FR17" s="17"/>
      <c r="FS17" s="17"/>
      <c r="FT17" s="17"/>
      <c r="FU17" s="17">
        <v>1</v>
      </c>
      <c r="FV17" s="17"/>
      <c r="FW17" s="17"/>
      <c r="FX17" s="17"/>
      <c r="FY17" s="17">
        <v>1</v>
      </c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>
        <v>1</v>
      </c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</row>
    <row r="18" spans="1:234" x14ac:dyDescent="0.2">
      <c r="A18" s="15" t="s">
        <v>245</v>
      </c>
      <c r="B18" s="16" t="s">
        <v>257</v>
      </c>
      <c r="C18" s="15">
        <f>SUM(Table4[[#This Row],[SN01]:[PB11]])</f>
        <v>0</v>
      </c>
      <c r="D18" s="15">
        <f t="shared" si="5"/>
        <v>6</v>
      </c>
      <c r="E18" s="15">
        <f>Table4[[#This Row],[NIWA samples]]+Table4[[#This Row],[AMS dredges]]</f>
        <v>6</v>
      </c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>
        <v>1</v>
      </c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>
        <v>1</v>
      </c>
      <c r="GO18" s="17"/>
      <c r="GP18" s="17"/>
      <c r="GQ18" s="17"/>
      <c r="GR18" s="17">
        <v>1</v>
      </c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>
        <v>1</v>
      </c>
      <c r="HE18" s="17"/>
      <c r="HF18" s="17"/>
      <c r="HG18" s="17">
        <v>1</v>
      </c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>
        <v>1</v>
      </c>
      <c r="HT18" s="17"/>
      <c r="HU18" s="17"/>
      <c r="HV18" s="17"/>
      <c r="HW18" s="17"/>
      <c r="HX18" s="17"/>
      <c r="HY18" s="17"/>
      <c r="HZ18" s="17"/>
    </row>
    <row r="19" spans="1:234" x14ac:dyDescent="0.2">
      <c r="A19" s="15" t="s">
        <v>245</v>
      </c>
      <c r="B19" s="16" t="s">
        <v>258</v>
      </c>
      <c r="C19" s="15">
        <f>SUM(Table4[[#This Row],[SN01]:[PB11]])</f>
        <v>0</v>
      </c>
      <c r="D19" s="15">
        <f t="shared" si="5"/>
        <v>8</v>
      </c>
      <c r="E19" s="15">
        <f>Table4[[#This Row],[NIWA samples]]+Table4[[#This Row],[AMS dredges]]</f>
        <v>8</v>
      </c>
      <c r="F19" s="1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>
        <v>1</v>
      </c>
      <c r="FL19" s="17"/>
      <c r="FM19" s="17"/>
      <c r="FN19" s="17">
        <v>1</v>
      </c>
      <c r="FO19" s="17">
        <v>1</v>
      </c>
      <c r="FP19" s="17">
        <v>1</v>
      </c>
      <c r="FQ19" s="17"/>
      <c r="FR19" s="17"/>
      <c r="FS19" s="17">
        <v>1</v>
      </c>
      <c r="FT19" s="17"/>
      <c r="FU19" s="17">
        <v>1</v>
      </c>
      <c r="FV19" s="17">
        <v>1</v>
      </c>
      <c r="FW19" s="17"/>
      <c r="FX19" s="17"/>
      <c r="FY19" s="17">
        <v>1</v>
      </c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</row>
    <row r="20" spans="1:234" x14ac:dyDescent="0.2">
      <c r="A20" s="15" t="s">
        <v>245</v>
      </c>
      <c r="B20" s="16" t="s">
        <v>259</v>
      </c>
      <c r="C20" s="15">
        <f>SUM(Table4[[#This Row],[SN01]:[PB11]])</f>
        <v>0</v>
      </c>
      <c r="D20" s="15">
        <f t="shared" si="5"/>
        <v>1</v>
      </c>
      <c r="E20" s="15">
        <f>Table4[[#This Row],[NIWA samples]]+Table4[[#This Row],[AMS dredges]]</f>
        <v>1</v>
      </c>
      <c r="F20" s="1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>
        <v>1</v>
      </c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</row>
    <row r="21" spans="1:234" x14ac:dyDescent="0.2">
      <c r="A21" s="15" t="s">
        <v>245</v>
      </c>
      <c r="B21" s="16" t="s">
        <v>260</v>
      </c>
      <c r="C21" s="15">
        <f>SUM(Table4[[#This Row],[SN01]:[PB11]])</f>
        <v>0</v>
      </c>
      <c r="D21" s="15">
        <f t="shared" si="5"/>
        <v>1</v>
      </c>
      <c r="E21" s="15">
        <f>Table4[[#This Row],[NIWA samples]]+Table4[[#This Row],[AMS dredges]]</f>
        <v>1</v>
      </c>
      <c r="F21" s="1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>
        <v>1</v>
      </c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</row>
    <row r="22" spans="1:234" x14ac:dyDescent="0.2">
      <c r="A22" s="15" t="s">
        <v>245</v>
      </c>
      <c r="B22" s="16" t="s">
        <v>261</v>
      </c>
      <c r="C22" s="15">
        <f>SUM(Table4[[#This Row],[SN01]:[PB11]])</f>
        <v>0</v>
      </c>
      <c r="D22" s="15">
        <f t="shared" si="5"/>
        <v>2</v>
      </c>
      <c r="E22" s="15">
        <f>Table4[[#This Row],[NIWA samples]]+Table4[[#This Row],[AMS dredges]]</f>
        <v>2</v>
      </c>
      <c r="F22" s="1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>
        <v>1</v>
      </c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>
        <v>1</v>
      </c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</row>
    <row r="23" spans="1:234" x14ac:dyDescent="0.2">
      <c r="A23" s="15" t="s">
        <v>245</v>
      </c>
      <c r="B23" s="16" t="s">
        <v>262</v>
      </c>
      <c r="C23" s="15">
        <f>SUM(Table4[[#This Row],[SN01]:[PB11]])</f>
        <v>0</v>
      </c>
      <c r="D23" s="15">
        <f t="shared" si="5"/>
        <v>1</v>
      </c>
      <c r="E23" s="15">
        <f>Table4[[#This Row],[NIWA samples]]+Table4[[#This Row],[AMS dredges]]</f>
        <v>1</v>
      </c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>
        <v>1</v>
      </c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</row>
    <row r="24" spans="1:234" x14ac:dyDescent="0.2">
      <c r="A24" s="15" t="s">
        <v>245</v>
      </c>
      <c r="B24" s="16" t="s">
        <v>263</v>
      </c>
      <c r="C24" s="15">
        <f>SUM(Table4[[#This Row],[SN01]:[PB11]])</f>
        <v>0</v>
      </c>
      <c r="D24" s="15">
        <f t="shared" si="5"/>
        <v>2</v>
      </c>
      <c r="E24" s="15">
        <f>Table4[[#This Row],[NIWA samples]]+Table4[[#This Row],[AMS dredges]]</f>
        <v>2</v>
      </c>
      <c r="F24" s="1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>
        <v>1</v>
      </c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>
        <v>1</v>
      </c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</row>
    <row r="25" spans="1:234" x14ac:dyDescent="0.2">
      <c r="A25" s="15" t="s">
        <v>254</v>
      </c>
      <c r="B25" s="16" t="s">
        <v>264</v>
      </c>
      <c r="C25" s="15">
        <f>SUM(Table4[[#This Row],[SN01]:[PB11]])</f>
        <v>0</v>
      </c>
      <c r="D25" s="15">
        <f t="shared" si="5"/>
        <v>1</v>
      </c>
      <c r="E25" s="15">
        <f>Table4[[#This Row],[NIWA samples]]+Table4[[#This Row],[AMS dredges]]</f>
        <v>1</v>
      </c>
      <c r="F25" s="1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>
        <v>1</v>
      </c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</row>
    <row r="26" spans="1:234" x14ac:dyDescent="0.2">
      <c r="A26" s="15" t="s">
        <v>245</v>
      </c>
      <c r="B26" s="16" t="s">
        <v>265</v>
      </c>
      <c r="C26" s="15">
        <f>SUM(Table4[[#This Row],[SN01]:[PB11]])</f>
        <v>0</v>
      </c>
      <c r="D26" s="15">
        <f t="shared" si="5"/>
        <v>2</v>
      </c>
      <c r="E26" s="15">
        <f>Table4[[#This Row],[NIWA samples]]+Table4[[#This Row],[AMS dredges]]</f>
        <v>2</v>
      </c>
      <c r="F26" s="1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>
        <v>1</v>
      </c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>
        <v>1</v>
      </c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</row>
    <row r="27" spans="1:234" x14ac:dyDescent="0.2">
      <c r="A27" s="15" t="s">
        <v>245</v>
      </c>
      <c r="B27" s="16" t="s">
        <v>266</v>
      </c>
      <c r="C27" s="15">
        <f>SUM(Table4[[#This Row],[SN01]:[PB11]])</f>
        <v>3</v>
      </c>
      <c r="D27" s="15">
        <f t="shared" si="5"/>
        <v>3</v>
      </c>
      <c r="E27" s="15">
        <f>Table4[[#This Row],[NIWA samples]]+Table4[[#This Row],[AMS dredges]]</f>
        <v>6</v>
      </c>
      <c r="F27" s="1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>
        <v>1</v>
      </c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>
        <v>1</v>
      </c>
      <c r="EK27" s="17"/>
      <c r="EL27" s="17"/>
      <c r="EM27" s="17"/>
      <c r="EN27" s="17">
        <v>1</v>
      </c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>
        <v>1</v>
      </c>
      <c r="FK27" s="17"/>
      <c r="FL27" s="17"/>
      <c r="FM27" s="17"/>
      <c r="FN27" s="17"/>
      <c r="FO27" s="17"/>
      <c r="FP27" s="17">
        <v>1</v>
      </c>
      <c r="FQ27" s="17">
        <v>1</v>
      </c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</row>
    <row r="28" spans="1:234" x14ac:dyDescent="0.2">
      <c r="A28" s="15" t="s">
        <v>245</v>
      </c>
      <c r="B28" s="16" t="s">
        <v>267</v>
      </c>
      <c r="C28" s="15">
        <f>SUM(Table4[[#This Row],[SN01]:[PB11]])</f>
        <v>0</v>
      </c>
      <c r="D28" s="15">
        <f t="shared" si="5"/>
        <v>1</v>
      </c>
      <c r="E28" s="15">
        <f>Table4[[#This Row],[NIWA samples]]+Table4[[#This Row],[AMS dredges]]</f>
        <v>1</v>
      </c>
      <c r="F28" s="1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>
        <v>1</v>
      </c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</row>
    <row r="29" spans="1:234" x14ac:dyDescent="0.2">
      <c r="A29" s="15" t="s">
        <v>245</v>
      </c>
      <c r="B29" s="16" t="s">
        <v>268</v>
      </c>
      <c r="C29" s="15">
        <f>SUM(Table4[[#This Row],[SN01]:[PB11]])</f>
        <v>2</v>
      </c>
      <c r="D29" s="15">
        <f t="shared" si="5"/>
        <v>4</v>
      </c>
      <c r="E29" s="15">
        <f>Table4[[#This Row],[NIWA samples]]+Table4[[#This Row],[AMS dredges]]</f>
        <v>6</v>
      </c>
      <c r="F29" s="1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>
        <v>1</v>
      </c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>
        <v>1</v>
      </c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>
        <v>1</v>
      </c>
      <c r="FN29" s="17"/>
      <c r="FO29" s="17"/>
      <c r="FP29" s="17">
        <v>1</v>
      </c>
      <c r="FQ29" s="17"/>
      <c r="FR29" s="17"/>
      <c r="FS29" s="17"/>
      <c r="FT29" s="17"/>
      <c r="FU29" s="17"/>
      <c r="FV29" s="17"/>
      <c r="FW29" s="17"/>
      <c r="FX29" s="17"/>
      <c r="FY29" s="17"/>
      <c r="FZ29" s="17">
        <v>1</v>
      </c>
      <c r="GA29" s="17"/>
      <c r="GB29" s="17"/>
      <c r="GC29" s="17"/>
      <c r="GD29" s="17">
        <v>1</v>
      </c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</row>
    <row r="30" spans="1:234" x14ac:dyDescent="0.2">
      <c r="A30" s="15" t="s">
        <v>245</v>
      </c>
      <c r="B30" s="16" t="s">
        <v>269</v>
      </c>
      <c r="C30" s="15">
        <f>SUM(Table4[[#This Row],[SN01]:[PB11]])</f>
        <v>0</v>
      </c>
      <c r="D30" s="15">
        <f t="shared" si="5"/>
        <v>2</v>
      </c>
      <c r="E30" s="15">
        <f>Table4[[#This Row],[NIWA samples]]+Table4[[#This Row],[AMS dredges]]</f>
        <v>2</v>
      </c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>
        <v>1</v>
      </c>
      <c r="FQ30" s="17"/>
      <c r="FR30" s="17"/>
      <c r="FS30" s="17">
        <v>1</v>
      </c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</row>
    <row r="31" spans="1:234" x14ac:dyDescent="0.2">
      <c r="A31" s="15" t="s">
        <v>245</v>
      </c>
      <c r="B31" s="16" t="s">
        <v>270</v>
      </c>
      <c r="C31" s="15">
        <f>SUM(Table4[[#This Row],[SN01]:[PB11]])</f>
        <v>1</v>
      </c>
      <c r="D31" s="15">
        <f t="shared" si="5"/>
        <v>16</v>
      </c>
      <c r="E31" s="15">
        <f>Table4[[#This Row],[NIWA samples]]+Table4[[#This Row],[AMS dredges]]</f>
        <v>17</v>
      </c>
      <c r="F31" s="1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>
        <v>1</v>
      </c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>
        <v>1</v>
      </c>
      <c r="FK31" s="17">
        <v>1</v>
      </c>
      <c r="FL31" s="17">
        <v>1</v>
      </c>
      <c r="FM31" s="17">
        <v>1</v>
      </c>
      <c r="FN31" s="17"/>
      <c r="FO31" s="17">
        <v>1</v>
      </c>
      <c r="FP31" s="17">
        <v>1</v>
      </c>
      <c r="FQ31" s="17">
        <v>1</v>
      </c>
      <c r="FR31" s="17">
        <v>1</v>
      </c>
      <c r="FS31" s="17">
        <v>1</v>
      </c>
      <c r="FT31" s="17"/>
      <c r="FU31" s="17">
        <v>1</v>
      </c>
      <c r="FV31" s="17">
        <v>1</v>
      </c>
      <c r="FW31" s="17">
        <v>1</v>
      </c>
      <c r="FX31" s="17"/>
      <c r="FY31" s="17">
        <v>1</v>
      </c>
      <c r="FZ31" s="17"/>
      <c r="GA31" s="17">
        <v>1</v>
      </c>
      <c r="GB31" s="17"/>
      <c r="GC31" s="17"/>
      <c r="GD31" s="17">
        <v>1</v>
      </c>
      <c r="GE31" s="17"/>
      <c r="GF31" s="17">
        <v>1</v>
      </c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</row>
    <row r="32" spans="1:234" x14ac:dyDescent="0.2">
      <c r="A32" s="15" t="s">
        <v>245</v>
      </c>
      <c r="B32" s="16" t="s">
        <v>271</v>
      </c>
      <c r="C32" s="15">
        <f>SUM(Table4[[#This Row],[SN01]:[PB11]])</f>
        <v>0</v>
      </c>
      <c r="D32" s="15">
        <f t="shared" si="5"/>
        <v>1</v>
      </c>
      <c r="E32" s="15">
        <f>Table4[[#This Row],[NIWA samples]]+Table4[[#This Row],[AMS dredges]]</f>
        <v>1</v>
      </c>
      <c r="F32" s="1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>
        <v>1</v>
      </c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</row>
    <row r="33" spans="1:234" x14ac:dyDescent="0.2">
      <c r="A33" s="15" t="s">
        <v>245</v>
      </c>
      <c r="B33" s="16" t="s">
        <v>272</v>
      </c>
      <c r="C33" s="15">
        <f>SUM(Table4[[#This Row],[SN01]:[PB11]])</f>
        <v>0</v>
      </c>
      <c r="D33" s="15">
        <f t="shared" si="5"/>
        <v>1</v>
      </c>
      <c r="E33" s="15">
        <f>Table4[[#This Row],[NIWA samples]]+Table4[[#This Row],[AMS dredges]]</f>
        <v>1</v>
      </c>
      <c r="F33" s="1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>
        <v>1</v>
      </c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</row>
    <row r="34" spans="1:234" x14ac:dyDescent="0.2">
      <c r="A34" s="15" t="s">
        <v>245</v>
      </c>
      <c r="B34" s="16" t="s">
        <v>273</v>
      </c>
      <c r="C34" s="15">
        <f>SUM(Table4[[#This Row],[SN01]:[PB11]])</f>
        <v>19</v>
      </c>
      <c r="D34" s="15">
        <f t="shared" si="5"/>
        <v>15</v>
      </c>
      <c r="E34" s="15">
        <f>Table4[[#This Row],[NIWA samples]]+Table4[[#This Row],[AMS dredges]]</f>
        <v>34</v>
      </c>
      <c r="F34" s="1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>
        <v>1</v>
      </c>
      <c r="AN34" s="17"/>
      <c r="AO34" s="17"/>
      <c r="AP34" s="17"/>
      <c r="AQ34" s="17"/>
      <c r="AR34" s="17"/>
      <c r="AS34" s="17">
        <v>1</v>
      </c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>
        <v>1</v>
      </c>
      <c r="BL34" s="17"/>
      <c r="BM34" s="17"/>
      <c r="BN34" s="17"/>
      <c r="BO34" s="17"/>
      <c r="BP34" s="17"/>
      <c r="BQ34" s="17">
        <v>1</v>
      </c>
      <c r="BR34" s="17"/>
      <c r="BS34" s="17"/>
      <c r="BT34" s="17"/>
      <c r="BU34" s="17">
        <v>1</v>
      </c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>
        <v>1</v>
      </c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>
        <v>1</v>
      </c>
      <c r="DH34" s="17"/>
      <c r="DI34" s="17">
        <v>1</v>
      </c>
      <c r="DJ34" s="17">
        <v>1</v>
      </c>
      <c r="DK34" s="17">
        <v>1</v>
      </c>
      <c r="DL34" s="17">
        <v>1</v>
      </c>
      <c r="DM34" s="17">
        <v>1</v>
      </c>
      <c r="DN34" s="17"/>
      <c r="DO34" s="17">
        <v>1</v>
      </c>
      <c r="DP34" s="17">
        <v>1</v>
      </c>
      <c r="DQ34" s="17"/>
      <c r="DR34" s="17">
        <v>1</v>
      </c>
      <c r="DS34" s="17"/>
      <c r="DT34" s="17"/>
      <c r="DU34" s="17"/>
      <c r="DV34" s="17">
        <v>1</v>
      </c>
      <c r="DW34" s="17"/>
      <c r="DX34" s="17"/>
      <c r="DY34" s="17"/>
      <c r="DZ34" s="17"/>
      <c r="EA34" s="17">
        <v>1</v>
      </c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>
        <v>1</v>
      </c>
      <c r="EN34" s="17">
        <v>1</v>
      </c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>
        <v>1</v>
      </c>
      <c r="FI34" s="17">
        <v>1</v>
      </c>
      <c r="FJ34" s="17">
        <v>1</v>
      </c>
      <c r="FK34" s="17">
        <v>1</v>
      </c>
      <c r="FL34" s="17"/>
      <c r="FM34" s="17">
        <v>1</v>
      </c>
      <c r="FN34" s="17">
        <v>1</v>
      </c>
      <c r="FO34" s="17">
        <v>1</v>
      </c>
      <c r="FP34" s="17">
        <v>1</v>
      </c>
      <c r="FQ34" s="17">
        <v>1</v>
      </c>
      <c r="FR34" s="17">
        <v>1</v>
      </c>
      <c r="FS34" s="17">
        <v>1</v>
      </c>
      <c r="FT34" s="17"/>
      <c r="FU34" s="17">
        <v>1</v>
      </c>
      <c r="FV34" s="17">
        <v>1</v>
      </c>
      <c r="FW34" s="17"/>
      <c r="FX34" s="17"/>
      <c r="FY34" s="17"/>
      <c r="FZ34" s="17"/>
      <c r="GA34" s="17"/>
      <c r="GB34" s="17"/>
      <c r="GC34" s="17"/>
      <c r="GD34" s="17"/>
      <c r="GE34" s="17">
        <v>1</v>
      </c>
      <c r="GF34" s="17">
        <v>1</v>
      </c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</row>
    <row r="35" spans="1:234" x14ac:dyDescent="0.2">
      <c r="A35" s="15" t="s">
        <v>245</v>
      </c>
      <c r="B35" s="16" t="s">
        <v>274</v>
      </c>
      <c r="C35" s="15">
        <f>SUM(Table4[[#This Row],[SN01]:[PB11]])</f>
        <v>9</v>
      </c>
      <c r="D35" s="15">
        <f t="shared" si="5"/>
        <v>0</v>
      </c>
      <c r="E35" s="15">
        <f>Table4[[#This Row],[NIWA samples]]+Table4[[#This Row],[AMS dredges]]</f>
        <v>9</v>
      </c>
      <c r="F35" s="15">
        <v>1</v>
      </c>
      <c r="G35" s="17"/>
      <c r="H35" s="17"/>
      <c r="I35" s="17"/>
      <c r="J35" s="17"/>
      <c r="K35" s="17"/>
      <c r="L35" s="17"/>
      <c r="M35" s="17"/>
      <c r="N35" s="17">
        <v>1</v>
      </c>
      <c r="O35" s="17"/>
      <c r="P35" s="17"/>
      <c r="Q35" s="17"/>
      <c r="R35" s="17"/>
      <c r="S35" s="17"/>
      <c r="T35" s="17">
        <v>1</v>
      </c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>
        <v>1</v>
      </c>
      <c r="AF35" s="17"/>
      <c r="AG35" s="17">
        <v>1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>
        <v>1</v>
      </c>
      <c r="DV35" s="17">
        <v>1</v>
      </c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>
        <v>1</v>
      </c>
      <c r="EI35" s="17">
        <v>1</v>
      </c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</row>
    <row r="36" spans="1:234" x14ac:dyDescent="0.2">
      <c r="A36" s="15" t="s">
        <v>245</v>
      </c>
      <c r="B36" s="16" t="s">
        <v>275</v>
      </c>
      <c r="C36" s="15">
        <f>SUM(Table4[[#This Row],[SN01]:[PB11]])</f>
        <v>1</v>
      </c>
      <c r="D36" s="15">
        <f t="shared" si="5"/>
        <v>8</v>
      </c>
      <c r="E36" s="15">
        <f>Table4[[#This Row],[NIWA samples]]+Table4[[#This Row],[AMS dredges]]</f>
        <v>9</v>
      </c>
      <c r="F36" s="1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>
        <v>1</v>
      </c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>
        <v>1</v>
      </c>
      <c r="FN36" s="17">
        <v>1</v>
      </c>
      <c r="FO36" s="17"/>
      <c r="FP36" s="17">
        <v>1</v>
      </c>
      <c r="FQ36" s="17">
        <v>1</v>
      </c>
      <c r="FR36" s="17"/>
      <c r="FS36" s="17"/>
      <c r="FT36" s="17"/>
      <c r="FU36" s="17">
        <v>2</v>
      </c>
      <c r="FV36" s="17"/>
      <c r="FW36" s="17"/>
      <c r="FX36" s="17"/>
      <c r="FY36" s="17">
        <v>1</v>
      </c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>
        <v>1</v>
      </c>
      <c r="HS36" s="17"/>
      <c r="HT36" s="17"/>
      <c r="HU36" s="17"/>
      <c r="HV36" s="17"/>
      <c r="HW36" s="17"/>
      <c r="HX36" s="17"/>
      <c r="HY36" s="17"/>
      <c r="HZ36" s="17"/>
    </row>
    <row r="37" spans="1:234" x14ac:dyDescent="0.2">
      <c r="A37" s="15" t="s">
        <v>245</v>
      </c>
      <c r="B37" s="16" t="s">
        <v>276</v>
      </c>
      <c r="C37" s="15">
        <f>SUM(Table4[[#This Row],[SN01]:[PB11]])</f>
        <v>0</v>
      </c>
      <c r="D37" s="15">
        <f t="shared" si="5"/>
        <v>4</v>
      </c>
      <c r="E37" s="15">
        <f>Table4[[#This Row],[NIWA samples]]+Table4[[#This Row],[AMS dredges]]</f>
        <v>4</v>
      </c>
      <c r="F37" s="1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>
        <v>1</v>
      </c>
      <c r="FN37" s="17"/>
      <c r="FO37" s="17"/>
      <c r="FP37" s="17">
        <v>1</v>
      </c>
      <c r="FQ37" s="17">
        <v>1</v>
      </c>
      <c r="FR37" s="17"/>
      <c r="FS37" s="17"/>
      <c r="FT37" s="17"/>
      <c r="FU37" s="17"/>
      <c r="FV37" s="17"/>
      <c r="FW37" s="17"/>
      <c r="FX37" s="17"/>
      <c r="FY37" s="17"/>
      <c r="FZ37" s="17"/>
      <c r="GA37" s="17">
        <v>1</v>
      </c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</row>
    <row r="38" spans="1:234" x14ac:dyDescent="0.2">
      <c r="A38" s="15" t="s">
        <v>245</v>
      </c>
      <c r="B38" s="16" t="s">
        <v>277</v>
      </c>
      <c r="C38" s="15">
        <f>SUM(Table4[[#This Row],[SN01]:[PB11]])</f>
        <v>0</v>
      </c>
      <c r="D38" s="15">
        <f t="shared" si="5"/>
        <v>4</v>
      </c>
      <c r="E38" s="15">
        <f>Table4[[#This Row],[NIWA samples]]+Table4[[#This Row],[AMS dredges]]</f>
        <v>4</v>
      </c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>
        <v>1</v>
      </c>
      <c r="FP38" s="17">
        <v>1</v>
      </c>
      <c r="FQ38" s="17">
        <v>1</v>
      </c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>
        <v>1</v>
      </c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</row>
    <row r="39" spans="1:234" x14ac:dyDescent="0.2">
      <c r="A39" s="15" t="s">
        <v>245</v>
      </c>
      <c r="B39" s="18" t="s">
        <v>278</v>
      </c>
      <c r="C39" s="15">
        <f>SUM(Table4[[#This Row],[SN01]:[PB11]])</f>
        <v>0</v>
      </c>
      <c r="D39" s="15">
        <f t="shared" si="5"/>
        <v>15</v>
      </c>
      <c r="E39" s="15">
        <f>Table4[[#This Row],[NIWA samples]]+Table4[[#This Row],[AMS dredges]]</f>
        <v>15</v>
      </c>
      <c r="F39" s="1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>
        <v>1</v>
      </c>
      <c r="FL39" s="17"/>
      <c r="FM39" s="17">
        <v>1</v>
      </c>
      <c r="FN39" s="17">
        <v>1</v>
      </c>
      <c r="FO39" s="17">
        <v>1</v>
      </c>
      <c r="FP39" s="17"/>
      <c r="FQ39" s="17">
        <v>1</v>
      </c>
      <c r="FR39" s="17">
        <v>1</v>
      </c>
      <c r="FS39" s="17"/>
      <c r="FT39" s="17"/>
      <c r="FU39" s="17">
        <v>1</v>
      </c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>
        <v>1</v>
      </c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>
        <v>1</v>
      </c>
      <c r="HH39" s="17"/>
      <c r="HI39" s="17"/>
      <c r="HJ39" s="17"/>
      <c r="HK39" s="17"/>
      <c r="HL39" s="17"/>
      <c r="HM39" s="17">
        <v>1</v>
      </c>
      <c r="HN39" s="17"/>
      <c r="HO39" s="17"/>
      <c r="HP39" s="17"/>
      <c r="HQ39" s="17"/>
      <c r="HR39" s="17">
        <v>1</v>
      </c>
      <c r="HS39" s="17">
        <v>1</v>
      </c>
      <c r="HT39" s="17">
        <v>1</v>
      </c>
      <c r="HU39" s="17"/>
      <c r="HV39" s="17"/>
      <c r="HW39" s="17">
        <v>1</v>
      </c>
      <c r="HX39" s="17">
        <v>1</v>
      </c>
      <c r="HY39" s="17"/>
      <c r="HZ39" s="17"/>
    </row>
    <row r="40" spans="1:234" x14ac:dyDescent="0.2">
      <c r="A40" s="15" t="s">
        <v>245</v>
      </c>
      <c r="B40" s="16" t="s">
        <v>279</v>
      </c>
      <c r="C40" s="15">
        <f>SUM(Table4[[#This Row],[SN01]:[PB11]])</f>
        <v>0</v>
      </c>
      <c r="D40" s="15">
        <f t="shared" si="5"/>
        <v>8</v>
      </c>
      <c r="E40" s="15">
        <f>Table4[[#This Row],[NIWA samples]]+Table4[[#This Row],[AMS dredges]]</f>
        <v>8</v>
      </c>
      <c r="F40" s="1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>
        <v>1</v>
      </c>
      <c r="FM40" s="17"/>
      <c r="FN40" s="17">
        <v>1</v>
      </c>
      <c r="FO40" s="17"/>
      <c r="FP40" s="17"/>
      <c r="FQ40" s="17"/>
      <c r="FR40" s="17">
        <v>1</v>
      </c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>
        <v>1</v>
      </c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>
        <v>1</v>
      </c>
      <c r="HO40" s="17"/>
      <c r="HP40" s="17"/>
      <c r="HQ40" s="17"/>
      <c r="HR40" s="17"/>
      <c r="HS40" s="17">
        <v>1</v>
      </c>
      <c r="HT40" s="17">
        <v>1</v>
      </c>
      <c r="HU40" s="17"/>
      <c r="HV40" s="17"/>
      <c r="HW40" s="17"/>
      <c r="HX40" s="17">
        <v>1</v>
      </c>
      <c r="HY40" s="17"/>
      <c r="HZ40" s="17"/>
    </row>
    <row r="41" spans="1:234" x14ac:dyDescent="0.2">
      <c r="A41" s="15" t="s">
        <v>245</v>
      </c>
      <c r="B41" s="16" t="s">
        <v>280</v>
      </c>
      <c r="C41" s="15">
        <f>SUM(Table4[[#This Row],[SN01]:[PB11]])</f>
        <v>0</v>
      </c>
      <c r="D41" s="15">
        <f t="shared" si="5"/>
        <v>7</v>
      </c>
      <c r="E41" s="15">
        <f>Table4[[#This Row],[NIWA samples]]+Table4[[#This Row],[AMS dredges]]</f>
        <v>7</v>
      </c>
      <c r="F41" s="1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>
        <v>1</v>
      </c>
      <c r="FL41" s="17"/>
      <c r="FM41" s="17"/>
      <c r="FN41" s="17"/>
      <c r="FO41" s="17">
        <v>1</v>
      </c>
      <c r="FP41" s="17">
        <v>1</v>
      </c>
      <c r="FQ41" s="17"/>
      <c r="FR41" s="17"/>
      <c r="FS41" s="17">
        <v>1</v>
      </c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>
        <v>1</v>
      </c>
      <c r="GO41" s="17"/>
      <c r="GP41" s="17"/>
      <c r="GQ41" s="17"/>
      <c r="GR41" s="17">
        <v>1</v>
      </c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>
        <v>1</v>
      </c>
      <c r="HT41" s="17"/>
      <c r="HU41" s="17"/>
      <c r="HV41" s="17"/>
      <c r="HW41" s="17"/>
      <c r="HX41" s="17"/>
      <c r="HY41" s="17"/>
      <c r="HZ41" s="17"/>
    </row>
    <row r="42" spans="1:234" x14ac:dyDescent="0.2">
      <c r="A42" s="15" t="s">
        <v>245</v>
      </c>
      <c r="B42" s="16" t="s">
        <v>281</v>
      </c>
      <c r="C42" s="15">
        <f>SUM(Table4[[#This Row],[SN01]:[PB11]])</f>
        <v>0</v>
      </c>
      <c r="D42" s="15">
        <f t="shared" si="5"/>
        <v>10</v>
      </c>
      <c r="E42" s="15">
        <f>Table4[[#This Row],[NIWA samples]]+Table4[[#This Row],[AMS dredges]]</f>
        <v>10</v>
      </c>
      <c r="F42" s="1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>
        <v>1</v>
      </c>
      <c r="FL42" s="17"/>
      <c r="FM42" s="17">
        <v>1</v>
      </c>
      <c r="FN42" s="17"/>
      <c r="FO42" s="17">
        <v>1</v>
      </c>
      <c r="FP42" s="17">
        <v>1</v>
      </c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>
        <v>1</v>
      </c>
      <c r="GG42" s="17"/>
      <c r="GH42" s="17">
        <v>1</v>
      </c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>
        <v>1</v>
      </c>
      <c r="HN42" s="17"/>
      <c r="HO42" s="17"/>
      <c r="HP42" s="17"/>
      <c r="HQ42" s="17"/>
      <c r="HR42" s="17"/>
      <c r="HS42" s="17">
        <v>1</v>
      </c>
      <c r="HT42" s="17">
        <v>1</v>
      </c>
      <c r="HU42" s="17"/>
      <c r="HV42" s="17"/>
      <c r="HW42" s="17"/>
      <c r="HX42" s="17"/>
      <c r="HY42" s="17">
        <v>1</v>
      </c>
      <c r="HZ42" s="17"/>
    </row>
    <row r="43" spans="1:234" x14ac:dyDescent="0.2">
      <c r="A43" s="15" t="s">
        <v>245</v>
      </c>
      <c r="B43" s="16" t="s">
        <v>282</v>
      </c>
      <c r="C43" s="15">
        <f>SUM(Table4[[#This Row],[SN01]:[PB11]])</f>
        <v>0</v>
      </c>
      <c r="D43" s="15">
        <f t="shared" si="5"/>
        <v>5</v>
      </c>
      <c r="E43" s="15">
        <f>Table4[[#This Row],[NIWA samples]]+Table4[[#This Row],[AMS dredges]]</f>
        <v>5</v>
      </c>
      <c r="F43" s="1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>
        <v>1</v>
      </c>
      <c r="FL43" s="17">
        <v>1</v>
      </c>
      <c r="FM43" s="17"/>
      <c r="FN43" s="17"/>
      <c r="FO43" s="17"/>
      <c r="FP43" s="17">
        <v>1</v>
      </c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>
        <v>1</v>
      </c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>
        <v>1</v>
      </c>
      <c r="HY43" s="17"/>
      <c r="HZ43" s="17"/>
    </row>
    <row r="44" spans="1:234" x14ac:dyDescent="0.2">
      <c r="A44" s="15" t="s">
        <v>245</v>
      </c>
      <c r="B44" s="16" t="s">
        <v>283</v>
      </c>
      <c r="C44" s="15">
        <f>SUM(Table4[[#This Row],[SN01]:[PB11]])</f>
        <v>0</v>
      </c>
      <c r="D44" s="15">
        <f t="shared" si="5"/>
        <v>1</v>
      </c>
      <c r="E44" s="15">
        <f>Table4[[#This Row],[NIWA samples]]+Table4[[#This Row],[AMS dredges]]</f>
        <v>1</v>
      </c>
      <c r="F44" s="1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>
        <v>1</v>
      </c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</row>
    <row r="45" spans="1:234" x14ac:dyDescent="0.2">
      <c r="A45" s="15" t="s">
        <v>245</v>
      </c>
      <c r="B45" s="16" t="s">
        <v>284</v>
      </c>
      <c r="C45" s="15">
        <f>SUM(Table4[[#This Row],[SN01]:[PB11]])</f>
        <v>0</v>
      </c>
      <c r="D45" s="15">
        <f t="shared" si="5"/>
        <v>7</v>
      </c>
      <c r="E45" s="15">
        <f>Table4[[#This Row],[NIWA samples]]+Table4[[#This Row],[AMS dredges]]</f>
        <v>7</v>
      </c>
      <c r="F45" s="1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>
        <v>1</v>
      </c>
      <c r="FK45" s="17">
        <v>1</v>
      </c>
      <c r="FL45" s="17">
        <v>1</v>
      </c>
      <c r="FM45" s="17"/>
      <c r="FN45" s="17"/>
      <c r="FO45" s="17">
        <v>1</v>
      </c>
      <c r="FP45" s="17">
        <v>1</v>
      </c>
      <c r="FQ45" s="17"/>
      <c r="FR45" s="17"/>
      <c r="FS45" s="17"/>
      <c r="FT45" s="17"/>
      <c r="FU45" s="17">
        <v>1</v>
      </c>
      <c r="FV45" s="17"/>
      <c r="FW45" s="17"/>
      <c r="FX45" s="17"/>
      <c r="FY45" s="17"/>
      <c r="FZ45" s="17"/>
      <c r="GA45" s="17"/>
      <c r="GB45" s="17"/>
      <c r="GC45" s="17"/>
      <c r="GD45" s="17">
        <v>1</v>
      </c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</row>
    <row r="46" spans="1:234" x14ac:dyDescent="0.2">
      <c r="A46" s="15" t="s">
        <v>245</v>
      </c>
      <c r="B46" s="16" t="s">
        <v>285</v>
      </c>
      <c r="C46" s="15">
        <f>SUM(Table4[[#This Row],[SN01]:[PB11]])</f>
        <v>0</v>
      </c>
      <c r="D46" s="15">
        <f t="shared" si="5"/>
        <v>1</v>
      </c>
      <c r="E46" s="15">
        <f>Table4[[#This Row],[NIWA samples]]+Table4[[#This Row],[AMS dredges]]</f>
        <v>1</v>
      </c>
      <c r="F46" s="1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>
        <v>1</v>
      </c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</row>
    <row r="47" spans="1:234" x14ac:dyDescent="0.2">
      <c r="A47" s="15" t="s">
        <v>286</v>
      </c>
      <c r="B47" s="16" t="s">
        <v>287</v>
      </c>
      <c r="C47" s="15">
        <f>SUM(Table4[[#This Row],[SN01]:[PB11]])</f>
        <v>0</v>
      </c>
      <c r="D47" s="15">
        <f t="shared" si="5"/>
        <v>2</v>
      </c>
      <c r="E47" s="15">
        <f>Table4[[#This Row],[NIWA samples]]+Table4[[#This Row],[AMS dredges]]</f>
        <v>2</v>
      </c>
      <c r="F47" s="1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>
        <v>1</v>
      </c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>
        <v>1</v>
      </c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</row>
    <row r="48" spans="1:234" x14ac:dyDescent="0.2">
      <c r="A48" s="15" t="s">
        <v>286</v>
      </c>
      <c r="B48" s="16" t="s">
        <v>288</v>
      </c>
      <c r="C48" s="15">
        <f>SUM(Table4[[#This Row],[SN01]:[PB11]])</f>
        <v>0</v>
      </c>
      <c r="D48" s="15">
        <f t="shared" si="5"/>
        <v>6</v>
      </c>
      <c r="E48" s="15">
        <f>Table4[[#This Row],[NIWA samples]]+Table4[[#This Row],[AMS dredges]]</f>
        <v>6</v>
      </c>
      <c r="F48" s="1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>
        <v>1</v>
      </c>
      <c r="FL48" s="17"/>
      <c r="FM48" s="17"/>
      <c r="FN48" s="17"/>
      <c r="FO48" s="17">
        <v>1</v>
      </c>
      <c r="FP48" s="17">
        <v>1</v>
      </c>
      <c r="FQ48" s="17"/>
      <c r="FR48" s="17">
        <v>1</v>
      </c>
      <c r="FS48" s="17">
        <v>1</v>
      </c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>
        <v>1</v>
      </c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</row>
    <row r="49" spans="1:234" x14ac:dyDescent="0.2">
      <c r="A49" s="15" t="s">
        <v>245</v>
      </c>
      <c r="B49" s="16" t="s">
        <v>289</v>
      </c>
      <c r="C49" s="15">
        <f>SUM(Table4[[#This Row],[SN01]:[PB11]])</f>
        <v>0</v>
      </c>
      <c r="D49" s="15">
        <f t="shared" si="5"/>
        <v>1</v>
      </c>
      <c r="E49" s="15">
        <f>Table4[[#This Row],[NIWA samples]]+Table4[[#This Row],[AMS dredges]]</f>
        <v>1</v>
      </c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>
        <v>1</v>
      </c>
      <c r="HQ49" s="17"/>
      <c r="HR49" s="17"/>
      <c r="HS49" s="17"/>
      <c r="HT49" s="17"/>
      <c r="HU49" s="17"/>
      <c r="HV49" s="17"/>
      <c r="HW49" s="17"/>
      <c r="HX49" s="17"/>
      <c r="HY49" s="17"/>
      <c r="HZ49" s="17"/>
    </row>
    <row r="50" spans="1:234" x14ac:dyDescent="0.2">
      <c r="A50" s="15" t="s">
        <v>245</v>
      </c>
      <c r="B50" s="16" t="s">
        <v>290</v>
      </c>
      <c r="C50" s="15">
        <f>SUM(Table4[[#This Row],[SN01]:[PB11]])</f>
        <v>0</v>
      </c>
      <c r="D50" s="15">
        <f t="shared" si="5"/>
        <v>1</v>
      </c>
      <c r="E50" s="15">
        <f>Table4[[#This Row],[NIWA samples]]+Table4[[#This Row],[AMS dredges]]</f>
        <v>1</v>
      </c>
      <c r="F50" s="1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>
        <v>1</v>
      </c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</row>
    <row r="51" spans="1:234" x14ac:dyDescent="0.2">
      <c r="A51" s="15" t="s">
        <v>245</v>
      </c>
      <c r="B51" s="16" t="s">
        <v>291</v>
      </c>
      <c r="C51" s="15">
        <f>SUM(Table4[[#This Row],[SN01]:[PB11]])</f>
        <v>6</v>
      </c>
      <c r="D51" s="15">
        <f t="shared" si="5"/>
        <v>3</v>
      </c>
      <c r="E51" s="15">
        <f>Table4[[#This Row],[NIWA samples]]+Table4[[#This Row],[AMS dredges]]</f>
        <v>9</v>
      </c>
      <c r="F51" s="15"/>
      <c r="G51" s="17">
        <v>1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>
        <v>1</v>
      </c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>
        <v>1</v>
      </c>
      <c r="DU51" s="17"/>
      <c r="DV51" s="17">
        <v>1</v>
      </c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>
        <v>1</v>
      </c>
      <c r="EH51" s="17"/>
      <c r="EI51" s="17">
        <v>1</v>
      </c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>
        <v>1</v>
      </c>
      <c r="FL51" s="17"/>
      <c r="FM51" s="17"/>
      <c r="FN51" s="17"/>
      <c r="FO51" s="17"/>
      <c r="FP51" s="17">
        <v>1</v>
      </c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>
        <v>1</v>
      </c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</row>
    <row r="52" spans="1:234" x14ac:dyDescent="0.2">
      <c r="A52" s="15" t="s">
        <v>286</v>
      </c>
      <c r="B52" s="16" t="s">
        <v>292</v>
      </c>
      <c r="C52" s="15">
        <f>SUM(Table4[[#This Row],[SN01]:[PB11]])</f>
        <v>0</v>
      </c>
      <c r="D52" s="15">
        <f t="shared" si="5"/>
        <v>7</v>
      </c>
      <c r="E52" s="15">
        <f>Table4[[#This Row],[NIWA samples]]+Table4[[#This Row],[AMS dredges]]</f>
        <v>7</v>
      </c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>
        <v>1</v>
      </c>
      <c r="FK52" s="17">
        <v>1</v>
      </c>
      <c r="FL52" s="17"/>
      <c r="FM52" s="17"/>
      <c r="FN52" s="17">
        <v>1</v>
      </c>
      <c r="FO52" s="17"/>
      <c r="FP52" s="17">
        <v>1</v>
      </c>
      <c r="FQ52" s="17">
        <v>1</v>
      </c>
      <c r="FR52" s="17"/>
      <c r="FS52" s="17">
        <v>1</v>
      </c>
      <c r="FT52" s="17"/>
      <c r="FU52" s="17">
        <v>1</v>
      </c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</row>
    <row r="53" spans="1:234" x14ac:dyDescent="0.2">
      <c r="A53" s="15" t="s">
        <v>245</v>
      </c>
      <c r="B53" s="16" t="s">
        <v>293</v>
      </c>
      <c r="C53" s="15">
        <f>SUM(Table4[[#This Row],[SN01]:[PB11]])</f>
        <v>2</v>
      </c>
      <c r="D53" s="15">
        <f t="shared" si="5"/>
        <v>12</v>
      </c>
      <c r="E53" s="15">
        <f>Table4[[#This Row],[NIWA samples]]+Table4[[#This Row],[AMS dredges]]</f>
        <v>14</v>
      </c>
      <c r="F53" s="1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>
        <v>1</v>
      </c>
      <c r="EN53" s="17"/>
      <c r="EO53" s="17"/>
      <c r="EP53" s="17"/>
      <c r="EQ53" s="17"/>
      <c r="ER53" s="17">
        <v>1</v>
      </c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>
        <v>1</v>
      </c>
      <c r="FK53" s="17">
        <v>1</v>
      </c>
      <c r="FL53" s="17">
        <v>1</v>
      </c>
      <c r="FM53" s="17">
        <v>1</v>
      </c>
      <c r="FN53" s="17">
        <v>1</v>
      </c>
      <c r="FO53" s="17">
        <v>1</v>
      </c>
      <c r="FP53" s="17">
        <v>1</v>
      </c>
      <c r="FQ53" s="17">
        <v>1</v>
      </c>
      <c r="FR53" s="17"/>
      <c r="FS53" s="17">
        <v>1</v>
      </c>
      <c r="FT53" s="17"/>
      <c r="FU53" s="17">
        <v>1</v>
      </c>
      <c r="FV53" s="17"/>
      <c r="FW53" s="17"/>
      <c r="FX53" s="17"/>
      <c r="FY53" s="17">
        <v>1</v>
      </c>
      <c r="FZ53" s="17"/>
      <c r="GA53" s="17"/>
      <c r="GB53" s="17">
        <v>1</v>
      </c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</row>
    <row r="54" spans="1:234" x14ac:dyDescent="0.2">
      <c r="A54" s="15" t="s">
        <v>245</v>
      </c>
      <c r="B54" s="16" t="s">
        <v>294</v>
      </c>
      <c r="C54" s="15">
        <f>SUM(Table4[[#This Row],[SN01]:[PB11]])</f>
        <v>0</v>
      </c>
      <c r="D54" s="15">
        <f t="shared" si="5"/>
        <v>1</v>
      </c>
      <c r="E54" s="15">
        <f>Table4[[#This Row],[NIWA samples]]+Table4[[#This Row],[AMS dredges]]</f>
        <v>1</v>
      </c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>
        <v>1</v>
      </c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</row>
    <row r="55" spans="1:234" x14ac:dyDescent="0.2">
      <c r="A55" s="15" t="s">
        <v>245</v>
      </c>
      <c r="B55" s="16" t="s">
        <v>295</v>
      </c>
      <c r="C55" s="15">
        <f>SUM(Table4[[#This Row],[SN01]:[PB11]])</f>
        <v>0</v>
      </c>
      <c r="D55" s="15">
        <f t="shared" si="5"/>
        <v>2</v>
      </c>
      <c r="E55" s="15">
        <f>Table4[[#This Row],[NIWA samples]]+Table4[[#This Row],[AMS dredges]]</f>
        <v>2</v>
      </c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>
        <v>1</v>
      </c>
      <c r="FL55" s="17"/>
      <c r="FM55" s="17"/>
      <c r="FN55" s="17"/>
      <c r="FO55" s="17"/>
      <c r="FP55" s="17"/>
      <c r="FQ55" s="17">
        <v>1</v>
      </c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</row>
    <row r="56" spans="1:234" x14ac:dyDescent="0.2">
      <c r="A56" s="15" t="s">
        <v>245</v>
      </c>
      <c r="B56" s="16" t="s">
        <v>296</v>
      </c>
      <c r="C56" s="15">
        <f>SUM(Table4[[#This Row],[SN01]:[PB11]])</f>
        <v>0</v>
      </c>
      <c r="D56" s="15">
        <f t="shared" si="5"/>
        <v>1</v>
      </c>
      <c r="E56" s="15">
        <f>Table4[[#This Row],[NIWA samples]]+Table4[[#This Row],[AMS dredges]]</f>
        <v>1</v>
      </c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>
        <v>1</v>
      </c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</row>
    <row r="57" spans="1:234" x14ac:dyDescent="0.2">
      <c r="A57" s="15" t="s">
        <v>245</v>
      </c>
      <c r="B57" s="16" t="s">
        <v>297</v>
      </c>
      <c r="C57" s="15">
        <f>SUM(Table4[[#This Row],[SN01]:[PB11]])</f>
        <v>4</v>
      </c>
      <c r="D57" s="15">
        <f t="shared" si="5"/>
        <v>6</v>
      </c>
      <c r="E57" s="15">
        <f>Table4[[#This Row],[NIWA samples]]+Table4[[#This Row],[AMS dredges]]</f>
        <v>10</v>
      </c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>
        <v>1</v>
      </c>
      <c r="DJ57" s="17"/>
      <c r="DK57" s="17"/>
      <c r="DL57" s="17">
        <v>1</v>
      </c>
      <c r="DM57" s="17">
        <v>1</v>
      </c>
      <c r="DN57" s="17"/>
      <c r="DO57" s="17"/>
      <c r="DP57" s="17"/>
      <c r="DQ57" s="17"/>
      <c r="DR57" s="17">
        <v>1</v>
      </c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>
        <v>1</v>
      </c>
      <c r="FS57" s="17"/>
      <c r="FT57" s="17"/>
      <c r="FU57" s="17">
        <v>1</v>
      </c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>
        <v>1</v>
      </c>
      <c r="GI57" s="17"/>
      <c r="GJ57" s="17"/>
      <c r="GK57" s="17"/>
      <c r="GL57" s="17"/>
      <c r="GM57" s="17"/>
      <c r="GN57" s="17"/>
      <c r="GO57" s="17"/>
      <c r="GP57" s="17"/>
      <c r="GQ57" s="17"/>
      <c r="GR57" s="17">
        <v>1</v>
      </c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>
        <v>1</v>
      </c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>
        <v>1</v>
      </c>
      <c r="HS57" s="17"/>
      <c r="HT57" s="17"/>
      <c r="HU57" s="17"/>
      <c r="HV57" s="17"/>
      <c r="HW57" s="17"/>
      <c r="HX57" s="17"/>
      <c r="HY57" s="17"/>
      <c r="HZ57" s="17"/>
    </row>
    <row r="58" spans="1:234" x14ac:dyDescent="0.2">
      <c r="A58" s="15" t="s">
        <v>245</v>
      </c>
      <c r="B58" s="16" t="s">
        <v>298</v>
      </c>
      <c r="C58" s="15">
        <f>SUM(Table4[[#This Row],[SN01]:[PB11]])</f>
        <v>0</v>
      </c>
      <c r="D58" s="15">
        <f t="shared" si="5"/>
        <v>1</v>
      </c>
      <c r="E58" s="15">
        <f>Table4[[#This Row],[NIWA samples]]+Table4[[#This Row],[AMS dredges]]</f>
        <v>1</v>
      </c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>
        <v>1</v>
      </c>
      <c r="HZ58" s="17"/>
    </row>
    <row r="59" spans="1:234" x14ac:dyDescent="0.2">
      <c r="A59" s="15" t="s">
        <v>245</v>
      </c>
      <c r="B59" s="16" t="s">
        <v>299</v>
      </c>
      <c r="C59" s="15">
        <f>SUM(Table4[[#This Row],[SN01]:[PB11]])</f>
        <v>0</v>
      </c>
      <c r="D59" s="15">
        <f t="shared" si="5"/>
        <v>1</v>
      </c>
      <c r="E59" s="15">
        <f>Table4[[#This Row],[NIWA samples]]+Table4[[#This Row],[AMS dredges]]</f>
        <v>1</v>
      </c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>
        <v>1</v>
      </c>
      <c r="HQ59" s="17"/>
      <c r="HR59" s="17"/>
      <c r="HS59" s="17"/>
      <c r="HT59" s="17"/>
      <c r="HU59" s="17"/>
      <c r="HV59" s="17"/>
      <c r="HW59" s="17"/>
      <c r="HX59" s="17"/>
      <c r="HY59" s="17"/>
      <c r="HZ59" s="17"/>
    </row>
    <row r="60" spans="1:234" x14ac:dyDescent="0.2">
      <c r="A60" s="15" t="s">
        <v>245</v>
      </c>
      <c r="B60" s="16" t="s">
        <v>300</v>
      </c>
      <c r="C60" s="15">
        <f>SUM(Table4[[#This Row],[SN01]:[PB11]])</f>
        <v>0</v>
      </c>
      <c r="D60" s="15">
        <f t="shared" si="5"/>
        <v>11</v>
      </c>
      <c r="E60" s="15">
        <f>Table4[[#This Row],[NIWA samples]]+Table4[[#This Row],[AMS dredges]]</f>
        <v>11</v>
      </c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>
        <v>1</v>
      </c>
      <c r="FI60" s="17"/>
      <c r="FJ60" s="17"/>
      <c r="FK60" s="17">
        <v>1</v>
      </c>
      <c r="FL60" s="17"/>
      <c r="FM60" s="17">
        <v>1</v>
      </c>
      <c r="FN60" s="17">
        <v>1</v>
      </c>
      <c r="FO60" s="17">
        <v>1</v>
      </c>
      <c r="FP60" s="17"/>
      <c r="FQ60" s="17"/>
      <c r="FR60" s="17">
        <v>1</v>
      </c>
      <c r="FS60" s="17"/>
      <c r="FT60" s="17"/>
      <c r="FU60" s="17">
        <v>1</v>
      </c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>
        <v>1</v>
      </c>
      <c r="HH60" s="17"/>
      <c r="HI60" s="17"/>
      <c r="HJ60" s="17"/>
      <c r="HK60" s="17"/>
      <c r="HL60" s="17"/>
      <c r="HM60" s="17">
        <v>1</v>
      </c>
      <c r="HN60" s="17"/>
      <c r="HO60" s="17"/>
      <c r="HP60" s="17"/>
      <c r="HQ60" s="17"/>
      <c r="HR60" s="17"/>
      <c r="HS60" s="17"/>
      <c r="HT60" s="17">
        <v>1</v>
      </c>
      <c r="HU60" s="17"/>
      <c r="HV60" s="17"/>
      <c r="HW60" s="17"/>
      <c r="HX60" s="17"/>
      <c r="HY60" s="17"/>
      <c r="HZ60" s="17">
        <v>1</v>
      </c>
    </row>
    <row r="61" spans="1:234" x14ac:dyDescent="0.2">
      <c r="A61" s="15" t="s">
        <v>245</v>
      </c>
      <c r="B61" s="16" t="s">
        <v>301</v>
      </c>
      <c r="C61" s="15">
        <f>SUM(Table4[[#This Row],[SN01]:[PB11]])</f>
        <v>2</v>
      </c>
      <c r="D61" s="15">
        <f t="shared" si="5"/>
        <v>2</v>
      </c>
      <c r="E61" s="15">
        <f>Table4[[#This Row],[NIWA samples]]+Table4[[#This Row],[AMS dredges]]</f>
        <v>4</v>
      </c>
      <c r="F61" s="15"/>
      <c r="G61" s="17"/>
      <c r="H61" s="17"/>
      <c r="I61" s="17"/>
      <c r="J61" s="17">
        <v>1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>
        <v>1</v>
      </c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>
        <v>1</v>
      </c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>
        <v>1</v>
      </c>
      <c r="HT61" s="17"/>
      <c r="HU61" s="17"/>
      <c r="HV61" s="17"/>
      <c r="HW61" s="17"/>
      <c r="HX61" s="17"/>
      <c r="HY61" s="17"/>
      <c r="HZ61" s="17"/>
    </row>
    <row r="62" spans="1:234" x14ac:dyDescent="0.2">
      <c r="A62" s="15" t="s">
        <v>245</v>
      </c>
      <c r="B62" s="16" t="s">
        <v>302</v>
      </c>
      <c r="C62" s="15">
        <f>SUM(Table4[[#This Row],[SN01]:[PB11]])</f>
        <v>4</v>
      </c>
      <c r="D62" s="15">
        <f t="shared" si="5"/>
        <v>6</v>
      </c>
      <c r="E62" s="15">
        <f>Table4[[#This Row],[NIWA samples]]+Table4[[#This Row],[AMS dredges]]</f>
        <v>10</v>
      </c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>
        <v>1</v>
      </c>
      <c r="AP62" s="17"/>
      <c r="AQ62" s="17">
        <v>1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>
        <v>1</v>
      </c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>
        <v>1</v>
      </c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>
        <v>1</v>
      </c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>
        <v>1</v>
      </c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>
        <v>1</v>
      </c>
      <c r="HE62" s="17"/>
      <c r="HF62" s="17"/>
      <c r="HG62" s="17">
        <v>1</v>
      </c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>
        <v>1</v>
      </c>
      <c r="HU62" s="17"/>
      <c r="HV62" s="17"/>
      <c r="HW62" s="17"/>
      <c r="HX62" s="17"/>
      <c r="HY62" s="17"/>
      <c r="HZ62" s="17">
        <v>1</v>
      </c>
    </row>
    <row r="63" spans="1:234" x14ac:dyDescent="0.2">
      <c r="A63" s="15" t="s">
        <v>245</v>
      </c>
      <c r="B63" s="16" t="s">
        <v>303</v>
      </c>
      <c r="C63" s="15">
        <f>SUM(Table4[[#This Row],[SN01]:[PB11]])</f>
        <v>6</v>
      </c>
      <c r="D63" s="15">
        <f t="shared" si="5"/>
        <v>0</v>
      </c>
      <c r="E63" s="15">
        <f>Table4[[#This Row],[NIWA samples]]+Table4[[#This Row],[AMS dredges]]</f>
        <v>6</v>
      </c>
      <c r="F63" s="15"/>
      <c r="G63" s="17"/>
      <c r="H63" s="17">
        <v>1</v>
      </c>
      <c r="I63" s="17"/>
      <c r="J63" s="17">
        <v>1</v>
      </c>
      <c r="K63" s="17">
        <v>1</v>
      </c>
      <c r="L63" s="17"/>
      <c r="M63" s="17"/>
      <c r="N63" s="17"/>
      <c r="O63" s="17"/>
      <c r="P63" s="17">
        <v>1</v>
      </c>
      <c r="Q63" s="17"/>
      <c r="R63" s="17"/>
      <c r="S63" s="17">
        <v>1</v>
      </c>
      <c r="T63" s="17"/>
      <c r="U63" s="17">
        <v>1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</row>
    <row r="64" spans="1:234" x14ac:dyDescent="0.2">
      <c r="A64" s="15" t="s">
        <v>245</v>
      </c>
      <c r="B64" s="16" t="s">
        <v>304</v>
      </c>
      <c r="C64" s="15">
        <f>SUM(Table4[[#This Row],[SN01]:[PB11]])</f>
        <v>6</v>
      </c>
      <c r="D64" s="15">
        <f t="shared" si="5"/>
        <v>5</v>
      </c>
      <c r="E64" s="15">
        <f>Table4[[#This Row],[NIWA samples]]+Table4[[#This Row],[AMS dredges]]</f>
        <v>11</v>
      </c>
      <c r="F64" s="15">
        <v>1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>
        <v>1</v>
      </c>
      <c r="AM64" s="17"/>
      <c r="AN64" s="17"/>
      <c r="AO64" s="17"/>
      <c r="AP64" s="17">
        <v>1</v>
      </c>
      <c r="AQ64" s="17"/>
      <c r="AR64" s="17">
        <v>1</v>
      </c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>
        <v>1</v>
      </c>
      <c r="DI64" s="17">
        <v>1</v>
      </c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>
        <v>1</v>
      </c>
      <c r="FJ64" s="17"/>
      <c r="FK64" s="17">
        <v>1</v>
      </c>
      <c r="FL64" s="17"/>
      <c r="FM64" s="17"/>
      <c r="FN64" s="17"/>
      <c r="FO64" s="17"/>
      <c r="FP64" s="17">
        <v>1</v>
      </c>
      <c r="FQ64" s="17"/>
      <c r="FR64" s="17">
        <v>1</v>
      </c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>
        <v>1</v>
      </c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</row>
    <row r="65" spans="1:234" x14ac:dyDescent="0.2">
      <c r="A65" s="15" t="s">
        <v>245</v>
      </c>
      <c r="B65" s="16" t="s">
        <v>305</v>
      </c>
      <c r="C65" s="15">
        <f>SUM(Table4[[#This Row],[SN01]:[PB11]])</f>
        <v>0</v>
      </c>
      <c r="D65" s="15">
        <f t="shared" si="5"/>
        <v>1</v>
      </c>
      <c r="E65" s="15">
        <f>Table4[[#This Row],[NIWA samples]]+Table4[[#This Row],[AMS dredges]]</f>
        <v>1</v>
      </c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>
        <v>1</v>
      </c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</row>
    <row r="66" spans="1:234" x14ac:dyDescent="0.2">
      <c r="A66" s="15" t="s">
        <v>245</v>
      </c>
      <c r="B66" s="16" t="s">
        <v>306</v>
      </c>
      <c r="C66" s="15">
        <f>SUM(Table4[[#This Row],[SN01]:[PB11]])</f>
        <v>9</v>
      </c>
      <c r="D66" s="15">
        <f t="shared" si="5"/>
        <v>7</v>
      </c>
      <c r="E66" s="15">
        <f>Table4[[#This Row],[NIWA samples]]+Table4[[#This Row],[AMS dredges]]</f>
        <v>16</v>
      </c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>
        <v>1</v>
      </c>
      <c r="AI66" s="17"/>
      <c r="AJ66" s="17">
        <v>1</v>
      </c>
      <c r="AK66" s="17"/>
      <c r="AL66" s="17"/>
      <c r="AM66" s="17">
        <v>1</v>
      </c>
      <c r="AN66" s="17">
        <v>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>
        <v>1</v>
      </c>
      <c r="BA66" s="17"/>
      <c r="BB66" s="17"/>
      <c r="BC66" s="17"/>
      <c r="BD66" s="17"/>
      <c r="BE66" s="17"/>
      <c r="BF66" s="17"/>
      <c r="BG66" s="17"/>
      <c r="BH66" s="17"/>
      <c r="BI66" s="17">
        <v>1</v>
      </c>
      <c r="BJ66" s="17"/>
      <c r="BK66" s="17">
        <v>1</v>
      </c>
      <c r="BL66" s="17"/>
      <c r="BM66" s="17"/>
      <c r="BN66" s="17"/>
      <c r="BO66" s="17"/>
      <c r="BP66" s="17"/>
      <c r="BQ66" s="17">
        <v>1</v>
      </c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>
        <v>1</v>
      </c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>
        <v>1</v>
      </c>
      <c r="FN66" s="17"/>
      <c r="FO66" s="17">
        <v>1</v>
      </c>
      <c r="FP66" s="17">
        <v>1</v>
      </c>
      <c r="FQ66" s="17"/>
      <c r="FR66" s="17"/>
      <c r="FS66" s="17">
        <v>1</v>
      </c>
      <c r="FT66" s="17"/>
      <c r="FU66" s="17">
        <v>1</v>
      </c>
      <c r="FV66" s="17">
        <v>1</v>
      </c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>
        <v>1</v>
      </c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</row>
    <row r="67" spans="1:234" x14ac:dyDescent="0.2">
      <c r="A67" s="15" t="s">
        <v>245</v>
      </c>
      <c r="B67" s="16" t="s">
        <v>307</v>
      </c>
      <c r="C67" s="15">
        <f>SUM(Table4[[#This Row],[SN01]:[PB11]])</f>
        <v>2</v>
      </c>
      <c r="D67" s="15">
        <f t="shared" si="5"/>
        <v>4</v>
      </c>
      <c r="E67" s="15">
        <f>Table4[[#This Row],[NIWA samples]]+Table4[[#This Row],[AMS dredges]]</f>
        <v>6</v>
      </c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>
        <v>1</v>
      </c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>
        <v>1</v>
      </c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>
        <v>1</v>
      </c>
      <c r="FI67" s="17"/>
      <c r="FJ67" s="17"/>
      <c r="FK67" s="17"/>
      <c r="FL67" s="17"/>
      <c r="FM67" s="17"/>
      <c r="FN67" s="17"/>
      <c r="FO67" s="17"/>
      <c r="FP67" s="17">
        <v>1</v>
      </c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>
        <v>1</v>
      </c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>
        <v>1</v>
      </c>
      <c r="HS67" s="17"/>
      <c r="HT67" s="17"/>
      <c r="HU67" s="17"/>
      <c r="HV67" s="17"/>
      <c r="HW67" s="17"/>
      <c r="HX67" s="17"/>
      <c r="HY67" s="17"/>
      <c r="HZ67" s="17"/>
    </row>
    <row r="68" spans="1:234" x14ac:dyDescent="0.2">
      <c r="A68" s="15" t="s">
        <v>245</v>
      </c>
      <c r="B68" s="16" t="s">
        <v>308</v>
      </c>
      <c r="C68" s="15">
        <f>SUM(Table4[[#This Row],[SN01]:[PB11]])</f>
        <v>0</v>
      </c>
      <c r="D68" s="15">
        <f t="shared" si="5"/>
        <v>1</v>
      </c>
      <c r="E68" s="15">
        <f>Table4[[#This Row],[NIWA samples]]+Table4[[#This Row],[AMS dredges]]</f>
        <v>1</v>
      </c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>
        <v>1</v>
      </c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</row>
    <row r="69" spans="1:234" x14ac:dyDescent="0.2">
      <c r="A69" s="15" t="s">
        <v>245</v>
      </c>
      <c r="B69" s="16" t="s">
        <v>309</v>
      </c>
      <c r="C69" s="15">
        <f>SUM(Table4[[#This Row],[SN01]:[PB11]])</f>
        <v>3</v>
      </c>
      <c r="D69" s="15">
        <f t="shared" si="5"/>
        <v>6</v>
      </c>
      <c r="E69" s="15">
        <f>Table4[[#This Row],[NIWA samples]]+Table4[[#This Row],[AMS dredges]]</f>
        <v>9</v>
      </c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>
        <v>1</v>
      </c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>
        <v>1</v>
      </c>
      <c r="EK69" s="17"/>
      <c r="EL69" s="17"/>
      <c r="EM69" s="17"/>
      <c r="EN69" s="17"/>
      <c r="EO69" s="17"/>
      <c r="EP69" s="17">
        <v>1</v>
      </c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>
        <v>1</v>
      </c>
      <c r="FI69" s="17">
        <v>1</v>
      </c>
      <c r="FJ69" s="17"/>
      <c r="FK69" s="17"/>
      <c r="FL69" s="17"/>
      <c r="FM69" s="17"/>
      <c r="FN69" s="17"/>
      <c r="FO69" s="17">
        <v>1</v>
      </c>
      <c r="FP69" s="17"/>
      <c r="FQ69" s="17"/>
      <c r="FR69" s="17">
        <v>1</v>
      </c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>
        <v>1</v>
      </c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>
        <v>1</v>
      </c>
      <c r="HY69" s="17"/>
      <c r="HZ69" s="17"/>
    </row>
    <row r="70" spans="1:234" x14ac:dyDescent="0.2">
      <c r="A70" s="15" t="s">
        <v>245</v>
      </c>
      <c r="B70" s="16" t="s">
        <v>310</v>
      </c>
      <c r="C70" s="15">
        <f>SUM(Table4[[#This Row],[SN01]:[PB11]])</f>
        <v>0</v>
      </c>
      <c r="D70" s="15">
        <f t="shared" si="5"/>
        <v>2</v>
      </c>
      <c r="E70" s="15">
        <f>Table4[[#This Row],[NIWA samples]]+Table4[[#This Row],[AMS dredges]]</f>
        <v>2</v>
      </c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>
        <v>1</v>
      </c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>
        <v>1</v>
      </c>
      <c r="HS70" s="17"/>
      <c r="HT70" s="17"/>
      <c r="HU70" s="17"/>
      <c r="HV70" s="17"/>
      <c r="HW70" s="17"/>
      <c r="HX70" s="17"/>
      <c r="HY70" s="17"/>
      <c r="HZ70" s="17"/>
    </row>
    <row r="71" spans="1:234" x14ac:dyDescent="0.2">
      <c r="A71" s="15" t="s">
        <v>245</v>
      </c>
      <c r="B71" s="16" t="s">
        <v>311</v>
      </c>
      <c r="C71" s="15">
        <f>SUM(Table4[[#This Row],[SN01]:[PB11]])</f>
        <v>0</v>
      </c>
      <c r="D71" s="15">
        <f t="shared" si="5"/>
        <v>1</v>
      </c>
      <c r="E71" s="15">
        <f>Table4[[#This Row],[NIWA samples]]+Table4[[#This Row],[AMS dredges]]</f>
        <v>1</v>
      </c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>
        <v>1</v>
      </c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</row>
    <row r="72" spans="1:234" x14ac:dyDescent="0.2">
      <c r="A72" s="15" t="s">
        <v>245</v>
      </c>
      <c r="B72" s="16" t="s">
        <v>312</v>
      </c>
      <c r="C72" s="15">
        <f>SUM(Table4[[#This Row],[SN01]:[PB11]])</f>
        <v>1</v>
      </c>
      <c r="D72" s="15">
        <f t="shared" ref="D72:D135" si="6">SUM(FH72:IA72)</f>
        <v>8</v>
      </c>
      <c r="E72" s="15">
        <f>Table4[[#This Row],[NIWA samples]]+Table4[[#This Row],[AMS dredges]]</f>
        <v>9</v>
      </c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>
        <v>1</v>
      </c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>
        <v>1</v>
      </c>
      <c r="FI72" s="17"/>
      <c r="FJ72" s="17"/>
      <c r="FK72" s="17">
        <v>1</v>
      </c>
      <c r="FL72" s="17"/>
      <c r="FM72" s="17"/>
      <c r="FN72" s="17"/>
      <c r="FO72" s="17">
        <v>1</v>
      </c>
      <c r="FP72" s="17">
        <v>1</v>
      </c>
      <c r="FQ72" s="17"/>
      <c r="FR72" s="17">
        <v>1</v>
      </c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>
        <v>1</v>
      </c>
      <c r="GF72" s="17">
        <v>1</v>
      </c>
      <c r="GG72" s="17"/>
      <c r="GH72" s="17">
        <v>1</v>
      </c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</row>
    <row r="73" spans="1:234" x14ac:dyDescent="0.2">
      <c r="A73" s="15" t="s">
        <v>245</v>
      </c>
      <c r="B73" s="16" t="s">
        <v>313</v>
      </c>
      <c r="C73" s="15">
        <f>SUM(Table4[[#This Row],[SN01]:[PB11]])</f>
        <v>2</v>
      </c>
      <c r="D73" s="15">
        <f t="shared" si="6"/>
        <v>0</v>
      </c>
      <c r="E73" s="15">
        <f>Table4[[#This Row],[NIWA samples]]+Table4[[#This Row],[AMS dredges]]</f>
        <v>2</v>
      </c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>
        <v>1</v>
      </c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>
        <v>1</v>
      </c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</row>
    <row r="74" spans="1:234" x14ac:dyDescent="0.2">
      <c r="A74" s="15" t="s">
        <v>245</v>
      </c>
      <c r="B74" s="16" t="s">
        <v>314</v>
      </c>
      <c r="C74" s="15">
        <f>SUM(Table4[[#This Row],[SN01]:[PB11]])</f>
        <v>0</v>
      </c>
      <c r="D74" s="15">
        <f t="shared" si="6"/>
        <v>1</v>
      </c>
      <c r="E74" s="15">
        <f>Table4[[#This Row],[NIWA samples]]+Table4[[#This Row],[AMS dredges]]</f>
        <v>1</v>
      </c>
      <c r="F74" s="1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>
        <v>1</v>
      </c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</row>
    <row r="75" spans="1:234" x14ac:dyDescent="0.2">
      <c r="A75" s="15" t="s">
        <v>245</v>
      </c>
      <c r="B75" s="18" t="s">
        <v>315</v>
      </c>
      <c r="C75" s="15">
        <f>SUM(Table4[[#This Row],[SN01]:[PB11]])</f>
        <v>26</v>
      </c>
      <c r="D75" s="15">
        <f t="shared" si="6"/>
        <v>2</v>
      </c>
      <c r="E75" s="15">
        <f>Table4[[#This Row],[NIWA samples]]+Table4[[#This Row],[AMS dredges]]</f>
        <v>28</v>
      </c>
      <c r="F75" s="19"/>
      <c r="G75" s="17">
        <v>1</v>
      </c>
      <c r="H75" s="17"/>
      <c r="I75" s="17"/>
      <c r="J75" s="17">
        <v>1</v>
      </c>
      <c r="K75" s="17">
        <v>1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>
        <v>1</v>
      </c>
      <c r="AL75" s="17">
        <v>1</v>
      </c>
      <c r="AM75" s="17">
        <v>1</v>
      </c>
      <c r="AN75" s="17"/>
      <c r="AO75" s="17">
        <v>1</v>
      </c>
      <c r="AP75" s="17">
        <v>1</v>
      </c>
      <c r="AQ75" s="17">
        <v>1</v>
      </c>
      <c r="AR75" s="17">
        <v>1</v>
      </c>
      <c r="AS75" s="17"/>
      <c r="AT75" s="17">
        <v>1</v>
      </c>
      <c r="AU75" s="17">
        <v>1</v>
      </c>
      <c r="AV75" s="17"/>
      <c r="AW75" s="17"/>
      <c r="AX75" s="17"/>
      <c r="AY75" s="17"/>
      <c r="AZ75" s="17"/>
      <c r="BA75" s="17">
        <v>1</v>
      </c>
      <c r="BB75" s="17"/>
      <c r="BC75" s="17"/>
      <c r="BD75" s="17"/>
      <c r="BE75" s="17"/>
      <c r="BF75" s="17">
        <v>1</v>
      </c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>
        <v>1</v>
      </c>
      <c r="CA75" s="17"/>
      <c r="CB75" s="17"/>
      <c r="CC75" s="17"/>
      <c r="CD75" s="17">
        <v>1</v>
      </c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>
        <v>1</v>
      </c>
      <c r="DE75" s="17"/>
      <c r="DF75" s="17"/>
      <c r="DG75" s="17"/>
      <c r="DH75" s="17">
        <v>1</v>
      </c>
      <c r="DI75" s="17">
        <v>1</v>
      </c>
      <c r="DJ75" s="17"/>
      <c r="DK75" s="17"/>
      <c r="DL75" s="17"/>
      <c r="DM75" s="17">
        <v>1</v>
      </c>
      <c r="DN75" s="17"/>
      <c r="DO75" s="17">
        <v>1</v>
      </c>
      <c r="DP75" s="17"/>
      <c r="DQ75" s="17"/>
      <c r="DR75" s="17"/>
      <c r="DS75" s="17"/>
      <c r="DT75" s="17"/>
      <c r="DU75" s="17"/>
      <c r="DV75" s="17">
        <v>1</v>
      </c>
      <c r="DW75" s="17"/>
      <c r="DX75" s="17"/>
      <c r="DY75" s="17">
        <v>1</v>
      </c>
      <c r="DZ75" s="17"/>
      <c r="EA75" s="17">
        <v>1</v>
      </c>
      <c r="EB75" s="17"/>
      <c r="EC75" s="17">
        <v>1</v>
      </c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>
        <v>1</v>
      </c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>
        <v>1</v>
      </c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>
        <v>1</v>
      </c>
      <c r="HS75" s="17"/>
      <c r="HT75" s="17"/>
      <c r="HU75" s="17"/>
      <c r="HV75" s="17"/>
      <c r="HW75" s="17"/>
      <c r="HX75" s="17"/>
      <c r="HY75" s="17"/>
      <c r="HZ75" s="17"/>
    </row>
    <row r="76" spans="1:234" x14ac:dyDescent="0.2">
      <c r="A76" s="15" t="s">
        <v>245</v>
      </c>
      <c r="B76" s="18" t="s">
        <v>316</v>
      </c>
      <c r="C76" s="15">
        <f>SUM(Table4[[#This Row],[SN01]:[PB11]])</f>
        <v>0</v>
      </c>
      <c r="D76" s="15">
        <f>SUM(FH76:IA76)</f>
        <v>1</v>
      </c>
      <c r="E76" s="15">
        <f>Table4[[#This Row],[NIWA samples]]+Table4[[#This Row],[AMS dredges]]</f>
        <v>1</v>
      </c>
      <c r="F76" s="1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>
        <v>1</v>
      </c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</row>
    <row r="77" spans="1:234" x14ac:dyDescent="0.2">
      <c r="A77" s="15" t="s">
        <v>245</v>
      </c>
      <c r="B77" s="16" t="s">
        <v>317</v>
      </c>
      <c r="C77" s="15">
        <f>SUM(Table4[[#This Row],[SN01]:[PB11]])</f>
        <v>0</v>
      </c>
      <c r="D77" s="15">
        <f t="shared" si="6"/>
        <v>2</v>
      </c>
      <c r="E77" s="15">
        <f>Table4[[#This Row],[NIWA samples]]+Table4[[#This Row],[AMS dredges]]</f>
        <v>2</v>
      </c>
      <c r="F77" s="1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>
        <v>1</v>
      </c>
      <c r="HE77" s="17"/>
      <c r="HF77" s="17"/>
      <c r="HG77" s="17"/>
      <c r="HH77" s="17">
        <v>1</v>
      </c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</row>
    <row r="78" spans="1:234" x14ac:dyDescent="0.2">
      <c r="A78" s="15" t="s">
        <v>245</v>
      </c>
      <c r="B78" s="18" t="s">
        <v>318</v>
      </c>
      <c r="C78" s="15">
        <f>SUM(Table4[[#This Row],[SN01]:[PB11]])</f>
        <v>1</v>
      </c>
      <c r="D78" s="15">
        <f t="shared" si="6"/>
        <v>0</v>
      </c>
      <c r="E78" s="15">
        <f>Table4[[#This Row],[NIWA samples]]+Table4[[#This Row],[AMS dredges]]</f>
        <v>1</v>
      </c>
      <c r="F78" s="1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</row>
    <row r="79" spans="1:234" x14ac:dyDescent="0.2">
      <c r="A79" s="15" t="s">
        <v>245</v>
      </c>
      <c r="B79" s="18" t="s">
        <v>319</v>
      </c>
      <c r="C79" s="15">
        <f>SUM(Table4[[#This Row],[SN01]:[PB11]])</f>
        <v>11</v>
      </c>
      <c r="D79" s="15">
        <f t="shared" si="6"/>
        <v>3</v>
      </c>
      <c r="E79" s="15">
        <f>Table4[[#This Row],[NIWA samples]]+Table4[[#This Row],[AMS dredges]]</f>
        <v>14</v>
      </c>
      <c r="F79" s="19"/>
      <c r="G79" s="17"/>
      <c r="H79" s="17"/>
      <c r="I79" s="17"/>
      <c r="J79" s="17"/>
      <c r="K79" s="17"/>
      <c r="L79" s="17"/>
      <c r="M79" s="17">
        <v>1</v>
      </c>
      <c r="N79" s="17"/>
      <c r="O79" s="17"/>
      <c r="P79" s="17"/>
      <c r="Q79" s="17"/>
      <c r="R79" s="17"/>
      <c r="S79" s="17"/>
      <c r="T79" s="17">
        <v>1</v>
      </c>
      <c r="U79" s="17">
        <v>1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>
        <v>1</v>
      </c>
      <c r="AM79" s="17"/>
      <c r="AN79" s="17"/>
      <c r="AO79" s="17"/>
      <c r="AP79" s="17"/>
      <c r="AQ79" s="17">
        <v>1</v>
      </c>
      <c r="AR79" s="17"/>
      <c r="AS79" s="17"/>
      <c r="AT79" s="17">
        <v>1</v>
      </c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>
        <v>1</v>
      </c>
      <c r="DE79" s="17"/>
      <c r="DF79" s="17"/>
      <c r="DG79" s="17">
        <v>1</v>
      </c>
      <c r="DH79" s="17">
        <v>1</v>
      </c>
      <c r="DI79" s="17"/>
      <c r="DJ79" s="17">
        <v>1</v>
      </c>
      <c r="DK79" s="17"/>
      <c r="DL79" s="17">
        <v>1</v>
      </c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>
        <v>1</v>
      </c>
      <c r="FI79" s="17"/>
      <c r="FJ79" s="17"/>
      <c r="FK79" s="17"/>
      <c r="FL79" s="17"/>
      <c r="FM79" s="17"/>
      <c r="FN79" s="17"/>
      <c r="FO79" s="17"/>
      <c r="FP79" s="17"/>
      <c r="FQ79" s="17"/>
      <c r="FR79" s="17">
        <v>1</v>
      </c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>
        <v>1</v>
      </c>
      <c r="HS79" s="17"/>
      <c r="HT79" s="17"/>
      <c r="HU79" s="17"/>
      <c r="HV79" s="17"/>
      <c r="HW79" s="17"/>
      <c r="HX79" s="17"/>
      <c r="HY79" s="17"/>
      <c r="HZ79" s="17"/>
    </row>
    <row r="80" spans="1:234" x14ac:dyDescent="0.2">
      <c r="A80" s="15" t="s">
        <v>245</v>
      </c>
      <c r="B80" s="16" t="s">
        <v>320</v>
      </c>
      <c r="C80" s="15">
        <f>SUM(Table4[[#This Row],[SN01]:[PB11]])</f>
        <v>22</v>
      </c>
      <c r="D80" s="15">
        <f t="shared" si="6"/>
        <v>5</v>
      </c>
      <c r="E80" s="15">
        <f>Table4[[#This Row],[NIWA samples]]+Table4[[#This Row],[AMS dredges]]</f>
        <v>27</v>
      </c>
      <c r="F80" s="15"/>
      <c r="G80" s="17"/>
      <c r="H80" s="17"/>
      <c r="I80" s="17"/>
      <c r="J80" s="17">
        <v>1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>
        <v>1</v>
      </c>
      <c r="AI80" s="17"/>
      <c r="AJ80" s="17"/>
      <c r="AK80" s="17"/>
      <c r="AL80" s="17"/>
      <c r="AM80" s="17"/>
      <c r="AN80" s="17"/>
      <c r="AO80" s="17"/>
      <c r="AP80" s="17">
        <v>1</v>
      </c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>
        <v>1</v>
      </c>
      <c r="BF80" s="17"/>
      <c r="BG80" s="17"/>
      <c r="BH80" s="17"/>
      <c r="BI80" s="17"/>
      <c r="BJ80" s="17"/>
      <c r="BK80" s="17">
        <v>1</v>
      </c>
      <c r="BL80" s="17"/>
      <c r="BM80" s="17"/>
      <c r="BN80" s="17"/>
      <c r="BO80" s="17"/>
      <c r="BP80" s="17"/>
      <c r="BQ80" s="17"/>
      <c r="BR80" s="17"/>
      <c r="BS80" s="17">
        <v>1</v>
      </c>
      <c r="BT80" s="17"/>
      <c r="BU80" s="17"/>
      <c r="BV80" s="17"/>
      <c r="BW80" s="17"/>
      <c r="BX80" s="17"/>
      <c r="BY80" s="17"/>
      <c r="BZ80" s="17"/>
      <c r="CA80" s="17">
        <v>1</v>
      </c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>
        <v>1</v>
      </c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>
        <v>1</v>
      </c>
      <c r="CZ80" s="17"/>
      <c r="DA80" s="17">
        <v>1</v>
      </c>
      <c r="DB80" s="17"/>
      <c r="DC80" s="17"/>
      <c r="DD80" s="17"/>
      <c r="DE80" s="17">
        <v>1</v>
      </c>
      <c r="DF80" s="17"/>
      <c r="DG80" s="17">
        <v>1</v>
      </c>
      <c r="DH80" s="17"/>
      <c r="DI80" s="17"/>
      <c r="DJ80" s="17"/>
      <c r="DK80" s="17"/>
      <c r="DL80" s="17"/>
      <c r="DM80" s="17"/>
      <c r="DN80" s="17"/>
      <c r="DO80" s="17">
        <v>1</v>
      </c>
      <c r="DP80" s="17">
        <v>1</v>
      </c>
      <c r="DQ80" s="17">
        <v>1</v>
      </c>
      <c r="DR80" s="17">
        <v>1</v>
      </c>
      <c r="DS80" s="17"/>
      <c r="DT80" s="17"/>
      <c r="DU80" s="17"/>
      <c r="DV80" s="17">
        <v>1</v>
      </c>
      <c r="DW80" s="17">
        <v>1</v>
      </c>
      <c r="DX80" s="17"/>
      <c r="DY80" s="17"/>
      <c r="DZ80" s="17"/>
      <c r="EA80" s="17"/>
      <c r="EB80" s="17"/>
      <c r="EC80" s="17">
        <v>1</v>
      </c>
      <c r="ED80" s="17"/>
      <c r="EE80" s="17"/>
      <c r="EF80" s="17">
        <v>1</v>
      </c>
      <c r="EG80" s="17"/>
      <c r="EH80" s="17"/>
      <c r="EI80" s="17"/>
      <c r="EJ80" s="17">
        <v>1</v>
      </c>
      <c r="EK80" s="17"/>
      <c r="EL80" s="17">
        <v>1</v>
      </c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>
        <v>1</v>
      </c>
      <c r="FJ80" s="17">
        <v>1</v>
      </c>
      <c r="FK80" s="17"/>
      <c r="FL80" s="17"/>
      <c r="FM80" s="17"/>
      <c r="FN80" s="17">
        <v>1</v>
      </c>
      <c r="FO80" s="17">
        <v>1</v>
      </c>
      <c r="FP80" s="17">
        <v>1</v>
      </c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</row>
    <row r="81" spans="1:234" x14ac:dyDescent="0.2">
      <c r="A81" s="15" t="s">
        <v>245</v>
      </c>
      <c r="B81" s="16" t="s">
        <v>321</v>
      </c>
      <c r="C81" s="15">
        <f>SUM(Table4[[#This Row],[SN01]:[PB11]])</f>
        <v>17</v>
      </c>
      <c r="D81" s="15">
        <f t="shared" si="6"/>
        <v>1</v>
      </c>
      <c r="E81" s="15">
        <f>Table4[[#This Row],[NIWA samples]]+Table4[[#This Row],[AMS dredges]]</f>
        <v>18</v>
      </c>
      <c r="F81" s="15"/>
      <c r="G81" s="17"/>
      <c r="H81" s="17">
        <v>1</v>
      </c>
      <c r="I81" s="17"/>
      <c r="J81" s="17"/>
      <c r="K81" s="17">
        <v>1</v>
      </c>
      <c r="L81" s="17">
        <v>1</v>
      </c>
      <c r="M81" s="17"/>
      <c r="N81" s="17">
        <v>1</v>
      </c>
      <c r="O81" s="17"/>
      <c r="P81" s="17"/>
      <c r="Q81" s="17"/>
      <c r="R81" s="17"/>
      <c r="S81" s="17"/>
      <c r="T81" s="17"/>
      <c r="U81" s="17"/>
      <c r="V81" s="17"/>
      <c r="W81" s="17">
        <v>1</v>
      </c>
      <c r="X81" s="17"/>
      <c r="Y81" s="17">
        <v>1</v>
      </c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>
        <v>1</v>
      </c>
      <c r="AR81" s="17"/>
      <c r="AS81" s="17">
        <v>1</v>
      </c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>
        <v>1</v>
      </c>
      <c r="BZ81" s="17">
        <v>1</v>
      </c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>
        <v>1</v>
      </c>
      <c r="CQ81" s="17"/>
      <c r="CR81" s="17"/>
      <c r="CS81" s="17">
        <v>1</v>
      </c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>
        <v>1</v>
      </c>
      <c r="DK81" s="17">
        <v>1</v>
      </c>
      <c r="DL81" s="17">
        <v>1</v>
      </c>
      <c r="DM81" s="17">
        <v>1</v>
      </c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>
        <v>1</v>
      </c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</row>
    <row r="82" spans="1:234" x14ac:dyDescent="0.2">
      <c r="A82" s="15" t="s">
        <v>245</v>
      </c>
      <c r="B82" s="16" t="s">
        <v>322</v>
      </c>
      <c r="C82" s="15">
        <f>SUM(Table4[[#This Row],[SN01]:[PB11]])</f>
        <v>3</v>
      </c>
      <c r="D82" s="15">
        <f t="shared" si="6"/>
        <v>0</v>
      </c>
      <c r="E82" s="15">
        <f>Table4[[#This Row],[NIWA samples]]+Table4[[#This Row],[AMS dredges]]</f>
        <v>3</v>
      </c>
      <c r="F82" s="1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>
        <v>1</v>
      </c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>
        <v>1</v>
      </c>
      <c r="EL82" s="17"/>
      <c r="EM82" s="17">
        <v>1</v>
      </c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</row>
    <row r="83" spans="1:234" x14ac:dyDescent="0.2">
      <c r="A83" s="15" t="s">
        <v>245</v>
      </c>
      <c r="B83" s="16" t="s">
        <v>323</v>
      </c>
      <c r="C83" s="15">
        <f>SUM(Table4[[#This Row],[SN01]:[PB11]])</f>
        <v>11</v>
      </c>
      <c r="D83" s="15">
        <f t="shared" si="6"/>
        <v>2</v>
      </c>
      <c r="E83" s="15">
        <f>Table4[[#This Row],[NIWA samples]]+Table4[[#This Row],[AMS dredges]]</f>
        <v>13</v>
      </c>
      <c r="F83" s="15"/>
      <c r="G83" s="17">
        <v>1</v>
      </c>
      <c r="H83" s="17"/>
      <c r="I83" s="17"/>
      <c r="J83" s="17"/>
      <c r="K83" s="17"/>
      <c r="L83" s="17"/>
      <c r="M83" s="17"/>
      <c r="N83" s="17">
        <v>1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>
        <v>1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>
        <v>1</v>
      </c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>
        <v>1</v>
      </c>
      <c r="DE83" s="17"/>
      <c r="DF83" s="17">
        <v>1</v>
      </c>
      <c r="DG83" s="17"/>
      <c r="DH83" s="17"/>
      <c r="DI83" s="17"/>
      <c r="DJ83" s="17"/>
      <c r="DK83" s="17">
        <v>1</v>
      </c>
      <c r="DL83" s="17"/>
      <c r="DM83" s="17"/>
      <c r="DN83" s="17"/>
      <c r="DO83" s="17"/>
      <c r="DP83" s="17"/>
      <c r="DQ83" s="17">
        <v>1</v>
      </c>
      <c r="DR83" s="17"/>
      <c r="DS83" s="17"/>
      <c r="DT83" s="17"/>
      <c r="DU83" s="17"/>
      <c r="DV83" s="17">
        <v>1</v>
      </c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>
        <v>1</v>
      </c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>
        <v>1</v>
      </c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>
        <v>1</v>
      </c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>
        <v>1</v>
      </c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</row>
    <row r="84" spans="1:234" x14ac:dyDescent="0.2">
      <c r="A84" s="15" t="s">
        <v>245</v>
      </c>
      <c r="B84" s="16" t="s">
        <v>324</v>
      </c>
      <c r="C84" s="15">
        <f>SUM(Table4[[#This Row],[SN01]:[PB11]])</f>
        <v>0</v>
      </c>
      <c r="D84" s="15">
        <f t="shared" si="6"/>
        <v>4</v>
      </c>
      <c r="E84" s="15">
        <f>Table4[[#This Row],[NIWA samples]]+Table4[[#This Row],[AMS dredges]]</f>
        <v>4</v>
      </c>
      <c r="F84" s="1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>
        <v>1</v>
      </c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>
        <v>1</v>
      </c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>
        <v>1</v>
      </c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>
        <v>1</v>
      </c>
      <c r="HT84" s="17"/>
      <c r="HU84" s="17"/>
      <c r="HV84" s="17"/>
      <c r="HW84" s="17"/>
      <c r="HX84" s="17"/>
      <c r="HY84" s="17"/>
      <c r="HZ84" s="17"/>
    </row>
    <row r="85" spans="1:234" x14ac:dyDescent="0.2">
      <c r="A85" s="15" t="s">
        <v>245</v>
      </c>
      <c r="B85" s="16" t="s">
        <v>325</v>
      </c>
      <c r="C85" s="15">
        <f>SUM(Table4[[#This Row],[SN01]:[PB11]])</f>
        <v>6</v>
      </c>
      <c r="D85" s="15">
        <f t="shared" si="6"/>
        <v>4</v>
      </c>
      <c r="E85" s="15">
        <f>Table4[[#This Row],[NIWA samples]]+Table4[[#This Row],[AMS dredges]]</f>
        <v>10</v>
      </c>
      <c r="F85" s="15"/>
      <c r="G85" s="17"/>
      <c r="H85" s="17">
        <v>1</v>
      </c>
      <c r="I85" s="17"/>
      <c r="J85" s="17"/>
      <c r="K85" s="17"/>
      <c r="L85" s="17">
        <v>1</v>
      </c>
      <c r="M85" s="17"/>
      <c r="N85" s="17"/>
      <c r="O85" s="17"/>
      <c r="P85" s="17"/>
      <c r="Q85" s="17"/>
      <c r="R85" s="17"/>
      <c r="S85" s="17"/>
      <c r="T85" s="17"/>
      <c r="U85" s="17">
        <v>1</v>
      </c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>
        <v>1</v>
      </c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>
        <v>1</v>
      </c>
      <c r="DL85" s="17">
        <v>1</v>
      </c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>
        <v>1</v>
      </c>
      <c r="FL85" s="17"/>
      <c r="FM85" s="17"/>
      <c r="FN85" s="17"/>
      <c r="FO85" s="17"/>
      <c r="FP85" s="17"/>
      <c r="FQ85" s="17"/>
      <c r="FR85" s="17">
        <v>1</v>
      </c>
      <c r="FS85" s="17"/>
      <c r="FT85" s="17"/>
      <c r="FU85" s="17">
        <v>1</v>
      </c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>
        <v>1</v>
      </c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</row>
    <row r="86" spans="1:234" x14ac:dyDescent="0.2">
      <c r="A86" s="15" t="s">
        <v>245</v>
      </c>
      <c r="B86" s="16" t="s">
        <v>326</v>
      </c>
      <c r="C86" s="15">
        <f>SUM(Table4[[#This Row],[SN01]:[PB11]])</f>
        <v>1</v>
      </c>
      <c r="D86" s="15">
        <f t="shared" si="6"/>
        <v>14</v>
      </c>
      <c r="E86" s="15">
        <f>Table4[[#This Row],[NIWA samples]]+Table4[[#This Row],[AMS dredges]]</f>
        <v>15</v>
      </c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>
        <v>1</v>
      </c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>
        <v>1</v>
      </c>
      <c r="FL86" s="17">
        <v>1</v>
      </c>
      <c r="FM86" s="17">
        <v>1</v>
      </c>
      <c r="FN86" s="17">
        <v>1</v>
      </c>
      <c r="FO86" s="17">
        <v>1</v>
      </c>
      <c r="FP86" s="17">
        <v>1</v>
      </c>
      <c r="FQ86" s="17"/>
      <c r="FR86" s="17"/>
      <c r="FS86" s="17">
        <v>1</v>
      </c>
      <c r="FT86" s="17"/>
      <c r="FU86" s="17">
        <v>1</v>
      </c>
      <c r="FV86" s="17">
        <v>1</v>
      </c>
      <c r="FW86" s="17">
        <v>1</v>
      </c>
      <c r="FX86" s="17"/>
      <c r="FY86" s="17">
        <v>1</v>
      </c>
      <c r="FZ86" s="17"/>
      <c r="GA86" s="17">
        <v>1</v>
      </c>
      <c r="GB86" s="17"/>
      <c r="GC86" s="17"/>
      <c r="GD86" s="17">
        <v>1</v>
      </c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>
        <v>1</v>
      </c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</row>
    <row r="87" spans="1:234" x14ac:dyDescent="0.2">
      <c r="A87" s="15" t="s">
        <v>245</v>
      </c>
      <c r="B87" s="16" t="s">
        <v>327</v>
      </c>
      <c r="C87" s="15">
        <f>SUM(Table4[[#This Row],[SN01]:[PB11]])</f>
        <v>0</v>
      </c>
      <c r="D87" s="15">
        <f t="shared" si="6"/>
        <v>7</v>
      </c>
      <c r="E87" s="15">
        <f>Table4[[#This Row],[NIWA samples]]+Table4[[#This Row],[AMS dredges]]</f>
        <v>7</v>
      </c>
      <c r="F87" s="1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>
        <v>1</v>
      </c>
      <c r="FL87" s="17"/>
      <c r="FM87" s="17"/>
      <c r="FN87" s="17"/>
      <c r="FO87" s="17"/>
      <c r="FP87" s="17">
        <v>1</v>
      </c>
      <c r="FQ87" s="17"/>
      <c r="FR87" s="17">
        <v>1</v>
      </c>
      <c r="FS87" s="17"/>
      <c r="FT87" s="17"/>
      <c r="FU87" s="17"/>
      <c r="FV87" s="17">
        <v>1</v>
      </c>
      <c r="FW87" s="17">
        <v>1</v>
      </c>
      <c r="FX87" s="17"/>
      <c r="FY87" s="17">
        <v>1</v>
      </c>
      <c r="FZ87" s="17"/>
      <c r="GA87" s="17"/>
      <c r="GB87" s="17"/>
      <c r="GC87" s="17"/>
      <c r="GD87" s="17">
        <v>1</v>
      </c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</row>
    <row r="88" spans="1:234" x14ac:dyDescent="0.2">
      <c r="A88" s="15" t="s">
        <v>245</v>
      </c>
      <c r="B88" s="21" t="s">
        <v>328</v>
      </c>
      <c r="C88" s="15">
        <f>SUM(Table4[[#This Row],[SN01]:[PB11]])</f>
        <v>1</v>
      </c>
      <c r="D88" s="15">
        <f t="shared" si="6"/>
        <v>0</v>
      </c>
      <c r="E88" s="15">
        <f>Table4[[#This Row],[NIWA samples]]+Table4[[#This Row],[AMS dredges]]</f>
        <v>1</v>
      </c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>
        <v>1</v>
      </c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</row>
    <row r="89" spans="1:234" x14ac:dyDescent="0.2">
      <c r="A89" s="15" t="s">
        <v>245</v>
      </c>
      <c r="B89" s="16" t="s">
        <v>329</v>
      </c>
      <c r="C89" s="15">
        <f>SUM(Table4[[#This Row],[SN01]:[PB11]])</f>
        <v>0</v>
      </c>
      <c r="D89" s="15">
        <f t="shared" si="6"/>
        <v>18</v>
      </c>
      <c r="E89" s="15">
        <f>Table4[[#This Row],[NIWA samples]]+Table4[[#This Row],[AMS dredges]]</f>
        <v>18</v>
      </c>
      <c r="F89" s="1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>
        <v>1</v>
      </c>
      <c r="FL89" s="17">
        <v>1</v>
      </c>
      <c r="FM89" s="17">
        <v>1</v>
      </c>
      <c r="FN89" s="17">
        <v>1</v>
      </c>
      <c r="FO89" s="17">
        <v>1</v>
      </c>
      <c r="FP89" s="17">
        <v>1</v>
      </c>
      <c r="FQ89" s="17"/>
      <c r="FR89" s="17"/>
      <c r="FS89" s="17"/>
      <c r="FT89" s="17"/>
      <c r="FU89" s="17">
        <v>1</v>
      </c>
      <c r="FV89" s="17"/>
      <c r="FW89" s="17">
        <v>1</v>
      </c>
      <c r="FX89" s="17"/>
      <c r="FY89" s="17">
        <v>1</v>
      </c>
      <c r="FZ89" s="17"/>
      <c r="GA89" s="17">
        <v>1</v>
      </c>
      <c r="GB89" s="17">
        <v>1</v>
      </c>
      <c r="GC89" s="17"/>
      <c r="GD89" s="17">
        <v>1</v>
      </c>
      <c r="GE89" s="17"/>
      <c r="GF89" s="17">
        <v>1</v>
      </c>
      <c r="GG89" s="17"/>
      <c r="GH89" s="17"/>
      <c r="GI89" s="17"/>
      <c r="GJ89" s="17"/>
      <c r="GK89" s="17"/>
      <c r="GL89" s="17"/>
      <c r="GM89" s="17"/>
      <c r="GN89" s="17">
        <v>1</v>
      </c>
      <c r="GO89" s="17"/>
      <c r="GP89" s="17"/>
      <c r="GQ89" s="17"/>
      <c r="GR89" s="17">
        <v>1</v>
      </c>
      <c r="GS89" s="17"/>
      <c r="GT89" s="17"/>
      <c r="GU89" s="17">
        <v>1</v>
      </c>
      <c r="GV89" s="17"/>
      <c r="GW89" s="17"/>
      <c r="GX89" s="17"/>
      <c r="GY89" s="17"/>
      <c r="GZ89" s="17"/>
      <c r="HA89" s="17"/>
      <c r="HB89" s="17"/>
      <c r="HC89" s="17"/>
      <c r="HD89" s="17">
        <v>1</v>
      </c>
      <c r="HE89" s="17"/>
      <c r="HF89" s="17"/>
      <c r="HG89" s="17">
        <v>1</v>
      </c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</row>
    <row r="90" spans="1:234" x14ac:dyDescent="0.2">
      <c r="A90" s="15" t="s">
        <v>245</v>
      </c>
      <c r="B90" s="16" t="s">
        <v>330</v>
      </c>
      <c r="C90" s="15">
        <f>SUM(Table4[[#This Row],[SN01]:[PB11]])</f>
        <v>2</v>
      </c>
      <c r="D90" s="15">
        <f t="shared" si="6"/>
        <v>3</v>
      </c>
      <c r="E90" s="15">
        <f>Table4[[#This Row],[NIWA samples]]+Table4[[#This Row],[AMS dredges]]</f>
        <v>5</v>
      </c>
      <c r="F90" s="1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>
        <v>1</v>
      </c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>
        <v>1</v>
      </c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>
        <v>1</v>
      </c>
      <c r="FL90" s="17"/>
      <c r="FM90" s="17">
        <v>1</v>
      </c>
      <c r="FN90" s="17"/>
      <c r="FO90" s="17"/>
      <c r="FP90" s="17"/>
      <c r="FQ90" s="17"/>
      <c r="FR90" s="17"/>
      <c r="FS90" s="17"/>
      <c r="FT90" s="17"/>
      <c r="FU90" s="17">
        <v>1</v>
      </c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</row>
    <row r="91" spans="1:234" x14ac:dyDescent="0.2">
      <c r="A91" s="15" t="s">
        <v>245</v>
      </c>
      <c r="B91" s="16" t="s">
        <v>331</v>
      </c>
      <c r="C91" s="15">
        <f>SUM(Table4[[#This Row],[SN01]:[PB11]])</f>
        <v>0</v>
      </c>
      <c r="D91" s="15">
        <f t="shared" si="6"/>
        <v>2</v>
      </c>
      <c r="E91" s="15">
        <f>Table4[[#This Row],[NIWA samples]]+Table4[[#This Row],[AMS dredges]]</f>
        <v>2</v>
      </c>
      <c r="F91" s="1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>
        <v>1</v>
      </c>
      <c r="HE91" s="17"/>
      <c r="HF91" s="17"/>
      <c r="HG91" s="17"/>
      <c r="HH91" s="17">
        <v>1</v>
      </c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</row>
    <row r="92" spans="1:234" x14ac:dyDescent="0.2">
      <c r="A92" s="15" t="s">
        <v>245</v>
      </c>
      <c r="B92" s="16" t="s">
        <v>332</v>
      </c>
      <c r="C92" s="15">
        <f>SUM(Table4[[#This Row],[SN01]:[PB11]])</f>
        <v>4</v>
      </c>
      <c r="D92" s="15">
        <f t="shared" si="6"/>
        <v>7</v>
      </c>
      <c r="E92" s="15">
        <f>Table4[[#This Row],[NIWA samples]]+Table4[[#This Row],[AMS dredges]]</f>
        <v>11</v>
      </c>
      <c r="F92" s="1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>
        <v>1</v>
      </c>
      <c r="DJ92" s="17"/>
      <c r="DK92" s="17"/>
      <c r="DL92" s="17">
        <v>1</v>
      </c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>
        <v>1</v>
      </c>
      <c r="DY92" s="17"/>
      <c r="DZ92" s="17"/>
      <c r="EA92" s="17"/>
      <c r="EB92" s="17">
        <v>1</v>
      </c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>
        <v>1</v>
      </c>
      <c r="FL92" s="17"/>
      <c r="FM92" s="17"/>
      <c r="FN92" s="17">
        <v>1</v>
      </c>
      <c r="FO92" s="17"/>
      <c r="FP92" s="17"/>
      <c r="FQ92" s="17">
        <v>1</v>
      </c>
      <c r="FR92" s="17"/>
      <c r="FS92" s="17">
        <v>1</v>
      </c>
      <c r="FT92" s="17"/>
      <c r="FU92" s="17">
        <v>1</v>
      </c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>
        <v>1</v>
      </c>
      <c r="HE92" s="17"/>
      <c r="HF92" s="17"/>
      <c r="HG92" s="17">
        <v>1</v>
      </c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</row>
    <row r="93" spans="1:234" x14ac:dyDescent="0.2">
      <c r="A93" s="15" t="s">
        <v>245</v>
      </c>
      <c r="B93" s="16" t="s">
        <v>333</v>
      </c>
      <c r="C93" s="15">
        <f>SUM(Table4[[#This Row],[SN01]:[PB11]])</f>
        <v>1</v>
      </c>
      <c r="D93" s="15">
        <f t="shared" si="6"/>
        <v>19</v>
      </c>
      <c r="E93" s="15">
        <f>Table4[[#This Row],[NIWA samples]]+Table4[[#This Row],[AMS dredges]]</f>
        <v>20</v>
      </c>
      <c r="F93" s="1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>
        <v>1</v>
      </c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>
        <v>1</v>
      </c>
      <c r="FJ93" s="17"/>
      <c r="FK93" s="17">
        <v>1</v>
      </c>
      <c r="FL93" s="17">
        <v>1</v>
      </c>
      <c r="FM93" s="17">
        <v>1</v>
      </c>
      <c r="FN93" s="17">
        <v>1</v>
      </c>
      <c r="FO93" s="17">
        <v>1</v>
      </c>
      <c r="FP93" s="17">
        <v>1</v>
      </c>
      <c r="FQ93" s="17"/>
      <c r="FR93" s="17">
        <v>1</v>
      </c>
      <c r="FS93" s="17">
        <v>1</v>
      </c>
      <c r="FT93" s="17"/>
      <c r="FU93" s="17">
        <v>1</v>
      </c>
      <c r="FV93" s="17"/>
      <c r="FW93" s="17">
        <v>1</v>
      </c>
      <c r="FX93" s="17"/>
      <c r="FY93" s="17"/>
      <c r="FZ93" s="17"/>
      <c r="GA93" s="17">
        <v>1</v>
      </c>
      <c r="GB93" s="17"/>
      <c r="GC93" s="17">
        <v>1</v>
      </c>
      <c r="GD93" s="17">
        <v>1</v>
      </c>
      <c r="GE93" s="17"/>
      <c r="GF93" s="17">
        <v>1</v>
      </c>
      <c r="GG93" s="17">
        <v>1</v>
      </c>
      <c r="GH93" s="17"/>
      <c r="GI93" s="17"/>
      <c r="GJ93" s="17"/>
      <c r="GK93" s="17"/>
      <c r="GL93" s="17"/>
      <c r="GM93" s="17"/>
      <c r="GN93" s="17">
        <v>1</v>
      </c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>
        <v>1</v>
      </c>
      <c r="HE93" s="17"/>
      <c r="HF93" s="17"/>
      <c r="HG93" s="17">
        <v>1</v>
      </c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</row>
    <row r="94" spans="1:234" x14ac:dyDescent="0.2">
      <c r="A94" s="15" t="s">
        <v>245</v>
      </c>
      <c r="B94" s="16" t="s">
        <v>334</v>
      </c>
      <c r="C94" s="15">
        <f>SUM(Table4[[#This Row],[SN01]:[PB11]])</f>
        <v>0</v>
      </c>
      <c r="D94" s="15">
        <f t="shared" si="6"/>
        <v>1</v>
      </c>
      <c r="E94" s="15">
        <f>Table4[[#This Row],[NIWA samples]]+Table4[[#This Row],[AMS dredges]]</f>
        <v>1</v>
      </c>
      <c r="F94" s="1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>
        <v>1</v>
      </c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</row>
    <row r="95" spans="1:234" x14ac:dyDescent="0.2">
      <c r="A95" s="15" t="s">
        <v>245</v>
      </c>
      <c r="B95" s="16" t="s">
        <v>335</v>
      </c>
      <c r="C95" s="15">
        <f>SUM(Table4[[#This Row],[SN01]:[PB11]])</f>
        <v>2</v>
      </c>
      <c r="D95" s="15">
        <f t="shared" si="6"/>
        <v>13</v>
      </c>
      <c r="E95" s="15">
        <f>Table4[[#This Row],[NIWA samples]]+Table4[[#This Row],[AMS dredges]]</f>
        <v>15</v>
      </c>
      <c r="F95" s="1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>
        <v>1</v>
      </c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>
        <v>1</v>
      </c>
      <c r="FI95" s="17">
        <v>1</v>
      </c>
      <c r="FJ95" s="17">
        <v>1</v>
      </c>
      <c r="FK95" s="17">
        <v>1</v>
      </c>
      <c r="FL95" s="17">
        <v>1</v>
      </c>
      <c r="FM95" s="17"/>
      <c r="FN95" s="17">
        <v>1</v>
      </c>
      <c r="FO95" s="17"/>
      <c r="FP95" s="17">
        <v>1</v>
      </c>
      <c r="FQ95" s="17">
        <v>1</v>
      </c>
      <c r="FR95" s="17"/>
      <c r="FS95" s="17"/>
      <c r="FT95" s="17"/>
      <c r="FU95" s="17">
        <v>1</v>
      </c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>
        <v>1</v>
      </c>
      <c r="GS95" s="17"/>
      <c r="GT95" s="17"/>
      <c r="GU95" s="17"/>
      <c r="GV95" s="17"/>
      <c r="GW95" s="17"/>
      <c r="GX95" s="17"/>
      <c r="GY95" s="17"/>
      <c r="GZ95" s="17">
        <v>1</v>
      </c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>
        <v>1</v>
      </c>
      <c r="HT95" s="17">
        <v>1</v>
      </c>
      <c r="HU95" s="17"/>
      <c r="HV95" s="17"/>
      <c r="HW95" s="17"/>
      <c r="HX95" s="17"/>
      <c r="HY95" s="17"/>
      <c r="HZ95" s="17"/>
    </row>
    <row r="96" spans="1:234" x14ac:dyDescent="0.2">
      <c r="A96" s="15" t="s">
        <v>245</v>
      </c>
      <c r="B96" s="16" t="s">
        <v>336</v>
      </c>
      <c r="C96" s="15">
        <f>SUM(Table4[[#This Row],[SN01]:[PB11]])</f>
        <v>0</v>
      </c>
      <c r="D96" s="15">
        <f t="shared" si="6"/>
        <v>4</v>
      </c>
      <c r="E96" s="15">
        <f>Table4[[#This Row],[NIWA samples]]+Table4[[#This Row],[AMS dredges]]</f>
        <v>4</v>
      </c>
      <c r="F96" s="1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>
        <v>1</v>
      </c>
      <c r="FL96" s="17"/>
      <c r="FM96" s="17"/>
      <c r="FN96" s="17"/>
      <c r="FO96" s="17"/>
      <c r="FP96" s="17">
        <v>1</v>
      </c>
      <c r="FQ96" s="17"/>
      <c r="FR96" s="17"/>
      <c r="FS96" s="17">
        <v>1</v>
      </c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>
        <v>1</v>
      </c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</row>
    <row r="97" spans="1:234" x14ac:dyDescent="0.2">
      <c r="A97" s="15" t="s">
        <v>245</v>
      </c>
      <c r="B97" s="16" t="s">
        <v>337</v>
      </c>
      <c r="C97" s="15">
        <f>SUM(Table4[[#This Row],[SN01]:[PB11]])</f>
        <v>7</v>
      </c>
      <c r="D97" s="15">
        <f t="shared" si="6"/>
        <v>1</v>
      </c>
      <c r="E97" s="15">
        <f>Table4[[#This Row],[NIWA samples]]+Table4[[#This Row],[AMS dredges]]</f>
        <v>8</v>
      </c>
      <c r="F97" s="1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>
        <v>1</v>
      </c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>
        <v>1</v>
      </c>
      <c r="BR97" s="17"/>
      <c r="BS97" s="17">
        <v>1</v>
      </c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>
        <v>1</v>
      </c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>
        <v>1</v>
      </c>
      <c r="DE97" s="17"/>
      <c r="DF97" s="17"/>
      <c r="DG97" s="17"/>
      <c r="DH97" s="17"/>
      <c r="DI97" s="17">
        <v>1</v>
      </c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>
        <v>1</v>
      </c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>
        <v>1</v>
      </c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</row>
    <row r="98" spans="1:234" x14ac:dyDescent="0.2">
      <c r="A98" s="15" t="s">
        <v>245</v>
      </c>
      <c r="B98" s="16" t="s">
        <v>338</v>
      </c>
      <c r="C98" s="15">
        <f>SUM(Table4[[#This Row],[SN01]:[PB11]])</f>
        <v>3</v>
      </c>
      <c r="D98" s="15">
        <f t="shared" si="6"/>
        <v>3</v>
      </c>
      <c r="E98" s="15">
        <f>Table4[[#This Row],[NIWA samples]]+Table4[[#This Row],[AMS dredges]]</f>
        <v>6</v>
      </c>
      <c r="F98" s="1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>
        <v>1</v>
      </c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>
        <v>1</v>
      </c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>
        <v>1</v>
      </c>
      <c r="FD98" s="17"/>
      <c r="FE98" s="17"/>
      <c r="FF98" s="17"/>
      <c r="FG98" s="17"/>
      <c r="FH98" s="17"/>
      <c r="FI98" s="17"/>
      <c r="FJ98" s="17"/>
      <c r="FK98" s="17">
        <v>1</v>
      </c>
      <c r="FL98" s="17"/>
      <c r="FM98" s="17"/>
      <c r="FN98" s="17"/>
      <c r="FO98" s="17"/>
      <c r="FP98" s="17">
        <v>1</v>
      </c>
      <c r="FQ98" s="17"/>
      <c r="FR98" s="17"/>
      <c r="FS98" s="17">
        <v>1</v>
      </c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</row>
    <row r="99" spans="1:234" x14ac:dyDescent="0.2">
      <c r="A99" s="15" t="s">
        <v>245</v>
      </c>
      <c r="B99" s="16" t="s">
        <v>339</v>
      </c>
      <c r="C99" s="15">
        <f>SUM(Table4[[#This Row],[SN01]:[PB11]])</f>
        <v>0</v>
      </c>
      <c r="D99" s="15">
        <f t="shared" si="6"/>
        <v>2</v>
      </c>
      <c r="E99" s="15">
        <f>Table4[[#This Row],[NIWA samples]]+Table4[[#This Row],[AMS dredges]]</f>
        <v>2</v>
      </c>
      <c r="F99" s="1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>
        <v>1</v>
      </c>
      <c r="HA99" s="17"/>
      <c r="HB99" s="17"/>
      <c r="HC99" s="17"/>
      <c r="HD99" s="17"/>
      <c r="HE99" s="17"/>
      <c r="HF99" s="17"/>
      <c r="HG99" s="17"/>
      <c r="HH99" s="17">
        <v>1</v>
      </c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</row>
    <row r="100" spans="1:234" x14ac:dyDescent="0.2">
      <c r="A100" s="15" t="s">
        <v>245</v>
      </c>
      <c r="B100" s="16" t="s">
        <v>340</v>
      </c>
      <c r="C100" s="15">
        <f>SUM(Table4[[#This Row],[SN01]:[PB11]])</f>
        <v>1</v>
      </c>
      <c r="D100" s="15">
        <f t="shared" si="6"/>
        <v>1</v>
      </c>
      <c r="E100" s="15">
        <f>Table4[[#This Row],[NIWA samples]]+Table4[[#This Row],[AMS dredges]]</f>
        <v>2</v>
      </c>
      <c r="F100" s="1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>
        <v>1</v>
      </c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>
        <v>1</v>
      </c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</row>
    <row r="101" spans="1:234" x14ac:dyDescent="0.2">
      <c r="A101" s="15" t="s">
        <v>245</v>
      </c>
      <c r="B101" s="16" t="s">
        <v>341</v>
      </c>
      <c r="C101" s="15">
        <f>SUM(Table4[[#This Row],[SN01]:[PB11]])</f>
        <v>1</v>
      </c>
      <c r="D101" s="15">
        <f t="shared" si="6"/>
        <v>0</v>
      </c>
      <c r="E101" s="15">
        <f>Table4[[#This Row],[NIWA samples]]+Table4[[#This Row],[AMS dredges]]</f>
        <v>1</v>
      </c>
      <c r="F101" s="1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>
        <v>1</v>
      </c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</row>
    <row r="102" spans="1:234" x14ac:dyDescent="0.2">
      <c r="A102" s="15" t="s">
        <v>245</v>
      </c>
      <c r="B102" s="16" t="s">
        <v>342</v>
      </c>
      <c r="C102" s="15">
        <f>SUM(Table4[[#This Row],[SN01]:[PB11]])</f>
        <v>1</v>
      </c>
      <c r="D102" s="15">
        <f t="shared" si="6"/>
        <v>8</v>
      </c>
      <c r="E102" s="15">
        <f>Table4[[#This Row],[NIWA samples]]+Table4[[#This Row],[AMS dredges]]</f>
        <v>9</v>
      </c>
      <c r="F102" s="1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>
        <v>1</v>
      </c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>
        <v>1</v>
      </c>
      <c r="FL102" s="17"/>
      <c r="FM102" s="17">
        <v>1</v>
      </c>
      <c r="FN102" s="17">
        <v>1</v>
      </c>
      <c r="FO102" s="17"/>
      <c r="FP102" s="17">
        <v>1</v>
      </c>
      <c r="FQ102" s="17"/>
      <c r="FR102" s="17"/>
      <c r="FS102" s="17">
        <v>1</v>
      </c>
      <c r="FT102" s="17"/>
      <c r="FU102" s="17">
        <v>1</v>
      </c>
      <c r="FV102" s="17"/>
      <c r="FW102" s="17"/>
      <c r="FX102" s="17"/>
      <c r="FY102" s="17"/>
      <c r="FZ102" s="17"/>
      <c r="GA102" s="17"/>
      <c r="GB102" s="17"/>
      <c r="GC102" s="17">
        <v>1</v>
      </c>
      <c r="GD102" s="17">
        <v>1</v>
      </c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</row>
    <row r="103" spans="1:234" x14ac:dyDescent="0.2">
      <c r="A103" s="15" t="s">
        <v>245</v>
      </c>
      <c r="B103" s="16" t="s">
        <v>343</v>
      </c>
      <c r="C103" s="15">
        <f>SUM(Table4[[#This Row],[SN01]:[PB11]])</f>
        <v>12</v>
      </c>
      <c r="D103" s="15">
        <f t="shared" si="6"/>
        <v>5</v>
      </c>
      <c r="E103" s="15">
        <f>Table4[[#This Row],[NIWA samples]]+Table4[[#This Row],[AMS dredges]]</f>
        <v>17</v>
      </c>
      <c r="F103" s="1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>
        <v>1</v>
      </c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>
        <v>1</v>
      </c>
      <c r="BB103" s="17"/>
      <c r="BC103" s="17"/>
      <c r="BD103" s="17"/>
      <c r="BE103" s="17"/>
      <c r="BF103" s="17">
        <v>1</v>
      </c>
      <c r="BG103" s="17"/>
      <c r="BH103" s="17"/>
      <c r="BI103" s="17"/>
      <c r="BJ103" s="17"/>
      <c r="BK103" s="17">
        <v>1</v>
      </c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>
        <v>1</v>
      </c>
      <c r="BX103" s="17"/>
      <c r="BY103" s="17"/>
      <c r="BZ103" s="17"/>
      <c r="CA103" s="17"/>
      <c r="CB103" s="17"/>
      <c r="CC103" s="17"/>
      <c r="CD103" s="17">
        <v>1</v>
      </c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>
        <v>1</v>
      </c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>
        <v>1</v>
      </c>
      <c r="DU103" s="17">
        <v>1</v>
      </c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>
        <v>1</v>
      </c>
      <c r="EH103" s="17">
        <v>1</v>
      </c>
      <c r="EI103" s="17"/>
      <c r="EJ103" s="17"/>
      <c r="EK103" s="17"/>
      <c r="EL103" s="17"/>
      <c r="EM103" s="17">
        <v>1</v>
      </c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>
        <v>1</v>
      </c>
      <c r="FL103" s="17"/>
      <c r="FM103" s="17">
        <v>1</v>
      </c>
      <c r="FN103" s="17">
        <v>1</v>
      </c>
      <c r="FO103" s="17"/>
      <c r="FP103" s="17">
        <v>1</v>
      </c>
      <c r="FQ103" s="17"/>
      <c r="FR103" s="17"/>
      <c r="FS103" s="17">
        <v>1</v>
      </c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</row>
    <row r="104" spans="1:234" x14ac:dyDescent="0.2">
      <c r="A104" s="15" t="s">
        <v>245</v>
      </c>
      <c r="B104" s="16" t="s">
        <v>344</v>
      </c>
      <c r="C104" s="15">
        <f>SUM(Table4[[#This Row],[SN01]:[PB11]])</f>
        <v>0</v>
      </c>
      <c r="D104" s="15">
        <f t="shared" si="6"/>
        <v>1</v>
      </c>
      <c r="E104" s="15">
        <f>Table4[[#This Row],[NIWA samples]]+Table4[[#This Row],[AMS dredges]]</f>
        <v>1</v>
      </c>
      <c r="F104" s="1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>
        <v>1</v>
      </c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</row>
    <row r="105" spans="1:234" x14ac:dyDescent="0.2">
      <c r="A105" s="15" t="s">
        <v>245</v>
      </c>
      <c r="B105" s="16" t="s">
        <v>345</v>
      </c>
      <c r="C105" s="15">
        <f>SUM(Table4[[#This Row],[SN01]:[PB11]])</f>
        <v>0</v>
      </c>
      <c r="D105" s="15">
        <f t="shared" si="6"/>
        <v>4</v>
      </c>
      <c r="E105" s="15">
        <f>Table4[[#This Row],[NIWA samples]]+Table4[[#This Row],[AMS dredges]]</f>
        <v>4</v>
      </c>
      <c r="F105" s="1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>
        <v>1</v>
      </c>
      <c r="GT105" s="17"/>
      <c r="GU105" s="17"/>
      <c r="GV105" s="17"/>
      <c r="GW105" s="17"/>
      <c r="GX105" s="17"/>
      <c r="GY105" s="17"/>
      <c r="GZ105" s="17"/>
      <c r="HA105" s="17">
        <v>1</v>
      </c>
      <c r="HB105" s="17"/>
      <c r="HC105" s="17"/>
      <c r="HD105" s="17"/>
      <c r="HE105" s="17"/>
      <c r="HF105" s="17"/>
      <c r="HG105" s="17">
        <v>1</v>
      </c>
      <c r="HH105" s="17">
        <v>1</v>
      </c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</row>
    <row r="106" spans="1:234" x14ac:dyDescent="0.2">
      <c r="A106" s="15" t="s">
        <v>245</v>
      </c>
      <c r="B106" s="16" t="s">
        <v>346</v>
      </c>
      <c r="C106" s="15">
        <f>SUM(Table4[[#This Row],[SN01]:[PB11]])</f>
        <v>5</v>
      </c>
      <c r="D106" s="15">
        <f t="shared" si="6"/>
        <v>1</v>
      </c>
      <c r="E106" s="15">
        <f>Table4[[#This Row],[NIWA samples]]+Table4[[#This Row],[AMS dredges]]</f>
        <v>6</v>
      </c>
      <c r="F106" s="1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>
        <v>1</v>
      </c>
      <c r="DF106" s="17"/>
      <c r="DG106" s="17"/>
      <c r="DH106" s="17"/>
      <c r="DI106" s="17"/>
      <c r="DJ106" s="17"/>
      <c r="DK106" s="17"/>
      <c r="DL106" s="17">
        <v>1</v>
      </c>
      <c r="DM106" s="17"/>
      <c r="DN106" s="17"/>
      <c r="DO106" s="17"/>
      <c r="DP106" s="17"/>
      <c r="DQ106" s="17"/>
      <c r="DR106" s="17"/>
      <c r="DS106" s="17"/>
      <c r="DT106" s="17"/>
      <c r="DU106" s="17"/>
      <c r="DV106" s="17">
        <v>1</v>
      </c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>
        <v>1</v>
      </c>
      <c r="EJ106" s="17"/>
      <c r="EK106" s="17"/>
      <c r="EL106" s="17"/>
      <c r="EM106" s="17">
        <v>1</v>
      </c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>
        <v>1</v>
      </c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</row>
    <row r="107" spans="1:234" x14ac:dyDescent="0.2">
      <c r="A107" s="15" t="s">
        <v>245</v>
      </c>
      <c r="B107" s="16" t="s">
        <v>347</v>
      </c>
      <c r="C107" s="15">
        <f>SUM(Table4[[#This Row],[SN01]:[PB11]])</f>
        <v>0</v>
      </c>
      <c r="D107" s="15">
        <f t="shared" si="6"/>
        <v>2</v>
      </c>
      <c r="E107" s="15">
        <f>Table4[[#This Row],[NIWA samples]]+Table4[[#This Row],[AMS dredges]]</f>
        <v>2</v>
      </c>
      <c r="F107" s="1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>
        <v>1</v>
      </c>
      <c r="HD107" s="17">
        <v>1</v>
      </c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</row>
    <row r="108" spans="1:234" x14ac:dyDescent="0.2">
      <c r="A108" s="15" t="s">
        <v>245</v>
      </c>
      <c r="B108" s="16" t="s">
        <v>348</v>
      </c>
      <c r="C108" s="15">
        <f>SUM(Table4[[#This Row],[SN01]:[PB11]])</f>
        <v>0</v>
      </c>
      <c r="D108" s="15">
        <f t="shared" si="6"/>
        <v>5</v>
      </c>
      <c r="E108" s="15">
        <f>Table4[[#This Row],[NIWA samples]]+Table4[[#This Row],[AMS dredges]]</f>
        <v>5</v>
      </c>
      <c r="F108" s="1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>
        <v>1</v>
      </c>
      <c r="FL108" s="17"/>
      <c r="FM108" s="17"/>
      <c r="FN108" s="17"/>
      <c r="FO108" s="17"/>
      <c r="FP108" s="17">
        <v>1</v>
      </c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>
        <v>1</v>
      </c>
      <c r="GB108" s="17"/>
      <c r="GC108" s="17"/>
      <c r="GD108" s="17"/>
      <c r="GE108" s="17"/>
      <c r="GF108" s="17">
        <v>1</v>
      </c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>
        <v>1</v>
      </c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</row>
    <row r="109" spans="1:234" x14ac:dyDescent="0.2">
      <c r="A109" s="15" t="s">
        <v>245</v>
      </c>
      <c r="B109" s="16" t="s">
        <v>349</v>
      </c>
      <c r="C109" s="15">
        <f>SUM(Table4[[#This Row],[SN01]:[PB11]])</f>
        <v>0</v>
      </c>
      <c r="D109" s="15">
        <f t="shared" si="6"/>
        <v>1</v>
      </c>
      <c r="E109" s="15">
        <f>Table4[[#This Row],[NIWA samples]]+Table4[[#This Row],[AMS dredges]]</f>
        <v>1</v>
      </c>
      <c r="F109" s="1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>
        <v>1</v>
      </c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</row>
    <row r="110" spans="1:234" x14ac:dyDescent="0.2">
      <c r="A110" s="15" t="s">
        <v>245</v>
      </c>
      <c r="B110" s="16" t="s">
        <v>350</v>
      </c>
      <c r="C110" s="15">
        <f>SUM(Table4[[#This Row],[SN01]:[PB11]])</f>
        <v>0</v>
      </c>
      <c r="D110" s="15">
        <f t="shared" si="6"/>
        <v>1</v>
      </c>
      <c r="E110" s="15">
        <f>Table4[[#This Row],[NIWA samples]]+Table4[[#This Row],[AMS dredges]]</f>
        <v>1</v>
      </c>
      <c r="F110" s="1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>
        <v>1</v>
      </c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</row>
    <row r="111" spans="1:234" x14ac:dyDescent="0.2">
      <c r="A111" s="15" t="s">
        <v>286</v>
      </c>
      <c r="B111" s="16" t="s">
        <v>351</v>
      </c>
      <c r="C111" s="15">
        <f>SUM(Table4[[#This Row],[SN01]:[PB11]])</f>
        <v>46</v>
      </c>
      <c r="D111" s="15">
        <f t="shared" si="6"/>
        <v>12</v>
      </c>
      <c r="E111" s="15">
        <f>Table4[[#This Row],[NIWA samples]]+Table4[[#This Row],[AMS dredges]]</f>
        <v>58</v>
      </c>
      <c r="F111" s="15">
        <v>1</v>
      </c>
      <c r="G111" s="17">
        <v>1</v>
      </c>
      <c r="H111" s="17">
        <v>1</v>
      </c>
      <c r="I111" s="17">
        <v>1</v>
      </c>
      <c r="J111" s="17">
        <v>1</v>
      </c>
      <c r="K111" s="17">
        <v>1</v>
      </c>
      <c r="L111" s="17">
        <v>1</v>
      </c>
      <c r="M111" s="17">
        <v>1</v>
      </c>
      <c r="N111" s="17"/>
      <c r="O111" s="17"/>
      <c r="P111" s="17"/>
      <c r="Q111" s="17"/>
      <c r="R111" s="17"/>
      <c r="S111" s="17"/>
      <c r="T111" s="17">
        <v>1</v>
      </c>
      <c r="U111" s="17"/>
      <c r="V111" s="17"/>
      <c r="W111" s="17">
        <v>1</v>
      </c>
      <c r="X111" s="17">
        <v>1</v>
      </c>
      <c r="Y111" s="17">
        <v>1</v>
      </c>
      <c r="Z111" s="17"/>
      <c r="AA111" s="17"/>
      <c r="AB111" s="17"/>
      <c r="AC111" s="17"/>
      <c r="AD111" s="17"/>
      <c r="AE111" s="17"/>
      <c r="AF111" s="17"/>
      <c r="AG111" s="17">
        <v>1</v>
      </c>
      <c r="AH111" s="17"/>
      <c r="AI111" s="17"/>
      <c r="AJ111" s="17"/>
      <c r="AK111" s="17">
        <v>1</v>
      </c>
      <c r="AL111" s="17"/>
      <c r="AM111" s="17">
        <v>1</v>
      </c>
      <c r="AN111" s="17"/>
      <c r="AO111" s="17"/>
      <c r="AP111" s="17"/>
      <c r="AQ111" s="17">
        <v>1</v>
      </c>
      <c r="AR111" s="17">
        <v>1</v>
      </c>
      <c r="AS111" s="17"/>
      <c r="AT111" s="17">
        <v>1</v>
      </c>
      <c r="AU111" s="17"/>
      <c r="AV111" s="17"/>
      <c r="AW111" s="17"/>
      <c r="AX111" s="17"/>
      <c r="AY111" s="17"/>
      <c r="AZ111" s="17"/>
      <c r="BA111" s="17"/>
      <c r="BB111" s="17"/>
      <c r="BC111" s="17">
        <v>1</v>
      </c>
      <c r="BD111" s="17">
        <v>1</v>
      </c>
      <c r="BE111" s="17">
        <v>1</v>
      </c>
      <c r="BF111" s="17"/>
      <c r="BG111" s="17"/>
      <c r="BH111" s="17"/>
      <c r="BI111" s="17">
        <v>1</v>
      </c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>
        <v>1</v>
      </c>
      <c r="BZ111" s="17"/>
      <c r="CA111" s="17"/>
      <c r="CB111" s="17"/>
      <c r="CC111" s="17"/>
      <c r="CD111" s="17"/>
      <c r="CE111" s="17"/>
      <c r="CF111" s="17"/>
      <c r="CG111" s="17">
        <v>1</v>
      </c>
      <c r="CH111" s="17"/>
      <c r="CI111" s="17"/>
      <c r="CJ111" s="17">
        <v>1</v>
      </c>
      <c r="CK111" s="17"/>
      <c r="CL111" s="17"/>
      <c r="CM111" s="17">
        <v>1</v>
      </c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>
        <v>1</v>
      </c>
      <c r="DG111" s="17">
        <v>1</v>
      </c>
      <c r="DH111" s="17">
        <v>1</v>
      </c>
      <c r="DI111" s="17">
        <v>1</v>
      </c>
      <c r="DJ111" s="17">
        <v>1</v>
      </c>
      <c r="DK111" s="17">
        <v>1</v>
      </c>
      <c r="DL111" s="17">
        <v>1</v>
      </c>
      <c r="DM111" s="17">
        <v>1</v>
      </c>
      <c r="DN111" s="17"/>
      <c r="DO111" s="17">
        <v>1</v>
      </c>
      <c r="DP111" s="17"/>
      <c r="DQ111" s="17">
        <v>1</v>
      </c>
      <c r="DR111" s="17">
        <v>1</v>
      </c>
      <c r="DS111" s="17"/>
      <c r="DT111" s="17"/>
      <c r="DU111" s="17"/>
      <c r="DV111" s="17">
        <v>1</v>
      </c>
      <c r="DW111" s="17">
        <v>1</v>
      </c>
      <c r="DX111" s="17"/>
      <c r="DY111" s="17"/>
      <c r="DZ111" s="17">
        <v>1</v>
      </c>
      <c r="EA111" s="17">
        <v>1</v>
      </c>
      <c r="EB111" s="17">
        <v>1</v>
      </c>
      <c r="EC111" s="17"/>
      <c r="ED111" s="17"/>
      <c r="EE111" s="17"/>
      <c r="EF111" s="17"/>
      <c r="EG111" s="17"/>
      <c r="EH111" s="17">
        <v>1</v>
      </c>
      <c r="EI111" s="17"/>
      <c r="EJ111" s="17"/>
      <c r="EK111" s="17"/>
      <c r="EL111" s="17">
        <v>1</v>
      </c>
      <c r="EM111" s="17"/>
      <c r="EN111" s="17">
        <v>1</v>
      </c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>
        <v>1</v>
      </c>
      <c r="FA111" s="17"/>
      <c r="FB111" s="17"/>
      <c r="FC111" s="17"/>
      <c r="FD111" s="17"/>
      <c r="FE111" s="17"/>
      <c r="FF111" s="17"/>
      <c r="FG111" s="17"/>
      <c r="FH111" s="17"/>
      <c r="FI111" s="17">
        <v>1</v>
      </c>
      <c r="FJ111" s="17">
        <v>1</v>
      </c>
      <c r="FK111" s="17"/>
      <c r="FL111" s="17"/>
      <c r="FM111" s="17"/>
      <c r="FN111" s="17">
        <v>1</v>
      </c>
      <c r="FO111" s="17"/>
      <c r="FP111" s="17"/>
      <c r="FQ111" s="17">
        <v>1</v>
      </c>
      <c r="FR111" s="17"/>
      <c r="FS111" s="17">
        <v>1</v>
      </c>
      <c r="FT111" s="17"/>
      <c r="FU111" s="17">
        <v>1</v>
      </c>
      <c r="FV111" s="17"/>
      <c r="FW111" s="17">
        <v>1</v>
      </c>
      <c r="FX111" s="17"/>
      <c r="FY111" s="17">
        <v>1</v>
      </c>
      <c r="FZ111" s="17"/>
      <c r="GA111" s="17"/>
      <c r="GB111" s="17"/>
      <c r="GC111" s="17"/>
      <c r="GD111" s="17"/>
      <c r="GE111" s="17"/>
      <c r="GF111" s="17"/>
      <c r="GG111" s="17">
        <v>1</v>
      </c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>
        <v>1</v>
      </c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>
        <v>1</v>
      </c>
      <c r="HG111" s="17">
        <v>1</v>
      </c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</row>
    <row r="112" spans="1:234" x14ac:dyDescent="0.2">
      <c r="A112" s="15" t="s">
        <v>245</v>
      </c>
      <c r="B112" s="16" t="s">
        <v>352</v>
      </c>
      <c r="C112" s="15">
        <f>SUM(Table4[[#This Row],[SN01]:[PB11]])</f>
        <v>0</v>
      </c>
      <c r="D112" s="15">
        <f t="shared" si="6"/>
        <v>16</v>
      </c>
      <c r="E112" s="15">
        <f>Table4[[#This Row],[NIWA samples]]+Table4[[#This Row],[AMS dredges]]</f>
        <v>16</v>
      </c>
      <c r="F112" s="1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>
        <v>1</v>
      </c>
      <c r="FL112" s="17">
        <v>1</v>
      </c>
      <c r="FM112" s="17"/>
      <c r="FN112" s="17"/>
      <c r="FO112" s="17"/>
      <c r="FP112" s="17">
        <v>1</v>
      </c>
      <c r="FQ112" s="17"/>
      <c r="FR112" s="17">
        <v>1</v>
      </c>
      <c r="FS112" s="17">
        <v>1</v>
      </c>
      <c r="FT112" s="17"/>
      <c r="FU112" s="17">
        <v>1</v>
      </c>
      <c r="FV112" s="17">
        <v>1</v>
      </c>
      <c r="FW112" s="17"/>
      <c r="FX112" s="17"/>
      <c r="FY112" s="17"/>
      <c r="FZ112" s="17"/>
      <c r="GA112" s="17">
        <v>1</v>
      </c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>
        <v>1</v>
      </c>
      <c r="GS112" s="17"/>
      <c r="GT112" s="17"/>
      <c r="GU112" s="17">
        <v>1</v>
      </c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>
        <v>1</v>
      </c>
      <c r="HH112" s="17"/>
      <c r="HI112" s="17"/>
      <c r="HJ112" s="17"/>
      <c r="HK112" s="17"/>
      <c r="HL112" s="17">
        <v>1</v>
      </c>
      <c r="HM112" s="17"/>
      <c r="HN112" s="17"/>
      <c r="HO112" s="17"/>
      <c r="HP112" s="17"/>
      <c r="HQ112" s="17"/>
      <c r="HR112" s="17"/>
      <c r="HS112" s="17">
        <v>1</v>
      </c>
      <c r="HT112" s="17">
        <v>1</v>
      </c>
      <c r="HU112" s="17"/>
      <c r="HV112" s="17"/>
      <c r="HW112" s="17"/>
      <c r="HX112" s="17">
        <v>1</v>
      </c>
      <c r="HY112" s="17">
        <v>1</v>
      </c>
      <c r="HZ112" s="17"/>
    </row>
    <row r="113" spans="1:234" x14ac:dyDescent="0.2">
      <c r="A113" s="15" t="s">
        <v>245</v>
      </c>
      <c r="B113" s="16" t="s">
        <v>353</v>
      </c>
      <c r="C113" s="15">
        <f>SUM(Table4[[#This Row],[SN01]:[PB11]])</f>
        <v>0</v>
      </c>
      <c r="D113" s="15">
        <f t="shared" si="6"/>
        <v>3</v>
      </c>
      <c r="E113" s="15">
        <f>Table4[[#This Row],[NIWA samples]]+Table4[[#This Row],[AMS dredges]]</f>
        <v>3</v>
      </c>
      <c r="F113" s="1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>
        <v>1</v>
      </c>
      <c r="HM113" s="17"/>
      <c r="HN113" s="17"/>
      <c r="HO113" s="17"/>
      <c r="HP113" s="17"/>
      <c r="HQ113" s="17"/>
      <c r="HR113" s="17">
        <v>1</v>
      </c>
      <c r="HS113" s="17"/>
      <c r="HT113" s="17"/>
      <c r="HU113" s="17"/>
      <c r="HV113" s="17"/>
      <c r="HW113" s="17"/>
      <c r="HX113" s="17">
        <v>1</v>
      </c>
      <c r="HY113" s="17"/>
      <c r="HZ113" s="17"/>
    </row>
    <row r="114" spans="1:234" x14ac:dyDescent="0.2">
      <c r="A114" s="15" t="s">
        <v>245</v>
      </c>
      <c r="B114" s="18" t="s">
        <v>354</v>
      </c>
      <c r="C114" s="15">
        <f>SUM(Table4[[#This Row],[SN01]:[PB11]])</f>
        <v>0</v>
      </c>
      <c r="D114" s="15">
        <f t="shared" si="6"/>
        <v>1</v>
      </c>
      <c r="E114" s="15">
        <f>Table4[[#This Row],[NIWA samples]]+Table4[[#This Row],[AMS dredges]]</f>
        <v>1</v>
      </c>
      <c r="F114" s="1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>
        <v>1</v>
      </c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</row>
    <row r="115" spans="1:234" x14ac:dyDescent="0.2">
      <c r="A115" s="15" t="s">
        <v>245</v>
      </c>
      <c r="B115" s="16" t="s">
        <v>355</v>
      </c>
      <c r="C115" s="15">
        <f>SUM(Table4[[#This Row],[SN01]:[PB11]])</f>
        <v>0</v>
      </c>
      <c r="D115" s="15">
        <f t="shared" si="6"/>
        <v>1</v>
      </c>
      <c r="E115" s="15">
        <f>Table4[[#This Row],[NIWA samples]]+Table4[[#This Row],[AMS dredges]]</f>
        <v>1</v>
      </c>
      <c r="F115" s="1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>
        <v>1</v>
      </c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</row>
    <row r="116" spans="1:234" x14ac:dyDescent="0.2">
      <c r="A116" s="15" t="s">
        <v>245</v>
      </c>
      <c r="B116" s="16" t="s">
        <v>356</v>
      </c>
      <c r="C116" s="15">
        <f>SUM(Table4[[#This Row],[SN01]:[PB11]])</f>
        <v>0</v>
      </c>
      <c r="D116" s="15">
        <f t="shared" si="6"/>
        <v>1</v>
      </c>
      <c r="E116" s="15">
        <f>Table4[[#This Row],[NIWA samples]]+Table4[[#This Row],[AMS dredges]]</f>
        <v>1</v>
      </c>
      <c r="F116" s="1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>
        <v>1</v>
      </c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</row>
    <row r="117" spans="1:234" x14ac:dyDescent="0.2">
      <c r="A117" s="15" t="s">
        <v>245</v>
      </c>
      <c r="B117" s="16" t="s">
        <v>357</v>
      </c>
      <c r="C117" s="15">
        <f>SUM(Table4[[#This Row],[SN01]:[PB11]])</f>
        <v>4</v>
      </c>
      <c r="D117" s="15">
        <f t="shared" si="6"/>
        <v>6</v>
      </c>
      <c r="E117" s="15">
        <f>Table4[[#This Row],[NIWA samples]]+Table4[[#This Row],[AMS dredges]]</f>
        <v>10</v>
      </c>
      <c r="F117" s="1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>
        <v>1</v>
      </c>
      <c r="DO117" s="17"/>
      <c r="DP117" s="17"/>
      <c r="DQ117" s="17"/>
      <c r="DR117" s="17"/>
      <c r="DS117" s="17"/>
      <c r="DT117" s="17">
        <v>1</v>
      </c>
      <c r="DU117" s="17"/>
      <c r="DV117" s="17"/>
      <c r="DW117" s="17">
        <v>1</v>
      </c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>
        <v>1</v>
      </c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>
        <v>1</v>
      </c>
      <c r="FI117" s="17">
        <v>1</v>
      </c>
      <c r="FJ117" s="17"/>
      <c r="FK117" s="17"/>
      <c r="FL117" s="17"/>
      <c r="FM117" s="17"/>
      <c r="FN117" s="17"/>
      <c r="FO117" s="17">
        <v>1</v>
      </c>
      <c r="FP117" s="17">
        <v>1</v>
      </c>
      <c r="FQ117" s="17"/>
      <c r="FR117" s="17">
        <v>1</v>
      </c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>
        <v>1</v>
      </c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</row>
    <row r="118" spans="1:234" x14ac:dyDescent="0.2">
      <c r="A118" s="15" t="s">
        <v>245</v>
      </c>
      <c r="B118" s="16" t="s">
        <v>358</v>
      </c>
      <c r="C118" s="15">
        <f>SUM(Table4[[#This Row],[SN01]:[PB11]])</f>
        <v>3</v>
      </c>
      <c r="D118" s="15">
        <f t="shared" si="6"/>
        <v>12</v>
      </c>
      <c r="E118" s="15">
        <f>Table4[[#This Row],[NIWA samples]]+Table4[[#This Row],[AMS dredges]]</f>
        <v>15</v>
      </c>
      <c r="F118" s="1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>
        <v>1</v>
      </c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>
        <v>1</v>
      </c>
      <c r="FD118" s="17"/>
      <c r="FE118" s="17"/>
      <c r="FF118" s="17"/>
      <c r="FG118" s="17"/>
      <c r="FH118" s="17"/>
      <c r="FI118" s="17"/>
      <c r="FJ118" s="17">
        <v>1</v>
      </c>
      <c r="FK118" s="17">
        <v>1</v>
      </c>
      <c r="FL118" s="17">
        <v>1</v>
      </c>
      <c r="FM118" s="17">
        <v>1</v>
      </c>
      <c r="FN118" s="17">
        <v>1</v>
      </c>
      <c r="FO118" s="17">
        <v>1</v>
      </c>
      <c r="FP118" s="17">
        <v>1</v>
      </c>
      <c r="FQ118" s="17"/>
      <c r="FR118" s="17"/>
      <c r="FS118" s="17">
        <v>1</v>
      </c>
      <c r="FT118" s="17"/>
      <c r="FU118" s="17">
        <v>1</v>
      </c>
      <c r="FV118" s="17"/>
      <c r="FW118" s="17">
        <v>1</v>
      </c>
      <c r="FX118" s="17"/>
      <c r="FY118" s="17">
        <v>1</v>
      </c>
      <c r="FZ118" s="17"/>
      <c r="GA118" s="17"/>
      <c r="GB118" s="17">
        <v>1</v>
      </c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</row>
    <row r="119" spans="1:234" x14ac:dyDescent="0.2">
      <c r="A119" s="15" t="s">
        <v>245</v>
      </c>
      <c r="B119" s="16" t="s">
        <v>359</v>
      </c>
      <c r="C119" s="15">
        <f>SUM(Table4[[#This Row],[SN01]:[PB11]])</f>
        <v>3</v>
      </c>
      <c r="D119" s="15">
        <f t="shared" si="6"/>
        <v>5</v>
      </c>
      <c r="E119" s="15">
        <f>Table4[[#This Row],[NIWA samples]]+Table4[[#This Row],[AMS dredges]]</f>
        <v>8</v>
      </c>
      <c r="F119" s="1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>
        <v>1</v>
      </c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>
        <v>1</v>
      </c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>
        <v>1</v>
      </c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>
        <v>1</v>
      </c>
      <c r="FS119" s="17"/>
      <c r="FT119" s="17"/>
      <c r="FU119" s="17">
        <v>1</v>
      </c>
      <c r="FV119" s="17"/>
      <c r="FW119" s="17"/>
      <c r="FX119" s="17"/>
      <c r="FY119" s="17">
        <v>1</v>
      </c>
      <c r="FZ119" s="17"/>
      <c r="GA119" s="17"/>
      <c r="GB119" s="17"/>
      <c r="GC119" s="17"/>
      <c r="GD119" s="17"/>
      <c r="GE119" s="17"/>
      <c r="GF119" s="17"/>
      <c r="GG119" s="17"/>
      <c r="GH119" s="17">
        <v>1</v>
      </c>
      <c r="GI119" s="17"/>
      <c r="GJ119" s="17"/>
      <c r="GK119" s="17"/>
      <c r="GL119" s="17"/>
      <c r="GM119" s="17"/>
      <c r="GN119" s="17">
        <v>1</v>
      </c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</row>
    <row r="120" spans="1:234" x14ac:dyDescent="0.2">
      <c r="A120" s="15" t="s">
        <v>245</v>
      </c>
      <c r="B120" s="16" t="s">
        <v>360</v>
      </c>
      <c r="C120" s="15">
        <f>SUM(Table4[[#This Row],[SN01]:[PB11]])</f>
        <v>3</v>
      </c>
      <c r="D120" s="15">
        <f t="shared" si="6"/>
        <v>3</v>
      </c>
      <c r="E120" s="15">
        <f>Table4[[#This Row],[NIWA samples]]+Table4[[#This Row],[AMS dredges]]</f>
        <v>6</v>
      </c>
      <c r="F120" s="15">
        <v>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>
        <v>1</v>
      </c>
      <c r="AL120" s="17"/>
      <c r="AM120" s="17"/>
      <c r="AN120" s="17"/>
      <c r="AO120" s="17"/>
      <c r="AP120" s="17"/>
      <c r="AQ120" s="17"/>
      <c r="AR120" s="17"/>
      <c r="AS120" s="17"/>
      <c r="AT120" s="17">
        <v>1</v>
      </c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>
        <v>1</v>
      </c>
      <c r="FO120" s="17"/>
      <c r="FP120" s="17"/>
      <c r="FQ120" s="17"/>
      <c r="FR120" s="17"/>
      <c r="FS120" s="17"/>
      <c r="FT120" s="17"/>
      <c r="FU120" s="17">
        <v>1</v>
      </c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>
        <v>1</v>
      </c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</row>
    <row r="121" spans="1:234" x14ac:dyDescent="0.2">
      <c r="A121" s="15" t="s">
        <v>245</v>
      </c>
      <c r="B121" s="16" t="s">
        <v>361</v>
      </c>
      <c r="C121" s="15">
        <f>SUM(Table4[[#This Row],[SN01]:[PB11]])</f>
        <v>2</v>
      </c>
      <c r="D121" s="15">
        <f t="shared" si="6"/>
        <v>4</v>
      </c>
      <c r="E121" s="15">
        <f>Table4[[#This Row],[NIWA samples]]+Table4[[#This Row],[AMS dredges]]</f>
        <v>6</v>
      </c>
      <c r="F121" s="1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>
        <v>1</v>
      </c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>
        <v>1</v>
      </c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>
        <v>1</v>
      </c>
      <c r="FL121" s="17"/>
      <c r="FM121" s="17"/>
      <c r="FN121" s="17"/>
      <c r="FO121" s="17"/>
      <c r="FP121" s="17"/>
      <c r="FQ121" s="17"/>
      <c r="FR121" s="17"/>
      <c r="FS121" s="17">
        <v>1</v>
      </c>
      <c r="FT121" s="17"/>
      <c r="FU121" s="17">
        <v>1</v>
      </c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>
        <v>1</v>
      </c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</row>
    <row r="122" spans="1:234" x14ac:dyDescent="0.2">
      <c r="A122" s="15" t="s">
        <v>245</v>
      </c>
      <c r="B122" s="16" t="s">
        <v>362</v>
      </c>
      <c r="C122" s="15">
        <f>SUM(Table4[[#This Row],[SN01]:[PB11]])</f>
        <v>7</v>
      </c>
      <c r="D122" s="15">
        <f t="shared" si="6"/>
        <v>0</v>
      </c>
      <c r="E122" s="15">
        <f>Table4[[#This Row],[NIWA samples]]+Table4[[#This Row],[AMS dredges]]</f>
        <v>7</v>
      </c>
      <c r="F122" s="1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>
        <v>1</v>
      </c>
      <c r="AM122" s="17">
        <v>1</v>
      </c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>
        <v>1</v>
      </c>
      <c r="BX122" s="17"/>
      <c r="BY122" s="17"/>
      <c r="BZ122" s="17"/>
      <c r="CA122" s="17">
        <v>1</v>
      </c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>
        <v>1</v>
      </c>
      <c r="EZ122" s="17"/>
      <c r="FA122" s="17"/>
      <c r="FB122" s="17"/>
      <c r="FC122" s="17">
        <v>1</v>
      </c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</row>
    <row r="123" spans="1:234" x14ac:dyDescent="0.2">
      <c r="A123" s="15" t="s">
        <v>245</v>
      </c>
      <c r="B123" s="16" t="s">
        <v>363</v>
      </c>
      <c r="C123" s="15">
        <f>SUM(Table4[[#This Row],[SN01]:[PB11]])</f>
        <v>13</v>
      </c>
      <c r="D123" s="15">
        <f t="shared" si="6"/>
        <v>14</v>
      </c>
      <c r="E123" s="15">
        <f>Table4[[#This Row],[NIWA samples]]+Table4[[#This Row],[AMS dredges]]</f>
        <v>27</v>
      </c>
      <c r="F123" s="15">
        <v>1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>
        <v>1</v>
      </c>
      <c r="AN123" s="17">
        <v>1</v>
      </c>
      <c r="AO123" s="17"/>
      <c r="AP123" s="17"/>
      <c r="AQ123" s="17"/>
      <c r="AR123" s="17"/>
      <c r="AS123" s="17">
        <v>1</v>
      </c>
      <c r="AT123" s="17"/>
      <c r="AU123" s="17"/>
      <c r="AV123" s="17"/>
      <c r="AW123" s="17"/>
      <c r="AX123" s="17"/>
      <c r="AY123" s="17"/>
      <c r="AZ123" s="17"/>
      <c r="BA123" s="17">
        <v>1</v>
      </c>
      <c r="BB123" s="17"/>
      <c r="BC123" s="17"/>
      <c r="BD123" s="17"/>
      <c r="BE123" s="17"/>
      <c r="BF123" s="17">
        <v>1</v>
      </c>
      <c r="BG123" s="17"/>
      <c r="BH123" s="17"/>
      <c r="BI123" s="17"/>
      <c r="BJ123" s="17"/>
      <c r="BK123" s="17"/>
      <c r="BL123" s="17"/>
      <c r="BM123" s="17"/>
      <c r="BN123" s="17"/>
      <c r="BO123" s="17"/>
      <c r="BP123" s="17">
        <v>1</v>
      </c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>
        <v>1</v>
      </c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>
        <v>1</v>
      </c>
      <c r="DE123" s="17"/>
      <c r="DF123" s="17"/>
      <c r="DG123" s="17"/>
      <c r="DH123" s="17"/>
      <c r="DI123" s="17">
        <v>1</v>
      </c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>
        <v>1</v>
      </c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>
        <v>1</v>
      </c>
      <c r="EI123" s="17"/>
      <c r="EJ123" s="17"/>
      <c r="EK123" s="17"/>
      <c r="EL123" s="17"/>
      <c r="EM123" s="17">
        <v>1</v>
      </c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>
        <v>1</v>
      </c>
      <c r="FL123" s="17">
        <v>1</v>
      </c>
      <c r="FM123" s="17"/>
      <c r="FN123" s="17">
        <v>1</v>
      </c>
      <c r="FO123" s="17">
        <v>1</v>
      </c>
      <c r="FP123" s="17">
        <v>1</v>
      </c>
      <c r="FQ123" s="17"/>
      <c r="FR123" s="17"/>
      <c r="FS123" s="17">
        <v>1</v>
      </c>
      <c r="FT123" s="17"/>
      <c r="FU123" s="17">
        <v>1</v>
      </c>
      <c r="FV123" s="17">
        <v>1</v>
      </c>
      <c r="FW123" s="17">
        <v>1</v>
      </c>
      <c r="FX123" s="17"/>
      <c r="FY123" s="17">
        <v>1</v>
      </c>
      <c r="FZ123" s="17"/>
      <c r="GA123" s="17">
        <v>1</v>
      </c>
      <c r="GB123" s="17"/>
      <c r="GC123" s="17"/>
      <c r="GD123" s="17"/>
      <c r="GE123" s="17">
        <v>1</v>
      </c>
      <c r="GF123" s="17"/>
      <c r="GG123" s="17">
        <v>1</v>
      </c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>
        <v>1</v>
      </c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</row>
    <row r="124" spans="1:234" x14ac:dyDescent="0.2">
      <c r="A124" s="15" t="s">
        <v>245</v>
      </c>
      <c r="B124" s="16" t="s">
        <v>364</v>
      </c>
      <c r="C124" s="15">
        <f>SUM(Table4[[#This Row],[SN01]:[PB11]])</f>
        <v>0</v>
      </c>
      <c r="D124" s="15">
        <f t="shared" si="6"/>
        <v>4</v>
      </c>
      <c r="E124" s="15">
        <f>Table4[[#This Row],[NIWA samples]]+Table4[[#This Row],[AMS dredges]]</f>
        <v>4</v>
      </c>
      <c r="F124" s="1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>
        <v>1</v>
      </c>
      <c r="FL124" s="17"/>
      <c r="FM124" s="17"/>
      <c r="FN124" s="17"/>
      <c r="FO124" s="17"/>
      <c r="FP124" s="17"/>
      <c r="FQ124" s="17"/>
      <c r="FR124" s="17"/>
      <c r="FS124" s="17">
        <v>1</v>
      </c>
      <c r="FT124" s="17"/>
      <c r="FU124" s="17"/>
      <c r="FV124" s="17"/>
      <c r="FW124" s="17"/>
      <c r="FX124" s="17"/>
      <c r="FY124" s="17">
        <v>1</v>
      </c>
      <c r="FZ124" s="17"/>
      <c r="GA124" s="17"/>
      <c r="GB124" s="17"/>
      <c r="GC124" s="17"/>
      <c r="GD124" s="17"/>
      <c r="GE124" s="17"/>
      <c r="GF124" s="17"/>
      <c r="GG124" s="17">
        <v>1</v>
      </c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</row>
    <row r="125" spans="1:234" x14ac:dyDescent="0.2">
      <c r="A125" s="15" t="s">
        <v>245</v>
      </c>
      <c r="B125" s="16" t="s">
        <v>365</v>
      </c>
      <c r="C125" s="15">
        <f>SUM(Table4[[#This Row],[SN01]:[PB11]])</f>
        <v>0</v>
      </c>
      <c r="D125" s="15">
        <f t="shared" si="6"/>
        <v>5</v>
      </c>
      <c r="E125" s="15">
        <f>Table4[[#This Row],[NIWA samples]]+Table4[[#This Row],[AMS dredges]]</f>
        <v>5</v>
      </c>
      <c r="F125" s="1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>
        <v>1</v>
      </c>
      <c r="FL125" s="17"/>
      <c r="FM125" s="17"/>
      <c r="FN125" s="17"/>
      <c r="FO125" s="17"/>
      <c r="FP125" s="17">
        <v>1</v>
      </c>
      <c r="FQ125" s="17"/>
      <c r="FR125" s="17"/>
      <c r="FS125" s="17"/>
      <c r="FT125" s="17"/>
      <c r="FU125" s="17">
        <v>1</v>
      </c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>
        <v>1</v>
      </c>
      <c r="GG125" s="17">
        <v>1</v>
      </c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</row>
    <row r="126" spans="1:234" x14ac:dyDescent="0.2">
      <c r="A126" s="15" t="s">
        <v>245</v>
      </c>
      <c r="B126" s="16" t="s">
        <v>366</v>
      </c>
      <c r="C126" s="15">
        <f>SUM(Table4[[#This Row],[SN01]:[PB11]])</f>
        <v>0</v>
      </c>
      <c r="D126" s="15">
        <f t="shared" si="6"/>
        <v>2</v>
      </c>
      <c r="E126" s="15">
        <f>Table4[[#This Row],[NIWA samples]]+Table4[[#This Row],[AMS dredges]]</f>
        <v>2</v>
      </c>
      <c r="F126" s="1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>
        <v>1</v>
      </c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>
        <v>1</v>
      </c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</row>
    <row r="127" spans="1:234" x14ac:dyDescent="0.2">
      <c r="A127" s="15" t="s">
        <v>245</v>
      </c>
      <c r="B127" s="16" t="s">
        <v>367</v>
      </c>
      <c r="C127" s="15">
        <f>SUM(Table4[[#This Row],[SN01]:[PB11]])</f>
        <v>0</v>
      </c>
      <c r="D127" s="15">
        <f t="shared" si="6"/>
        <v>1</v>
      </c>
      <c r="E127" s="15">
        <f>Table4[[#This Row],[NIWA samples]]+Table4[[#This Row],[AMS dredges]]</f>
        <v>1</v>
      </c>
      <c r="F127" s="1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>
        <v>1</v>
      </c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</row>
    <row r="128" spans="1:234" x14ac:dyDescent="0.2">
      <c r="A128" s="15" t="s">
        <v>245</v>
      </c>
      <c r="B128" s="16" t="s">
        <v>368</v>
      </c>
      <c r="C128" s="15">
        <f>SUM(Table4[[#This Row],[SN01]:[PB11]])</f>
        <v>4</v>
      </c>
      <c r="D128" s="15">
        <f t="shared" si="6"/>
        <v>4</v>
      </c>
      <c r="E128" s="15">
        <f>Table4[[#This Row],[NIWA samples]]+Table4[[#This Row],[AMS dredges]]</f>
        <v>8</v>
      </c>
      <c r="F128" s="15"/>
      <c r="G128" s="17"/>
      <c r="H128" s="17"/>
      <c r="I128" s="17"/>
      <c r="J128" s="17">
        <v>1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>
        <v>1</v>
      </c>
      <c r="AJ128" s="17"/>
      <c r="AK128" s="17"/>
      <c r="AL128" s="17"/>
      <c r="AM128" s="17"/>
      <c r="AN128" s="17"/>
      <c r="AO128" s="17"/>
      <c r="AP128" s="17">
        <v>1</v>
      </c>
      <c r="AQ128" s="17"/>
      <c r="AR128" s="17">
        <v>1</v>
      </c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>
        <v>1</v>
      </c>
      <c r="FS128" s="17"/>
      <c r="FT128" s="17">
        <v>1</v>
      </c>
      <c r="FU128" s="17">
        <v>1</v>
      </c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>
        <v>1</v>
      </c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</row>
    <row r="129" spans="1:234" x14ac:dyDescent="0.2">
      <c r="A129" s="15" t="s">
        <v>286</v>
      </c>
      <c r="B129" s="16" t="s">
        <v>369</v>
      </c>
      <c r="C129" s="15">
        <f>SUM(Table4[[#This Row],[SN01]:[PB11]])</f>
        <v>0</v>
      </c>
      <c r="D129" s="15">
        <f t="shared" si="6"/>
        <v>2</v>
      </c>
      <c r="E129" s="15">
        <f>Table4[[#This Row],[NIWA samples]]+Table4[[#This Row],[AMS dredges]]</f>
        <v>2</v>
      </c>
      <c r="F129" s="1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>
        <v>1</v>
      </c>
      <c r="FP129" s="17"/>
      <c r="FQ129" s="17"/>
      <c r="FR129" s="17">
        <v>1</v>
      </c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</row>
    <row r="130" spans="1:234" x14ac:dyDescent="0.2">
      <c r="A130" s="15" t="s">
        <v>286</v>
      </c>
      <c r="B130" s="16" t="s">
        <v>370</v>
      </c>
      <c r="C130" s="15">
        <f>SUM(Table4[[#This Row],[SN01]:[PB11]])</f>
        <v>0</v>
      </c>
      <c r="D130" s="15">
        <f t="shared" si="6"/>
        <v>4</v>
      </c>
      <c r="E130" s="15">
        <f>Table4[[#This Row],[NIWA samples]]+Table4[[#This Row],[AMS dredges]]</f>
        <v>4</v>
      </c>
      <c r="F130" s="1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>
        <v>1</v>
      </c>
      <c r="FI130" s="17"/>
      <c r="FJ130" s="17"/>
      <c r="FK130" s="17">
        <v>1</v>
      </c>
      <c r="FL130" s="17">
        <v>1</v>
      </c>
      <c r="FM130" s="17"/>
      <c r="FN130" s="17"/>
      <c r="FO130" s="17"/>
      <c r="FP130" s="17">
        <v>1</v>
      </c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</row>
    <row r="131" spans="1:234" x14ac:dyDescent="0.2">
      <c r="A131" s="15" t="s">
        <v>245</v>
      </c>
      <c r="B131" s="16" t="s">
        <v>371</v>
      </c>
      <c r="C131" s="15">
        <f>SUM(Table4[[#This Row],[SN01]:[PB11]])</f>
        <v>2</v>
      </c>
      <c r="D131" s="15">
        <f t="shared" si="6"/>
        <v>3</v>
      </c>
      <c r="E131" s="15">
        <f>Table4[[#This Row],[NIWA samples]]+Table4[[#This Row],[AMS dredges]]</f>
        <v>5</v>
      </c>
      <c r="F131" s="1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>
        <v>1</v>
      </c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>
        <v>1</v>
      </c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>
        <v>1</v>
      </c>
      <c r="FJ131" s="17">
        <v>1</v>
      </c>
      <c r="FK131" s="17"/>
      <c r="FL131" s="17">
        <v>1</v>
      </c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</row>
    <row r="132" spans="1:234" x14ac:dyDescent="0.2">
      <c r="A132" s="15" t="s">
        <v>254</v>
      </c>
      <c r="B132" s="16" t="s">
        <v>372</v>
      </c>
      <c r="C132" s="15">
        <f>SUM(Table4[[#This Row],[SN01]:[PB11]])</f>
        <v>2</v>
      </c>
      <c r="D132" s="15">
        <f t="shared" si="6"/>
        <v>0</v>
      </c>
      <c r="E132" s="15">
        <f>Table4[[#This Row],[NIWA samples]]+Table4[[#This Row],[AMS dredges]]</f>
        <v>2</v>
      </c>
      <c r="F132" s="1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>
        <v>1</v>
      </c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>
        <v>1</v>
      </c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</row>
    <row r="133" spans="1:234" x14ac:dyDescent="0.2">
      <c r="A133" s="15" t="s">
        <v>245</v>
      </c>
      <c r="B133" s="16" t="s">
        <v>373</v>
      </c>
      <c r="C133" s="15">
        <f>SUM(Table4[[#This Row],[SN01]:[PB11]])</f>
        <v>0</v>
      </c>
      <c r="D133" s="15">
        <f t="shared" si="6"/>
        <v>1</v>
      </c>
      <c r="E133" s="15">
        <f>Table4[[#This Row],[NIWA samples]]+Table4[[#This Row],[AMS dredges]]</f>
        <v>1</v>
      </c>
      <c r="F133" s="1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>
        <v>1</v>
      </c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</row>
    <row r="134" spans="1:234" x14ac:dyDescent="0.2">
      <c r="A134" s="15" t="s">
        <v>245</v>
      </c>
      <c r="B134" s="16" t="s">
        <v>374</v>
      </c>
      <c r="C134" s="15">
        <f>SUM(Table4[[#This Row],[SN01]:[PB11]])</f>
        <v>1</v>
      </c>
      <c r="D134" s="15">
        <f t="shared" si="6"/>
        <v>0</v>
      </c>
      <c r="E134" s="15">
        <f>Table4[[#This Row],[NIWA samples]]+Table4[[#This Row],[AMS dredges]]</f>
        <v>1</v>
      </c>
      <c r="F134" s="1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>
        <v>1</v>
      </c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</row>
    <row r="135" spans="1:234" x14ac:dyDescent="0.2">
      <c r="A135" s="15" t="s">
        <v>286</v>
      </c>
      <c r="B135" s="16" t="s">
        <v>375</v>
      </c>
      <c r="C135" s="15">
        <f>SUM(Table4[[#This Row],[SN01]:[PB11]])</f>
        <v>9</v>
      </c>
      <c r="D135" s="15">
        <f t="shared" si="6"/>
        <v>12</v>
      </c>
      <c r="E135" s="15">
        <f>Table4[[#This Row],[NIWA samples]]+Table4[[#This Row],[AMS dredges]]</f>
        <v>21</v>
      </c>
      <c r="F135" s="1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>
        <v>1</v>
      </c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>
        <v>1</v>
      </c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>
        <v>1</v>
      </c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>
        <v>1</v>
      </c>
      <c r="DA135" s="17"/>
      <c r="DB135" s="17"/>
      <c r="DC135" s="17"/>
      <c r="DD135" s="17">
        <v>1</v>
      </c>
      <c r="DE135" s="17"/>
      <c r="DF135" s="17">
        <v>1</v>
      </c>
      <c r="DG135" s="17">
        <v>1</v>
      </c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>
        <v>1</v>
      </c>
      <c r="EN135" s="17">
        <v>1</v>
      </c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>
        <v>1</v>
      </c>
      <c r="FI135" s="17">
        <v>1</v>
      </c>
      <c r="FJ135" s="17"/>
      <c r="FK135" s="17">
        <v>1</v>
      </c>
      <c r="FL135" s="17"/>
      <c r="FM135" s="17"/>
      <c r="FN135" s="17">
        <v>1</v>
      </c>
      <c r="FO135" s="17"/>
      <c r="FP135" s="17">
        <v>1</v>
      </c>
      <c r="FQ135" s="17"/>
      <c r="FR135" s="17">
        <v>1</v>
      </c>
      <c r="FS135" s="17">
        <v>1</v>
      </c>
      <c r="FT135" s="17">
        <v>1</v>
      </c>
      <c r="FU135" s="17"/>
      <c r="FV135" s="17">
        <v>1</v>
      </c>
      <c r="FW135" s="17"/>
      <c r="FX135" s="17"/>
      <c r="FY135" s="17"/>
      <c r="FZ135" s="17"/>
      <c r="GA135" s="17"/>
      <c r="GB135" s="17"/>
      <c r="GC135" s="17"/>
      <c r="GD135" s="17"/>
      <c r="GE135" s="17"/>
      <c r="GF135" s="17">
        <v>1</v>
      </c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>
        <v>1</v>
      </c>
      <c r="HG135" s="17">
        <v>1</v>
      </c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</row>
    <row r="136" spans="1:234" x14ac:dyDescent="0.2">
      <c r="A136" s="15" t="s">
        <v>286</v>
      </c>
      <c r="B136" s="16" t="s">
        <v>376</v>
      </c>
      <c r="C136" s="15">
        <f>SUM(Table4[[#This Row],[SN01]:[PB11]])</f>
        <v>0</v>
      </c>
      <c r="D136" s="15">
        <f t="shared" ref="D136:D200" si="7">SUM(FH136:IA136)</f>
        <v>1</v>
      </c>
      <c r="E136" s="15">
        <f>Table4[[#This Row],[NIWA samples]]+Table4[[#This Row],[AMS dredges]]</f>
        <v>1</v>
      </c>
      <c r="F136" s="1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>
        <v>1</v>
      </c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</row>
    <row r="137" spans="1:234" x14ac:dyDescent="0.2">
      <c r="A137" s="15" t="s">
        <v>245</v>
      </c>
      <c r="B137" s="16" t="s">
        <v>377</v>
      </c>
      <c r="C137" s="15">
        <f>SUM(Table4[[#This Row],[SN01]:[PB11]])</f>
        <v>0</v>
      </c>
      <c r="D137" s="15">
        <f t="shared" si="7"/>
        <v>1</v>
      </c>
      <c r="E137" s="15">
        <f>Table4[[#This Row],[NIWA samples]]+Table4[[#This Row],[AMS dredges]]</f>
        <v>1</v>
      </c>
      <c r="F137" s="1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>
        <v>1</v>
      </c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</row>
    <row r="138" spans="1:234" x14ac:dyDescent="0.2">
      <c r="A138" s="15" t="s">
        <v>245</v>
      </c>
      <c r="B138" s="16" t="s">
        <v>378</v>
      </c>
      <c r="C138" s="15">
        <f>SUM(Table4[[#This Row],[SN01]:[PB11]])</f>
        <v>1</v>
      </c>
      <c r="D138" s="15">
        <f t="shared" si="7"/>
        <v>4</v>
      </c>
      <c r="E138" s="15">
        <f>Table4[[#This Row],[NIWA samples]]+Table4[[#This Row],[AMS dredges]]</f>
        <v>5</v>
      </c>
      <c r="F138" s="1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>
        <v>1</v>
      </c>
      <c r="FQ138" s="17"/>
      <c r="FR138" s="17">
        <v>1</v>
      </c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>
        <v>1</v>
      </c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>
        <v>1</v>
      </c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</row>
    <row r="139" spans="1:234" x14ac:dyDescent="0.2">
      <c r="A139" s="15" t="s">
        <v>245</v>
      </c>
      <c r="B139" s="16" t="s">
        <v>379</v>
      </c>
      <c r="C139" s="15">
        <f>SUM(Table4[[#This Row],[SN01]:[PB11]])</f>
        <v>2</v>
      </c>
      <c r="D139" s="15">
        <f t="shared" si="7"/>
        <v>5</v>
      </c>
      <c r="E139" s="15">
        <f>Table4[[#This Row],[NIWA samples]]+Table4[[#This Row],[AMS dredges]]</f>
        <v>7</v>
      </c>
      <c r="F139" s="1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>
        <v>1</v>
      </c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>
        <v>1</v>
      </c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>
        <v>1</v>
      </c>
      <c r="FI139" s="17"/>
      <c r="FJ139" s="17"/>
      <c r="FK139" s="17"/>
      <c r="FL139" s="17"/>
      <c r="FM139" s="17"/>
      <c r="FN139" s="17"/>
      <c r="FO139" s="17"/>
      <c r="FP139" s="17">
        <v>1</v>
      </c>
      <c r="FQ139" s="17"/>
      <c r="FR139" s="17">
        <v>1</v>
      </c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>
        <v>1</v>
      </c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>
        <v>1</v>
      </c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</row>
    <row r="140" spans="1:234" x14ac:dyDescent="0.2">
      <c r="A140" s="15" t="s">
        <v>245</v>
      </c>
      <c r="B140" s="16" t="s">
        <v>380</v>
      </c>
      <c r="C140" s="15">
        <f>SUM(Table4[[#This Row],[SN01]:[PB11]])</f>
        <v>2</v>
      </c>
      <c r="D140" s="15">
        <f t="shared" si="7"/>
        <v>1</v>
      </c>
      <c r="E140" s="15">
        <f>Table4[[#This Row],[NIWA samples]]+Table4[[#This Row],[AMS dredges]]</f>
        <v>3</v>
      </c>
      <c r="F140" s="1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>
        <v>1</v>
      </c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>
        <v>1</v>
      </c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</row>
    <row r="141" spans="1:234" x14ac:dyDescent="0.2">
      <c r="A141" s="15" t="s">
        <v>286</v>
      </c>
      <c r="B141" s="16" t="s">
        <v>381</v>
      </c>
      <c r="C141" s="15">
        <f>SUM(Table4[[#This Row],[SN01]:[PB11]])</f>
        <v>0</v>
      </c>
      <c r="D141" s="15">
        <f t="shared" si="7"/>
        <v>11</v>
      </c>
      <c r="E141" s="15">
        <f>Table4[[#This Row],[NIWA samples]]+Table4[[#This Row],[AMS dredges]]</f>
        <v>11</v>
      </c>
      <c r="F141" s="1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>
        <v>1</v>
      </c>
      <c r="FK141" s="17">
        <v>1</v>
      </c>
      <c r="FL141" s="17">
        <v>1</v>
      </c>
      <c r="FM141" s="17"/>
      <c r="FN141" s="17">
        <v>1</v>
      </c>
      <c r="FO141" s="17">
        <v>1</v>
      </c>
      <c r="FP141" s="17">
        <v>1</v>
      </c>
      <c r="FQ141" s="17"/>
      <c r="FR141" s="17"/>
      <c r="FS141" s="17">
        <v>1</v>
      </c>
      <c r="FT141" s="17"/>
      <c r="FU141" s="17">
        <v>1</v>
      </c>
      <c r="FV141" s="17">
        <v>1</v>
      </c>
      <c r="FW141" s="17"/>
      <c r="FX141" s="17"/>
      <c r="FY141" s="17"/>
      <c r="FZ141" s="17"/>
      <c r="GA141" s="17">
        <v>1</v>
      </c>
      <c r="GB141" s="17"/>
      <c r="GC141" s="17">
        <v>1</v>
      </c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</row>
    <row r="142" spans="1:234" x14ac:dyDescent="0.2">
      <c r="A142" s="15" t="s">
        <v>286</v>
      </c>
      <c r="B142" s="16" t="s">
        <v>382</v>
      </c>
      <c r="C142" s="15">
        <f>SUM(Table4[[#This Row],[SN01]:[PB11]])</f>
        <v>11</v>
      </c>
      <c r="D142" s="15">
        <f t="shared" si="7"/>
        <v>14</v>
      </c>
      <c r="E142" s="15">
        <f>Table4[[#This Row],[NIWA samples]]+Table4[[#This Row],[AMS dredges]]</f>
        <v>25</v>
      </c>
      <c r="F142" s="1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>
        <v>1</v>
      </c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>
        <v>1</v>
      </c>
      <c r="DG142" s="17"/>
      <c r="DH142" s="17"/>
      <c r="DI142" s="17">
        <v>1</v>
      </c>
      <c r="DJ142" s="17"/>
      <c r="DK142" s="17"/>
      <c r="DL142" s="17"/>
      <c r="DM142" s="17"/>
      <c r="DN142" s="17"/>
      <c r="DO142" s="17"/>
      <c r="DP142" s="17"/>
      <c r="DQ142" s="17"/>
      <c r="DR142" s="17"/>
      <c r="DS142" s="17">
        <v>1</v>
      </c>
      <c r="DT142" s="17"/>
      <c r="DU142" s="17"/>
      <c r="DV142" s="17">
        <v>1</v>
      </c>
      <c r="DW142" s="17"/>
      <c r="DX142" s="17"/>
      <c r="DY142" s="17">
        <v>1</v>
      </c>
      <c r="DZ142" s="17"/>
      <c r="EA142" s="17">
        <v>1</v>
      </c>
      <c r="EB142" s="17"/>
      <c r="EC142" s="17">
        <v>1</v>
      </c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>
        <v>1</v>
      </c>
      <c r="EO142" s="17"/>
      <c r="EP142" s="17">
        <v>1</v>
      </c>
      <c r="EQ142" s="17">
        <v>1</v>
      </c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>
        <v>1</v>
      </c>
      <c r="FK142" s="17">
        <v>1</v>
      </c>
      <c r="FL142" s="17">
        <v>1</v>
      </c>
      <c r="FM142" s="17">
        <v>1</v>
      </c>
      <c r="FN142" s="17">
        <v>1</v>
      </c>
      <c r="FO142" s="17">
        <v>1</v>
      </c>
      <c r="FP142" s="17">
        <v>1</v>
      </c>
      <c r="FQ142" s="17">
        <v>1</v>
      </c>
      <c r="FR142" s="17"/>
      <c r="FS142" s="17">
        <v>1</v>
      </c>
      <c r="FT142" s="17"/>
      <c r="FU142" s="17">
        <v>1</v>
      </c>
      <c r="FV142" s="17">
        <v>1</v>
      </c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>
        <v>1</v>
      </c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>
        <v>1</v>
      </c>
      <c r="HG142" s="17"/>
      <c r="HH142" s="17">
        <v>1</v>
      </c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</row>
    <row r="143" spans="1:234" x14ac:dyDescent="0.2">
      <c r="A143" s="15" t="s">
        <v>286</v>
      </c>
      <c r="B143" s="16" t="s">
        <v>383</v>
      </c>
      <c r="C143" s="15">
        <f>SUM(Table4[[#This Row],[SN01]:[PB11]])</f>
        <v>4</v>
      </c>
      <c r="D143" s="15">
        <f t="shared" si="7"/>
        <v>6</v>
      </c>
      <c r="E143" s="15">
        <f>Table4[[#This Row],[NIWA samples]]+Table4[[#This Row],[AMS dredges]]</f>
        <v>10</v>
      </c>
      <c r="F143" s="15"/>
      <c r="G143" s="17"/>
      <c r="H143" s="17"/>
      <c r="I143" s="17"/>
      <c r="J143" s="17"/>
      <c r="K143" s="17">
        <v>1</v>
      </c>
      <c r="L143" s="17">
        <v>1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>
        <v>1</v>
      </c>
      <c r="DN143" s="17"/>
      <c r="DO143" s="17"/>
      <c r="DP143" s="17"/>
      <c r="DQ143" s="17"/>
      <c r="DR143" s="17"/>
      <c r="DS143" s="17"/>
      <c r="DT143" s="17"/>
      <c r="DU143" s="17"/>
      <c r="DV143" s="17"/>
      <c r="DW143" s="17">
        <v>1</v>
      </c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>
        <v>1</v>
      </c>
      <c r="FL143" s="17">
        <v>1</v>
      </c>
      <c r="FM143" s="17">
        <v>1</v>
      </c>
      <c r="FN143" s="17">
        <v>1</v>
      </c>
      <c r="FO143" s="17"/>
      <c r="FP143" s="17">
        <v>1</v>
      </c>
      <c r="FQ143" s="17"/>
      <c r="FR143" s="17"/>
      <c r="FS143" s="17">
        <v>1</v>
      </c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</row>
    <row r="144" spans="1:234" x14ac:dyDescent="0.2">
      <c r="A144" s="15" t="s">
        <v>286</v>
      </c>
      <c r="B144" s="16" t="s">
        <v>384</v>
      </c>
      <c r="C144" s="15">
        <f>SUM(Table4[[#This Row],[SN01]:[PB11]])</f>
        <v>5</v>
      </c>
      <c r="D144" s="15">
        <f t="shared" si="7"/>
        <v>0</v>
      </c>
      <c r="E144" s="15">
        <f>Table4[[#This Row],[NIWA samples]]+Table4[[#This Row],[AMS dredges]]</f>
        <v>5</v>
      </c>
      <c r="F144" s="15"/>
      <c r="G144" s="17"/>
      <c r="H144" s="17"/>
      <c r="I144" s="17">
        <v>1</v>
      </c>
      <c r="J144" s="17"/>
      <c r="K144" s="17"/>
      <c r="L144" s="17"/>
      <c r="M144" s="17"/>
      <c r="N144" s="17"/>
      <c r="O144" s="17"/>
      <c r="P144" s="17">
        <v>1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>
        <v>1</v>
      </c>
      <c r="AH144" s="17"/>
      <c r="AI144" s="17"/>
      <c r="AJ144" s="17"/>
      <c r="AK144" s="17"/>
      <c r="AL144" s="17"/>
      <c r="AM144" s="17"/>
      <c r="AN144" s="17"/>
      <c r="AO144" s="17">
        <v>1</v>
      </c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>
        <v>1</v>
      </c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</row>
    <row r="145" spans="1:234" x14ac:dyDescent="0.2">
      <c r="A145" s="15" t="s">
        <v>245</v>
      </c>
      <c r="B145" s="16" t="s">
        <v>385</v>
      </c>
      <c r="C145" s="15">
        <f>SUM(Table4[[#This Row],[SN01]:[PB11]])</f>
        <v>0</v>
      </c>
      <c r="D145" s="15">
        <f t="shared" si="7"/>
        <v>1</v>
      </c>
      <c r="E145" s="15">
        <f>Table4[[#This Row],[NIWA samples]]+Table4[[#This Row],[AMS dredges]]</f>
        <v>1</v>
      </c>
      <c r="F145" s="15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>
        <v>1</v>
      </c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</row>
    <row r="146" spans="1:234" x14ac:dyDescent="0.2">
      <c r="A146" s="15" t="s">
        <v>286</v>
      </c>
      <c r="B146" s="16" t="s">
        <v>386</v>
      </c>
      <c r="C146" s="15">
        <f>SUM(Table4[[#This Row],[SN01]:[PB11]])</f>
        <v>13</v>
      </c>
      <c r="D146" s="15">
        <f t="shared" si="7"/>
        <v>2</v>
      </c>
      <c r="E146" s="15">
        <f>Table4[[#This Row],[NIWA samples]]+Table4[[#This Row],[AMS dredges]]</f>
        <v>15</v>
      </c>
      <c r="F146" s="15">
        <v>1</v>
      </c>
      <c r="G146" s="17">
        <v>1</v>
      </c>
      <c r="H146" s="17"/>
      <c r="I146" s="17">
        <v>1</v>
      </c>
      <c r="J146" s="17"/>
      <c r="K146" s="17"/>
      <c r="L146" s="17">
        <v>1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>
        <v>1</v>
      </c>
      <c r="AB146" s="17"/>
      <c r="AC146" s="17"/>
      <c r="AD146" s="17"/>
      <c r="AE146" s="17"/>
      <c r="AF146" s="17"/>
      <c r="AG146" s="17">
        <v>1</v>
      </c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>
        <v>1</v>
      </c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>
        <v>1</v>
      </c>
      <c r="DG146" s="17">
        <v>1</v>
      </c>
      <c r="DH146" s="17"/>
      <c r="DI146" s="17"/>
      <c r="DJ146" s="17"/>
      <c r="DK146" s="17"/>
      <c r="DL146" s="17"/>
      <c r="DM146" s="17"/>
      <c r="DN146" s="17"/>
      <c r="DO146" s="17"/>
      <c r="DP146" s="17"/>
      <c r="DQ146" s="17">
        <v>1</v>
      </c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>
        <v>1</v>
      </c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>
        <v>1</v>
      </c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>
        <v>1</v>
      </c>
      <c r="FM146" s="17"/>
      <c r="FN146" s="17"/>
      <c r="FO146" s="17"/>
      <c r="FP146" s="17">
        <v>1</v>
      </c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</row>
    <row r="147" spans="1:234" x14ac:dyDescent="0.2">
      <c r="A147" s="15" t="s">
        <v>245</v>
      </c>
      <c r="B147" s="16" t="s">
        <v>387</v>
      </c>
      <c r="C147" s="15">
        <f>SUM(Table4[[#This Row],[SN01]:[PB11]])</f>
        <v>2</v>
      </c>
      <c r="D147" s="15">
        <f t="shared" si="7"/>
        <v>6</v>
      </c>
      <c r="E147" s="15">
        <f>Table4[[#This Row],[NIWA samples]]+Table4[[#This Row],[AMS dredges]]</f>
        <v>8</v>
      </c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>
        <v>1</v>
      </c>
      <c r="EH147" s="17"/>
      <c r="EI147" s="17">
        <v>1</v>
      </c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>
        <v>1</v>
      </c>
      <c r="GO147" s="17"/>
      <c r="GP147" s="17"/>
      <c r="GQ147" s="17"/>
      <c r="GR147" s="17">
        <v>1</v>
      </c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>
        <v>1</v>
      </c>
      <c r="HH147" s="17">
        <v>1</v>
      </c>
      <c r="HI147" s="17"/>
      <c r="HJ147" s="17"/>
      <c r="HK147" s="17"/>
      <c r="HL147" s="17"/>
      <c r="HM147" s="17"/>
      <c r="HN147" s="17"/>
      <c r="HO147" s="17"/>
      <c r="HP147" s="17"/>
      <c r="HQ147" s="17"/>
      <c r="HR147" s="17">
        <v>1</v>
      </c>
      <c r="HS147" s="17">
        <v>1</v>
      </c>
      <c r="HT147" s="17"/>
      <c r="HU147" s="17"/>
      <c r="HV147" s="17"/>
      <c r="HW147" s="17"/>
      <c r="HX147" s="17"/>
      <c r="HY147" s="17"/>
      <c r="HZ147" s="17"/>
    </row>
    <row r="148" spans="1:234" x14ac:dyDescent="0.2">
      <c r="A148" s="15" t="s">
        <v>245</v>
      </c>
      <c r="B148" s="16" t="s">
        <v>388</v>
      </c>
      <c r="C148" s="15">
        <f>SUM(Table4[[#This Row],[SN01]:[PB11]])</f>
        <v>1</v>
      </c>
      <c r="D148" s="15">
        <f t="shared" si="7"/>
        <v>0</v>
      </c>
      <c r="E148" s="15">
        <f>Table4[[#This Row],[NIWA samples]]+Table4[[#This Row],[AMS dredges]]</f>
        <v>1</v>
      </c>
      <c r="F148" s="1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>
        <v>1</v>
      </c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</row>
    <row r="149" spans="1:234" x14ac:dyDescent="0.2">
      <c r="A149" s="15" t="s">
        <v>254</v>
      </c>
      <c r="B149" s="16" t="s">
        <v>389</v>
      </c>
      <c r="C149" s="15">
        <f>SUM(Table4[[#This Row],[SN01]:[PB11]])</f>
        <v>0</v>
      </c>
      <c r="D149" s="15">
        <f t="shared" si="7"/>
        <v>0</v>
      </c>
      <c r="E149" s="15">
        <f>Table4[[#This Row],[NIWA samples]]+Table4[[#This Row],[AMS dredges]]</f>
        <v>0</v>
      </c>
      <c r="F149" s="1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</row>
    <row r="150" spans="1:234" x14ac:dyDescent="0.2">
      <c r="A150" s="15" t="s">
        <v>245</v>
      </c>
      <c r="B150" s="16" t="s">
        <v>390</v>
      </c>
      <c r="C150" s="15">
        <f>SUM(Table4[[#This Row],[SN01]:[PB11]])</f>
        <v>0</v>
      </c>
      <c r="D150" s="15">
        <f t="shared" si="7"/>
        <v>1</v>
      </c>
      <c r="E150" s="15">
        <f>Table4[[#This Row],[NIWA samples]]+Table4[[#This Row],[AMS dredges]]</f>
        <v>1</v>
      </c>
      <c r="F150" s="1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>
        <v>1</v>
      </c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</row>
    <row r="151" spans="1:234" x14ac:dyDescent="0.2">
      <c r="A151" s="15" t="s">
        <v>245</v>
      </c>
      <c r="B151" s="16" t="s">
        <v>391</v>
      </c>
      <c r="C151" s="15">
        <f>SUM(Table4[[#This Row],[SN01]:[PB11]])</f>
        <v>0</v>
      </c>
      <c r="D151" s="15">
        <f t="shared" si="7"/>
        <v>2</v>
      </c>
      <c r="E151" s="15">
        <f>Table4[[#This Row],[NIWA samples]]+Table4[[#This Row],[AMS dredges]]</f>
        <v>2</v>
      </c>
      <c r="F151" s="1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>
        <v>1</v>
      </c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>
        <v>1</v>
      </c>
      <c r="HS151" s="17"/>
      <c r="HT151" s="17"/>
      <c r="HU151" s="17"/>
      <c r="HV151" s="17"/>
      <c r="HW151" s="17"/>
      <c r="HX151" s="17"/>
      <c r="HY151" s="17"/>
      <c r="HZ151" s="17"/>
    </row>
    <row r="152" spans="1:234" x14ac:dyDescent="0.2">
      <c r="A152" s="15" t="s">
        <v>245</v>
      </c>
      <c r="B152" s="16" t="s">
        <v>392</v>
      </c>
      <c r="C152" s="15">
        <f>SUM(Table4[[#This Row],[SN01]:[PB11]])</f>
        <v>0</v>
      </c>
      <c r="D152" s="15">
        <f t="shared" si="7"/>
        <v>8</v>
      </c>
      <c r="E152" s="15">
        <f>Table4[[#This Row],[NIWA samples]]+Table4[[#This Row],[AMS dredges]]</f>
        <v>8</v>
      </c>
      <c r="F152" s="15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>
        <v>1</v>
      </c>
      <c r="FJ152" s="17"/>
      <c r="FK152" s="17"/>
      <c r="FL152" s="17"/>
      <c r="FM152" s="17"/>
      <c r="FN152" s="17"/>
      <c r="FO152" s="17">
        <v>1</v>
      </c>
      <c r="FP152" s="17">
        <v>1</v>
      </c>
      <c r="FQ152" s="17"/>
      <c r="FR152" s="17">
        <v>1</v>
      </c>
      <c r="FS152" s="17"/>
      <c r="FT152" s="17">
        <v>1</v>
      </c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>
        <v>1</v>
      </c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>
        <v>1</v>
      </c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>
        <v>1</v>
      </c>
      <c r="HX152" s="17"/>
      <c r="HY152" s="17"/>
      <c r="HZ152" s="17"/>
    </row>
    <row r="153" spans="1:234" x14ac:dyDescent="0.2">
      <c r="A153" s="15" t="s">
        <v>286</v>
      </c>
      <c r="B153" s="16" t="s">
        <v>393</v>
      </c>
      <c r="C153" s="15">
        <f>SUM(Table4[[#This Row],[SN01]:[PB11]])</f>
        <v>0</v>
      </c>
      <c r="D153" s="15">
        <f t="shared" si="7"/>
        <v>4</v>
      </c>
      <c r="E153" s="15">
        <f>Table4[[#This Row],[NIWA samples]]+Table4[[#This Row],[AMS dredges]]</f>
        <v>4</v>
      </c>
      <c r="F153" s="1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>
        <v>1</v>
      </c>
      <c r="FO153" s="17"/>
      <c r="FP153" s="17">
        <v>1</v>
      </c>
      <c r="FQ153" s="17"/>
      <c r="FR153" s="17"/>
      <c r="FS153" s="17">
        <v>1</v>
      </c>
      <c r="FT153" s="17"/>
      <c r="FU153" s="17">
        <v>1</v>
      </c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</row>
    <row r="154" spans="1:234" x14ac:dyDescent="0.2">
      <c r="A154" s="15" t="s">
        <v>245</v>
      </c>
      <c r="B154" s="16" t="s">
        <v>394</v>
      </c>
      <c r="C154" s="15">
        <f>SUM(Table4[[#This Row],[SN01]:[PB11]])</f>
        <v>2</v>
      </c>
      <c r="D154" s="15">
        <f t="shared" si="7"/>
        <v>9</v>
      </c>
      <c r="E154" s="15">
        <f>Table4[[#This Row],[NIWA samples]]+Table4[[#This Row],[AMS dredges]]</f>
        <v>11</v>
      </c>
      <c r="F154" s="1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>
        <v>1</v>
      </c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>
        <v>1</v>
      </c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>
        <v>1</v>
      </c>
      <c r="FL154" s="17">
        <v>1</v>
      </c>
      <c r="FM154" s="17">
        <v>1</v>
      </c>
      <c r="FN154" s="17">
        <v>1</v>
      </c>
      <c r="FO154" s="17">
        <v>1</v>
      </c>
      <c r="FP154" s="17">
        <v>1</v>
      </c>
      <c r="FQ154" s="17">
        <v>1</v>
      </c>
      <c r="FR154" s="17"/>
      <c r="FS154" s="17">
        <v>1</v>
      </c>
      <c r="FT154" s="17"/>
      <c r="FU154" s="17">
        <v>1</v>
      </c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</row>
    <row r="155" spans="1:234" x14ac:dyDescent="0.2">
      <c r="A155" s="15" t="s">
        <v>245</v>
      </c>
      <c r="B155" s="16" t="s">
        <v>395</v>
      </c>
      <c r="C155" s="15">
        <f>SUM(Table4[[#This Row],[SN01]:[PB11]])</f>
        <v>1</v>
      </c>
      <c r="D155" s="15">
        <f t="shared" si="7"/>
        <v>7</v>
      </c>
      <c r="E155" s="15">
        <f>Table4[[#This Row],[NIWA samples]]+Table4[[#This Row],[AMS dredges]]</f>
        <v>8</v>
      </c>
      <c r="F155" s="1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>
        <v>1</v>
      </c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>
        <v>1</v>
      </c>
      <c r="FM155" s="17">
        <v>1</v>
      </c>
      <c r="FN155" s="17"/>
      <c r="FO155" s="17">
        <v>1</v>
      </c>
      <c r="FP155" s="17">
        <v>1</v>
      </c>
      <c r="FQ155" s="17"/>
      <c r="FR155" s="17">
        <v>1</v>
      </c>
      <c r="FS155" s="17">
        <v>1</v>
      </c>
      <c r="FT155" s="17"/>
      <c r="FU155" s="17"/>
      <c r="FV155" s="17"/>
      <c r="FW155" s="17"/>
      <c r="FX155" s="17"/>
      <c r="FY155" s="17"/>
      <c r="FZ155" s="17"/>
      <c r="GA155" s="17">
        <v>1</v>
      </c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</row>
    <row r="156" spans="1:234" x14ac:dyDescent="0.2">
      <c r="A156" s="15" t="s">
        <v>245</v>
      </c>
      <c r="B156" s="16" t="s">
        <v>396</v>
      </c>
      <c r="C156" s="15">
        <f>SUM(Table4[[#This Row],[SN01]:[PB11]])</f>
        <v>8</v>
      </c>
      <c r="D156" s="15">
        <f t="shared" si="7"/>
        <v>0</v>
      </c>
      <c r="E156" s="15">
        <f>Table4[[#This Row],[NIWA samples]]+Table4[[#This Row],[AMS dredges]]</f>
        <v>8</v>
      </c>
      <c r="F156" s="15"/>
      <c r="G156" s="17"/>
      <c r="H156" s="17"/>
      <c r="I156" s="17">
        <v>1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>
        <v>1</v>
      </c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>
        <v>1</v>
      </c>
      <c r="AI156" s="17"/>
      <c r="AJ156" s="17"/>
      <c r="AK156" s="17"/>
      <c r="AL156" s="17"/>
      <c r="AM156" s="17"/>
      <c r="AN156" s="17"/>
      <c r="AO156" s="17"/>
      <c r="AP156" s="17"/>
      <c r="AQ156" s="17"/>
      <c r="AR156" s="17">
        <v>1</v>
      </c>
      <c r="AS156" s="17"/>
      <c r="AT156" s="17"/>
      <c r="AU156" s="17">
        <v>1</v>
      </c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>
        <v>1</v>
      </c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>
        <v>1</v>
      </c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>
        <v>1</v>
      </c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</row>
    <row r="157" spans="1:234" x14ac:dyDescent="0.2">
      <c r="A157" s="15" t="s">
        <v>245</v>
      </c>
      <c r="B157" s="16" t="s">
        <v>397</v>
      </c>
      <c r="C157" s="15">
        <f>SUM(Table4[[#This Row],[SN01]:[PB11]])</f>
        <v>1</v>
      </c>
      <c r="D157" s="15">
        <f t="shared" si="7"/>
        <v>0</v>
      </c>
      <c r="E157" s="15">
        <f>Table4[[#This Row],[NIWA samples]]+Table4[[#This Row],[AMS dredges]]</f>
        <v>1</v>
      </c>
      <c r="F157" s="15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>
        <v>1</v>
      </c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</row>
    <row r="158" spans="1:234" x14ac:dyDescent="0.2">
      <c r="A158" s="15" t="s">
        <v>245</v>
      </c>
      <c r="B158" s="16" t="s">
        <v>398</v>
      </c>
      <c r="C158" s="15">
        <f>SUM(Table4[[#This Row],[SN01]:[PB11]])</f>
        <v>6</v>
      </c>
      <c r="D158" s="15">
        <f t="shared" si="7"/>
        <v>6</v>
      </c>
      <c r="E158" s="15">
        <f>Table4[[#This Row],[NIWA samples]]+Table4[[#This Row],[AMS dredges]]</f>
        <v>12</v>
      </c>
      <c r="F158" s="15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>
        <v>1</v>
      </c>
      <c r="AI158" s="17">
        <v>1</v>
      </c>
      <c r="AJ158" s="17">
        <v>1</v>
      </c>
      <c r="AK158" s="17">
        <v>1</v>
      </c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>
        <v>1</v>
      </c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>
        <v>1</v>
      </c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>
        <v>1</v>
      </c>
      <c r="FK158" s="17">
        <v>1</v>
      </c>
      <c r="FL158" s="17"/>
      <c r="FM158" s="17"/>
      <c r="FN158" s="17">
        <v>1</v>
      </c>
      <c r="FO158" s="17"/>
      <c r="FP158" s="17"/>
      <c r="FQ158" s="17">
        <v>1</v>
      </c>
      <c r="FR158" s="17"/>
      <c r="FS158" s="17">
        <v>1</v>
      </c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>
        <v>1</v>
      </c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</row>
    <row r="159" spans="1:234" x14ac:dyDescent="0.2">
      <c r="A159" s="15" t="s">
        <v>245</v>
      </c>
      <c r="B159" s="16" t="s">
        <v>399</v>
      </c>
      <c r="C159" s="15">
        <f>SUM(Table4[[#This Row],[SN01]:[PB11]])</f>
        <v>10</v>
      </c>
      <c r="D159" s="15">
        <f t="shared" si="7"/>
        <v>3</v>
      </c>
      <c r="E159" s="15">
        <f>Table4[[#This Row],[NIWA samples]]+Table4[[#This Row],[AMS dredges]]</f>
        <v>13</v>
      </c>
      <c r="F159" s="15"/>
      <c r="G159" s="17">
        <v>1</v>
      </c>
      <c r="H159" s="17"/>
      <c r="I159" s="17"/>
      <c r="J159" s="17"/>
      <c r="K159" s="17"/>
      <c r="L159" s="17">
        <v>1</v>
      </c>
      <c r="M159" s="17"/>
      <c r="N159" s="17">
        <v>1</v>
      </c>
      <c r="O159" s="17">
        <v>1</v>
      </c>
      <c r="P159" s="17"/>
      <c r="Q159" s="17">
        <v>1</v>
      </c>
      <c r="R159" s="17"/>
      <c r="S159" s="17"/>
      <c r="T159" s="17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>
        <v>1</v>
      </c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>
        <v>1</v>
      </c>
      <c r="DQ159" s="17"/>
      <c r="DR159" s="17"/>
      <c r="DS159" s="17"/>
      <c r="DT159" s="17">
        <v>1</v>
      </c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>
        <v>1</v>
      </c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>
        <v>1</v>
      </c>
      <c r="FJ159" s="17"/>
      <c r="FK159" s="17"/>
      <c r="FL159" s="17"/>
      <c r="FM159" s="17"/>
      <c r="FN159" s="17"/>
      <c r="FO159" s="17">
        <v>1</v>
      </c>
      <c r="FP159" s="17"/>
      <c r="FQ159" s="17"/>
      <c r="FR159" s="17">
        <v>1</v>
      </c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</row>
    <row r="160" spans="1:234" x14ac:dyDescent="0.2">
      <c r="A160" s="15" t="s">
        <v>245</v>
      </c>
      <c r="B160" s="16" t="s">
        <v>400</v>
      </c>
      <c r="C160" s="15">
        <f>SUM(Table4[[#This Row],[SN01]:[PB11]])</f>
        <v>1</v>
      </c>
      <c r="D160" s="15">
        <f t="shared" si="7"/>
        <v>1</v>
      </c>
      <c r="E160" s="15">
        <f>Table4[[#This Row],[NIWA samples]]+Table4[[#This Row],[AMS dredges]]</f>
        <v>2</v>
      </c>
      <c r="F160" s="1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>
        <v>1</v>
      </c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>
        <v>1</v>
      </c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</row>
    <row r="161" spans="1:234" x14ac:dyDescent="0.2">
      <c r="A161" s="15" t="s">
        <v>286</v>
      </c>
      <c r="B161" s="16" t="s">
        <v>401</v>
      </c>
      <c r="C161" s="15">
        <f>SUM(Table4[[#This Row],[SN01]:[PB11]])</f>
        <v>0</v>
      </c>
      <c r="D161" s="15">
        <f t="shared" si="7"/>
        <v>2</v>
      </c>
      <c r="E161" s="15">
        <f>Table4[[#This Row],[NIWA samples]]+Table4[[#This Row],[AMS dredges]]</f>
        <v>2</v>
      </c>
      <c r="F161" s="1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>
        <v>1</v>
      </c>
      <c r="FS161" s="17"/>
      <c r="FT161" s="17"/>
      <c r="FU161" s="17"/>
      <c r="FV161" s="17"/>
      <c r="FW161" s="17"/>
      <c r="FX161" s="17">
        <v>1</v>
      </c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</row>
    <row r="162" spans="1:234" x14ac:dyDescent="0.2">
      <c r="A162" s="15" t="s">
        <v>245</v>
      </c>
      <c r="B162" s="16" t="s">
        <v>402</v>
      </c>
      <c r="C162" s="15">
        <f>SUM(Table4[[#This Row],[SN01]:[PB11]])</f>
        <v>3</v>
      </c>
      <c r="D162" s="15">
        <f t="shared" si="7"/>
        <v>2</v>
      </c>
      <c r="E162" s="15">
        <f>Table4[[#This Row],[NIWA samples]]+Table4[[#This Row],[AMS dredges]]</f>
        <v>5</v>
      </c>
      <c r="F162" s="1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>
        <v>1</v>
      </c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>
        <v>1</v>
      </c>
      <c r="EG162" s="17"/>
      <c r="EH162" s="17"/>
      <c r="EI162" s="17"/>
      <c r="EJ162" s="17"/>
      <c r="EK162" s="17"/>
      <c r="EL162" s="17"/>
      <c r="EM162" s="17"/>
      <c r="EN162" s="17"/>
      <c r="EO162" s="17"/>
      <c r="EP162" s="17">
        <v>1</v>
      </c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>
        <v>1</v>
      </c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>
        <v>1</v>
      </c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</row>
    <row r="163" spans="1:234" x14ac:dyDescent="0.2">
      <c r="A163" s="15" t="s">
        <v>245</v>
      </c>
      <c r="B163" s="16" t="s">
        <v>403</v>
      </c>
      <c r="C163" s="15">
        <f>SUM(Table4[[#This Row],[SN01]:[PB11]])</f>
        <v>0</v>
      </c>
      <c r="D163" s="15">
        <f>SUM(FH163:IA163)</f>
        <v>2</v>
      </c>
      <c r="E163" s="15">
        <f>Table4[[#This Row],[NIWA samples]]+Table4[[#This Row],[AMS dredges]]</f>
        <v>2</v>
      </c>
      <c r="F163" s="1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>
        <v>1</v>
      </c>
      <c r="FV163" s="17">
        <v>1</v>
      </c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</row>
    <row r="164" spans="1:234" x14ac:dyDescent="0.2">
      <c r="A164" s="15" t="s">
        <v>245</v>
      </c>
      <c r="B164" s="16" t="s">
        <v>404</v>
      </c>
      <c r="C164" s="15">
        <f>SUM(Table4[[#This Row],[SN01]:[PB11]])</f>
        <v>0</v>
      </c>
      <c r="D164" s="15">
        <f t="shared" si="7"/>
        <v>9</v>
      </c>
      <c r="E164" s="15">
        <f>Table4[[#This Row],[NIWA samples]]+Table4[[#This Row],[AMS dredges]]</f>
        <v>9</v>
      </c>
      <c r="F164" s="1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>
        <v>1</v>
      </c>
      <c r="FL164" s="17">
        <v>1</v>
      </c>
      <c r="FM164" s="17"/>
      <c r="FN164" s="17">
        <v>1</v>
      </c>
      <c r="FO164" s="17"/>
      <c r="FP164" s="17">
        <v>1</v>
      </c>
      <c r="FQ164" s="17">
        <v>1</v>
      </c>
      <c r="FR164" s="17"/>
      <c r="FS164" s="17">
        <v>1</v>
      </c>
      <c r="FT164" s="17"/>
      <c r="FU164" s="17"/>
      <c r="FV164" s="17"/>
      <c r="FW164" s="17"/>
      <c r="FX164" s="17"/>
      <c r="FY164" s="17">
        <v>1</v>
      </c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>
        <v>1</v>
      </c>
      <c r="GR164" s="17"/>
      <c r="GS164" s="17"/>
      <c r="GT164" s="17">
        <v>1</v>
      </c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</row>
    <row r="165" spans="1:234" x14ac:dyDescent="0.2">
      <c r="A165" s="15" t="s">
        <v>245</v>
      </c>
      <c r="B165" s="16" t="s">
        <v>405</v>
      </c>
      <c r="C165" s="15">
        <f>SUM(Table4[[#This Row],[SN01]:[PB11]])</f>
        <v>0</v>
      </c>
      <c r="D165" s="15">
        <f t="shared" si="7"/>
        <v>7</v>
      </c>
      <c r="E165" s="15">
        <f>Table4[[#This Row],[NIWA samples]]+Table4[[#This Row],[AMS dredges]]</f>
        <v>7</v>
      </c>
      <c r="F165" s="1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>
        <v>1</v>
      </c>
      <c r="FL165" s="17">
        <v>1</v>
      </c>
      <c r="FM165" s="17"/>
      <c r="FN165" s="17"/>
      <c r="FO165" s="17"/>
      <c r="FP165" s="17">
        <v>1</v>
      </c>
      <c r="FQ165" s="17"/>
      <c r="FR165" s="17"/>
      <c r="FS165" s="17"/>
      <c r="FT165" s="17"/>
      <c r="FU165" s="17"/>
      <c r="FV165" s="17">
        <v>1</v>
      </c>
      <c r="FW165" s="17"/>
      <c r="FX165" s="17"/>
      <c r="FY165" s="17"/>
      <c r="FZ165" s="17"/>
      <c r="GA165" s="17"/>
      <c r="GB165" s="17"/>
      <c r="GC165" s="17"/>
      <c r="GD165" s="17">
        <v>1</v>
      </c>
      <c r="GE165" s="17"/>
      <c r="GF165" s="17"/>
      <c r="GG165" s="17">
        <v>1</v>
      </c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>
        <v>1</v>
      </c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</row>
    <row r="166" spans="1:234" x14ac:dyDescent="0.2">
      <c r="A166" s="15" t="s">
        <v>245</v>
      </c>
      <c r="B166" s="16" t="s">
        <v>406</v>
      </c>
      <c r="C166" s="15">
        <f>SUM(Table4[[#This Row],[SN01]:[PB11]])</f>
        <v>4</v>
      </c>
      <c r="D166" s="15">
        <f t="shared" si="7"/>
        <v>0</v>
      </c>
      <c r="E166" s="15">
        <f>Table4[[#This Row],[NIWA samples]]+Table4[[#This Row],[AMS dredges]]</f>
        <v>4</v>
      </c>
      <c r="F166" s="15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>
        <v>1</v>
      </c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>
        <v>1</v>
      </c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>
        <v>1</v>
      </c>
      <c r="CZ166" s="17"/>
      <c r="DA166" s="17"/>
      <c r="DB166" s="17"/>
      <c r="DC166" s="17">
        <v>1</v>
      </c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</row>
    <row r="167" spans="1:234" x14ac:dyDescent="0.2">
      <c r="A167" s="15" t="s">
        <v>245</v>
      </c>
      <c r="B167" s="16" t="s">
        <v>407</v>
      </c>
      <c r="C167" s="15">
        <f>SUM(Table4[[#This Row],[SN01]:[PB11]])</f>
        <v>0</v>
      </c>
      <c r="D167" s="15">
        <f t="shared" si="7"/>
        <v>1</v>
      </c>
      <c r="E167" s="15">
        <f>Table4[[#This Row],[NIWA samples]]+Table4[[#This Row],[AMS dredges]]</f>
        <v>1</v>
      </c>
      <c r="F167" s="1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>
        <v>1</v>
      </c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</row>
    <row r="168" spans="1:234" x14ac:dyDescent="0.2">
      <c r="A168" s="15" t="s">
        <v>245</v>
      </c>
      <c r="B168" s="16" t="s">
        <v>408</v>
      </c>
      <c r="C168" s="15">
        <f>SUM(Table4[[#This Row],[SN01]:[PB11]])</f>
        <v>0</v>
      </c>
      <c r="D168" s="15">
        <f t="shared" si="7"/>
        <v>1</v>
      </c>
      <c r="E168" s="15">
        <f>Table4[[#This Row],[NIWA samples]]+Table4[[#This Row],[AMS dredges]]</f>
        <v>1</v>
      </c>
      <c r="F168" s="1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>
        <v>1</v>
      </c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</row>
    <row r="169" spans="1:234" x14ac:dyDescent="0.2">
      <c r="A169" s="15" t="s">
        <v>286</v>
      </c>
      <c r="B169" s="16" t="s">
        <v>409</v>
      </c>
      <c r="C169" s="15">
        <f>SUM(Table4[[#This Row],[SN01]:[PB11]])</f>
        <v>0</v>
      </c>
      <c r="D169" s="15">
        <f t="shared" si="7"/>
        <v>1</v>
      </c>
      <c r="E169" s="15">
        <f>Table4[[#This Row],[NIWA samples]]+Table4[[#This Row],[AMS dredges]]</f>
        <v>1</v>
      </c>
      <c r="F169" s="1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>
        <v>1</v>
      </c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</row>
    <row r="170" spans="1:234" x14ac:dyDescent="0.2">
      <c r="A170" s="15" t="s">
        <v>286</v>
      </c>
      <c r="B170" s="16" t="s">
        <v>410</v>
      </c>
      <c r="C170" s="15">
        <f>SUM(Table4[[#This Row],[SN01]:[PB11]])</f>
        <v>17</v>
      </c>
      <c r="D170" s="15">
        <f t="shared" si="7"/>
        <v>1</v>
      </c>
      <c r="E170" s="15">
        <f>Table4[[#This Row],[NIWA samples]]+Table4[[#This Row],[AMS dredges]]</f>
        <v>18</v>
      </c>
      <c r="F170" s="15"/>
      <c r="G170" s="17">
        <v>1</v>
      </c>
      <c r="H170" s="17"/>
      <c r="I170" s="17">
        <v>1</v>
      </c>
      <c r="J170" s="17"/>
      <c r="K170" s="17">
        <v>1</v>
      </c>
      <c r="L170" s="17">
        <v>1</v>
      </c>
      <c r="M170" s="17"/>
      <c r="N170" s="17">
        <v>1</v>
      </c>
      <c r="O170" s="17"/>
      <c r="P170" s="17"/>
      <c r="Q170" s="17"/>
      <c r="R170" s="17"/>
      <c r="S170" s="17"/>
      <c r="T170" s="17">
        <v>1</v>
      </c>
      <c r="U170" s="17">
        <v>1</v>
      </c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>
        <v>1</v>
      </c>
      <c r="BL170" s="17"/>
      <c r="BM170" s="17"/>
      <c r="BN170" s="17"/>
      <c r="BO170" s="17"/>
      <c r="BP170" s="17"/>
      <c r="BQ170" s="17">
        <v>1</v>
      </c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>
        <v>1</v>
      </c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>
        <v>1</v>
      </c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>
        <v>1</v>
      </c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>
        <v>1</v>
      </c>
      <c r="DZ170" s="17"/>
      <c r="EA170" s="17"/>
      <c r="EB170" s="17"/>
      <c r="EC170" s="17"/>
      <c r="ED170" s="17"/>
      <c r="EE170" s="17"/>
      <c r="EF170" s="17"/>
      <c r="EG170" s="17">
        <v>1</v>
      </c>
      <c r="EH170" s="17">
        <v>1</v>
      </c>
      <c r="EI170" s="17"/>
      <c r="EJ170" s="17"/>
      <c r="EK170" s="17"/>
      <c r="EL170" s="17"/>
      <c r="EM170" s="17">
        <v>1</v>
      </c>
      <c r="EN170" s="17">
        <v>1</v>
      </c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>
        <v>1</v>
      </c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</row>
    <row r="171" spans="1:234" x14ac:dyDescent="0.2">
      <c r="A171" s="15" t="s">
        <v>245</v>
      </c>
      <c r="B171" s="16" t="s">
        <v>411</v>
      </c>
      <c r="C171" s="15">
        <f>SUM(Table4[[#This Row],[SN01]:[PB11]])</f>
        <v>1</v>
      </c>
      <c r="D171" s="15">
        <f t="shared" si="7"/>
        <v>0</v>
      </c>
      <c r="E171" s="15">
        <f>Table4[[#This Row],[NIWA samples]]+Table4[[#This Row],[AMS dredges]]</f>
        <v>1</v>
      </c>
      <c r="F171" s="1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>
        <v>1</v>
      </c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</row>
    <row r="172" spans="1:234" x14ac:dyDescent="0.2">
      <c r="A172" s="15" t="s">
        <v>245</v>
      </c>
      <c r="B172" s="16" t="s">
        <v>412</v>
      </c>
      <c r="C172" s="15">
        <f>SUM(Table4[[#This Row],[SN01]:[PB11]])</f>
        <v>1</v>
      </c>
      <c r="D172" s="15">
        <f t="shared" si="7"/>
        <v>4</v>
      </c>
      <c r="E172" s="15">
        <f>Table4[[#This Row],[NIWA samples]]+Table4[[#This Row],[AMS dredges]]</f>
        <v>5</v>
      </c>
      <c r="F172" s="1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>
        <v>1</v>
      </c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>
        <v>1</v>
      </c>
      <c r="FJ172" s="17"/>
      <c r="FK172" s="17"/>
      <c r="FL172" s="17"/>
      <c r="FM172" s="17"/>
      <c r="FN172" s="17"/>
      <c r="FO172" s="17">
        <v>1</v>
      </c>
      <c r="FP172" s="17"/>
      <c r="FQ172" s="17"/>
      <c r="FR172" s="17"/>
      <c r="FS172" s="17">
        <v>1</v>
      </c>
      <c r="FT172" s="17"/>
      <c r="FU172" s="17">
        <v>1</v>
      </c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</row>
    <row r="173" spans="1:234" x14ac:dyDescent="0.2">
      <c r="A173" s="15" t="s">
        <v>245</v>
      </c>
      <c r="B173" s="16" t="s">
        <v>413</v>
      </c>
      <c r="C173" s="15">
        <f>SUM(Table4[[#This Row],[SN01]:[PB11]])</f>
        <v>0</v>
      </c>
      <c r="D173" s="15">
        <f t="shared" si="7"/>
        <v>5</v>
      </c>
      <c r="E173" s="15">
        <f>Table4[[#This Row],[NIWA samples]]+Table4[[#This Row],[AMS dredges]]</f>
        <v>5</v>
      </c>
      <c r="F173" s="1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>
        <v>1</v>
      </c>
      <c r="FL173" s="17">
        <v>1</v>
      </c>
      <c r="FM173" s="17"/>
      <c r="FN173" s="17"/>
      <c r="FO173" s="17">
        <v>1</v>
      </c>
      <c r="FP173" s="17">
        <v>1</v>
      </c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>
        <v>1</v>
      </c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</row>
    <row r="174" spans="1:234" x14ac:dyDescent="0.2">
      <c r="A174" s="15" t="s">
        <v>245</v>
      </c>
      <c r="B174" s="16" t="s">
        <v>414</v>
      </c>
      <c r="C174" s="15">
        <f>SUM(Table4[[#This Row],[SN01]:[PB11]])</f>
        <v>0</v>
      </c>
      <c r="D174" s="15">
        <f t="shared" si="7"/>
        <v>1</v>
      </c>
      <c r="E174" s="15">
        <f>Table4[[#This Row],[NIWA samples]]+Table4[[#This Row],[AMS dredges]]</f>
        <v>1</v>
      </c>
      <c r="F174" s="1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>
        <v>1</v>
      </c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</row>
    <row r="175" spans="1:234" x14ac:dyDescent="0.2">
      <c r="A175" s="15" t="s">
        <v>245</v>
      </c>
      <c r="B175" s="16" t="s">
        <v>415</v>
      </c>
      <c r="C175" s="15">
        <f>SUM(Table4[[#This Row],[SN01]:[PB11]])</f>
        <v>0</v>
      </c>
      <c r="D175" s="15">
        <f t="shared" si="7"/>
        <v>1</v>
      </c>
      <c r="E175" s="15">
        <f>Table4[[#This Row],[NIWA samples]]+Table4[[#This Row],[AMS dredges]]</f>
        <v>1</v>
      </c>
      <c r="F175" s="15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>
        <v>1</v>
      </c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</row>
    <row r="176" spans="1:234" x14ac:dyDescent="0.2">
      <c r="A176" s="15" t="s">
        <v>245</v>
      </c>
      <c r="B176" s="16" t="s">
        <v>416</v>
      </c>
      <c r="C176" s="15">
        <f>SUM(Table4[[#This Row],[SN01]:[PB11]])</f>
        <v>2</v>
      </c>
      <c r="D176" s="15">
        <f t="shared" si="7"/>
        <v>3</v>
      </c>
      <c r="E176" s="15">
        <f>Table4[[#This Row],[NIWA samples]]+Table4[[#This Row],[AMS dredges]]</f>
        <v>5</v>
      </c>
      <c r="F176" s="15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>
        <v>1</v>
      </c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>
        <v>1</v>
      </c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>
        <v>1</v>
      </c>
      <c r="FV176" s="17">
        <v>1</v>
      </c>
      <c r="FW176" s="17">
        <v>1</v>
      </c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</row>
    <row r="177" spans="1:234" x14ac:dyDescent="0.2">
      <c r="A177" s="15" t="s">
        <v>245</v>
      </c>
      <c r="B177" s="16" t="s">
        <v>417</v>
      </c>
      <c r="C177" s="15">
        <f>SUM(Table4[[#This Row],[SN01]:[PB11]])</f>
        <v>11</v>
      </c>
      <c r="D177" s="15">
        <f t="shared" si="7"/>
        <v>0</v>
      </c>
      <c r="E177" s="15">
        <f>Table4[[#This Row],[NIWA samples]]+Table4[[#This Row],[AMS dredges]]</f>
        <v>11</v>
      </c>
      <c r="F177" s="15">
        <v>1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>
        <v>1</v>
      </c>
      <c r="AJ177" s="17"/>
      <c r="AK177" s="17"/>
      <c r="AL177" s="17"/>
      <c r="AM177" s="17"/>
      <c r="AN177" s="17"/>
      <c r="AO177" s="17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>
        <v>1</v>
      </c>
      <c r="AZ177" s="17"/>
      <c r="BA177" s="17"/>
      <c r="BB177" s="17"/>
      <c r="BC177" s="17">
        <v>1</v>
      </c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>
        <v>1</v>
      </c>
      <c r="BQ177" s="17"/>
      <c r="BR177" s="17"/>
      <c r="BS177" s="17"/>
      <c r="BT177" s="17"/>
      <c r="BU177" s="17"/>
      <c r="BV177" s="17"/>
      <c r="BW177" s="17">
        <v>1</v>
      </c>
      <c r="BX177" s="17"/>
      <c r="BY177" s="17"/>
      <c r="BZ177" s="17"/>
      <c r="CA177" s="17">
        <v>1</v>
      </c>
      <c r="CB177" s="17"/>
      <c r="CC177" s="17"/>
      <c r="CD177" s="17"/>
      <c r="CE177" s="17"/>
      <c r="CF177" s="17"/>
      <c r="CG177" s="17"/>
      <c r="CH177" s="17"/>
      <c r="CI177" s="17">
        <v>1</v>
      </c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>
        <v>1</v>
      </c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>
        <v>1</v>
      </c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</row>
    <row r="178" spans="1:234" x14ac:dyDescent="0.2">
      <c r="A178" s="15" t="s">
        <v>245</v>
      </c>
      <c r="B178" s="16" t="s">
        <v>418</v>
      </c>
      <c r="C178" s="15">
        <f>SUM(Table4[[#This Row],[SN01]:[PB11]])</f>
        <v>0</v>
      </c>
      <c r="D178" s="15">
        <f t="shared" si="7"/>
        <v>3</v>
      </c>
      <c r="E178" s="15">
        <f>Table4[[#This Row],[NIWA samples]]+Table4[[#This Row],[AMS dredges]]</f>
        <v>3</v>
      </c>
      <c r="F178" s="15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>
        <v>1</v>
      </c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>
        <v>1</v>
      </c>
      <c r="HM178" s="17"/>
      <c r="HN178" s="17"/>
      <c r="HO178" s="17"/>
      <c r="HP178" s="17"/>
      <c r="HQ178" s="17"/>
      <c r="HR178" s="17">
        <v>1</v>
      </c>
      <c r="HS178" s="17"/>
      <c r="HT178" s="17"/>
      <c r="HU178" s="17"/>
      <c r="HV178" s="17"/>
      <c r="HW178" s="17"/>
      <c r="HX178" s="17"/>
      <c r="HY178" s="17"/>
      <c r="HZ178" s="17"/>
    </row>
    <row r="179" spans="1:234" x14ac:dyDescent="0.2">
      <c r="A179" s="15" t="s">
        <v>245</v>
      </c>
      <c r="B179" s="16" t="s">
        <v>419</v>
      </c>
      <c r="C179" s="15">
        <f>SUM(Table4[[#This Row],[SN01]:[PB11]])</f>
        <v>1</v>
      </c>
      <c r="D179" s="15">
        <f t="shared" si="7"/>
        <v>0</v>
      </c>
      <c r="E179" s="15">
        <f>Table4[[#This Row],[NIWA samples]]+Table4[[#This Row],[AMS dredges]]</f>
        <v>1</v>
      </c>
      <c r="F179" s="15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>
        <v>1</v>
      </c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</row>
    <row r="180" spans="1:234" x14ac:dyDescent="0.2">
      <c r="A180" s="15" t="s">
        <v>245</v>
      </c>
      <c r="B180" s="16" t="s">
        <v>420</v>
      </c>
      <c r="C180" s="15">
        <f>SUM(Table4[[#This Row],[SN01]:[PB11]])</f>
        <v>0</v>
      </c>
      <c r="D180" s="15">
        <f t="shared" si="7"/>
        <v>1</v>
      </c>
      <c r="E180" s="15">
        <f>Table4[[#This Row],[NIWA samples]]+Table4[[#This Row],[AMS dredges]]</f>
        <v>1</v>
      </c>
      <c r="F180" s="15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>
        <v>1</v>
      </c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</row>
    <row r="181" spans="1:234" x14ac:dyDescent="0.2">
      <c r="A181" s="15" t="s">
        <v>245</v>
      </c>
      <c r="B181" s="16" t="s">
        <v>421</v>
      </c>
      <c r="C181" s="15">
        <f>SUM(Table4[[#This Row],[SN01]:[PB11]])</f>
        <v>1</v>
      </c>
      <c r="D181" s="15">
        <f t="shared" si="7"/>
        <v>0</v>
      </c>
      <c r="E181" s="15">
        <f>Table4[[#This Row],[NIWA samples]]+Table4[[#This Row],[AMS dredges]]</f>
        <v>1</v>
      </c>
      <c r="F181" s="15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>
        <v>1</v>
      </c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</row>
    <row r="182" spans="1:234" x14ac:dyDescent="0.2">
      <c r="A182" s="15" t="s">
        <v>245</v>
      </c>
      <c r="B182" s="16" t="s">
        <v>422</v>
      </c>
      <c r="C182" s="15">
        <f>SUM(Table4[[#This Row],[SN01]:[PB11]])</f>
        <v>3</v>
      </c>
      <c r="D182" s="15">
        <f t="shared" si="7"/>
        <v>3</v>
      </c>
      <c r="E182" s="15">
        <f>Table4[[#This Row],[NIWA samples]]+Table4[[#This Row],[AMS dredges]]</f>
        <v>6</v>
      </c>
      <c r="F182" s="1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>
        <v>1</v>
      </c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>
        <v>1</v>
      </c>
      <c r="EI182" s="17"/>
      <c r="EJ182" s="17"/>
      <c r="EK182" s="17"/>
      <c r="EL182" s="17"/>
      <c r="EM182" s="17">
        <v>1</v>
      </c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>
        <v>1</v>
      </c>
      <c r="FL182" s="17">
        <v>1</v>
      </c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>
        <v>1</v>
      </c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</row>
    <row r="183" spans="1:234" x14ac:dyDescent="0.2">
      <c r="A183" s="15" t="s">
        <v>286</v>
      </c>
      <c r="B183" s="16" t="s">
        <v>423</v>
      </c>
      <c r="C183" s="15">
        <f>SUM(Table4[[#This Row],[SN01]:[PB11]])</f>
        <v>0</v>
      </c>
      <c r="D183" s="15">
        <f t="shared" si="7"/>
        <v>1</v>
      </c>
      <c r="E183" s="15">
        <f>Table4[[#This Row],[NIWA samples]]+Table4[[#This Row],[AMS dredges]]</f>
        <v>1</v>
      </c>
      <c r="F183" s="15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>
        <v>1</v>
      </c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</row>
    <row r="184" spans="1:234" x14ac:dyDescent="0.2">
      <c r="A184" s="15" t="s">
        <v>286</v>
      </c>
      <c r="B184" s="16" t="s">
        <v>424</v>
      </c>
      <c r="C184" s="15">
        <f>SUM(Table4[[#This Row],[SN01]:[PB11]])</f>
        <v>0</v>
      </c>
      <c r="D184" s="15">
        <f t="shared" si="7"/>
        <v>2</v>
      </c>
      <c r="E184" s="15">
        <f>Table4[[#This Row],[NIWA samples]]+Table4[[#This Row],[AMS dredges]]</f>
        <v>2</v>
      </c>
      <c r="F184" s="1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>
        <v>1</v>
      </c>
      <c r="FL184" s="17">
        <v>1</v>
      </c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</row>
    <row r="185" spans="1:234" x14ac:dyDescent="0.2">
      <c r="A185" s="15" t="s">
        <v>286</v>
      </c>
      <c r="B185" s="16" t="s">
        <v>425</v>
      </c>
      <c r="C185" s="15">
        <f>SUM(Table4[[#This Row],[SN01]:[PB11]])</f>
        <v>0</v>
      </c>
      <c r="D185" s="15">
        <f t="shared" si="7"/>
        <v>2</v>
      </c>
      <c r="E185" s="15">
        <f>Table4[[#This Row],[NIWA samples]]+Table4[[#This Row],[AMS dredges]]</f>
        <v>2</v>
      </c>
      <c r="F185" s="1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>
        <v>1</v>
      </c>
      <c r="HG185" s="17"/>
      <c r="HH185" s="17">
        <v>1</v>
      </c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</row>
    <row r="186" spans="1:234" x14ac:dyDescent="0.2">
      <c r="A186" s="15" t="s">
        <v>245</v>
      </c>
      <c r="B186" s="16" t="s">
        <v>426</v>
      </c>
      <c r="C186" s="15">
        <f>SUM(Table4[[#This Row],[SN01]:[PB11]])</f>
        <v>0</v>
      </c>
      <c r="D186" s="15">
        <f t="shared" si="7"/>
        <v>3</v>
      </c>
      <c r="E186" s="15">
        <f>Table4[[#This Row],[NIWA samples]]+Table4[[#This Row],[AMS dredges]]</f>
        <v>3</v>
      </c>
      <c r="F186" s="1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>
        <v>1</v>
      </c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>
        <v>1</v>
      </c>
      <c r="HH186" s="17">
        <v>1</v>
      </c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</row>
    <row r="187" spans="1:234" x14ac:dyDescent="0.2">
      <c r="A187" s="15" t="s">
        <v>245</v>
      </c>
      <c r="B187" s="16" t="s">
        <v>427</v>
      </c>
      <c r="C187" s="15">
        <f>SUM(Table4[[#This Row],[SN01]:[PB11]])</f>
        <v>2</v>
      </c>
      <c r="D187" s="15">
        <f t="shared" si="7"/>
        <v>13</v>
      </c>
      <c r="E187" s="15">
        <f>Table4[[#This Row],[NIWA samples]]+Table4[[#This Row],[AMS dredges]]</f>
        <v>15</v>
      </c>
      <c r="F187" s="15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>
        <v>1</v>
      </c>
      <c r="EH187" s="17">
        <v>1</v>
      </c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>
        <v>1</v>
      </c>
      <c r="FL187" s="17">
        <v>1</v>
      </c>
      <c r="FM187" s="17">
        <v>1</v>
      </c>
      <c r="FN187" s="17">
        <v>1</v>
      </c>
      <c r="FO187" s="17">
        <v>1</v>
      </c>
      <c r="FP187" s="17">
        <v>1</v>
      </c>
      <c r="FQ187" s="17">
        <v>1</v>
      </c>
      <c r="FR187" s="17"/>
      <c r="FS187" s="17">
        <v>1</v>
      </c>
      <c r="FT187" s="17"/>
      <c r="FU187" s="17">
        <v>1</v>
      </c>
      <c r="FV187" s="17"/>
      <c r="FW187" s="17"/>
      <c r="FX187" s="17"/>
      <c r="FY187" s="17"/>
      <c r="FZ187" s="17"/>
      <c r="GA187" s="17">
        <v>1</v>
      </c>
      <c r="GB187" s="17">
        <v>1</v>
      </c>
      <c r="GC187" s="17"/>
      <c r="GD187" s="17">
        <v>1</v>
      </c>
      <c r="GE187" s="17"/>
      <c r="GF187" s="17">
        <v>1</v>
      </c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</row>
    <row r="188" spans="1:234" x14ac:dyDescent="0.2">
      <c r="A188" s="15" t="s">
        <v>245</v>
      </c>
      <c r="B188" s="16" t="s">
        <v>428</v>
      </c>
      <c r="C188" s="15">
        <f>SUM(Table4[[#This Row],[SN01]:[PB11]])</f>
        <v>0</v>
      </c>
      <c r="D188" s="15">
        <f t="shared" si="7"/>
        <v>1</v>
      </c>
      <c r="E188" s="15">
        <f>Table4[[#This Row],[NIWA samples]]+Table4[[#This Row],[AMS dredges]]</f>
        <v>1</v>
      </c>
      <c r="F188" s="1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>
        <v>1</v>
      </c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</row>
    <row r="189" spans="1:234" x14ac:dyDescent="0.2">
      <c r="A189" s="15" t="s">
        <v>245</v>
      </c>
      <c r="B189" s="16" t="s">
        <v>429</v>
      </c>
      <c r="C189" s="15">
        <f>SUM(Table4[[#This Row],[SN01]:[PB11]])</f>
        <v>0</v>
      </c>
      <c r="D189" s="15">
        <f t="shared" si="7"/>
        <v>1</v>
      </c>
      <c r="E189" s="15">
        <f>Table4[[#This Row],[NIWA samples]]+Table4[[#This Row],[AMS dredges]]</f>
        <v>1</v>
      </c>
      <c r="F189" s="1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>
        <v>1</v>
      </c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</row>
    <row r="190" spans="1:234" x14ac:dyDescent="0.2">
      <c r="A190" s="15" t="s">
        <v>245</v>
      </c>
      <c r="B190" s="16" t="s">
        <v>430</v>
      </c>
      <c r="C190" s="15">
        <f>SUM(Table4[[#This Row],[SN01]:[PB11]])</f>
        <v>15</v>
      </c>
      <c r="D190" s="15">
        <f t="shared" si="7"/>
        <v>10</v>
      </c>
      <c r="E190" s="15">
        <f>Table4[[#This Row],[NIWA samples]]+Table4[[#This Row],[AMS dredges]]</f>
        <v>25</v>
      </c>
      <c r="F190" s="1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>
        <v>1</v>
      </c>
      <c r="AP190" s="17"/>
      <c r="AQ190" s="17"/>
      <c r="AR190" s="17"/>
      <c r="AS190" s="17"/>
      <c r="AT190" s="17"/>
      <c r="AU190" s="17">
        <v>1</v>
      </c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>
        <v>1</v>
      </c>
      <c r="DG190" s="17">
        <v>1</v>
      </c>
      <c r="DH190" s="17">
        <v>1</v>
      </c>
      <c r="DI190" s="17">
        <v>1</v>
      </c>
      <c r="DJ190" s="17"/>
      <c r="DK190" s="17"/>
      <c r="DL190" s="17">
        <v>1</v>
      </c>
      <c r="DM190" s="17">
        <v>1</v>
      </c>
      <c r="DN190" s="17"/>
      <c r="DO190" s="17">
        <v>1</v>
      </c>
      <c r="DP190" s="17"/>
      <c r="DQ190" s="17">
        <v>1</v>
      </c>
      <c r="DR190" s="17">
        <v>1</v>
      </c>
      <c r="DS190" s="17"/>
      <c r="DT190" s="17"/>
      <c r="DU190" s="17"/>
      <c r="DV190" s="17"/>
      <c r="DW190" s="17"/>
      <c r="DX190" s="17">
        <v>1</v>
      </c>
      <c r="DY190" s="17">
        <v>1</v>
      </c>
      <c r="DZ190" s="17"/>
      <c r="EA190" s="17"/>
      <c r="EB190" s="17">
        <v>1</v>
      </c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>
        <v>1</v>
      </c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>
        <v>1</v>
      </c>
      <c r="FJ190" s="17"/>
      <c r="FK190" s="17">
        <v>1</v>
      </c>
      <c r="FL190" s="17"/>
      <c r="FM190" s="17"/>
      <c r="FN190" s="17">
        <v>1</v>
      </c>
      <c r="FO190" s="17"/>
      <c r="FP190" s="17">
        <v>1</v>
      </c>
      <c r="FQ190" s="17">
        <v>1</v>
      </c>
      <c r="FR190" s="17">
        <v>1</v>
      </c>
      <c r="FS190" s="17">
        <v>1</v>
      </c>
      <c r="FT190" s="17"/>
      <c r="FU190" s="17">
        <v>1</v>
      </c>
      <c r="FV190" s="17"/>
      <c r="FW190" s="17"/>
      <c r="FX190" s="17"/>
      <c r="FY190" s="17">
        <v>1</v>
      </c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>
        <v>1</v>
      </c>
      <c r="HV190" s="17"/>
      <c r="HW190" s="17"/>
      <c r="HX190" s="17"/>
      <c r="HY190" s="17"/>
      <c r="HZ190" s="17"/>
    </row>
    <row r="191" spans="1:234" x14ac:dyDescent="0.2">
      <c r="A191" s="15" t="s">
        <v>245</v>
      </c>
      <c r="B191" s="16" t="s">
        <v>431</v>
      </c>
      <c r="C191" s="15">
        <f>SUM(Table4[[#This Row],[SN01]:[PB11]])</f>
        <v>3</v>
      </c>
      <c r="D191" s="15">
        <f t="shared" si="7"/>
        <v>7</v>
      </c>
      <c r="E191" s="15">
        <f>Table4[[#This Row],[NIWA samples]]+Table4[[#This Row],[AMS dredges]]</f>
        <v>10</v>
      </c>
      <c r="F191" s="1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>
        <v>1</v>
      </c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>
        <v>1</v>
      </c>
      <c r="EO191" s="17"/>
      <c r="EP191" s="17"/>
      <c r="EQ191" s="17"/>
      <c r="ER191" s="17"/>
      <c r="ES191" s="17"/>
      <c r="ET191" s="17"/>
      <c r="EU191" s="17"/>
      <c r="EV191" s="17"/>
      <c r="EW191" s="17">
        <v>1</v>
      </c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>
        <v>1</v>
      </c>
      <c r="FK191" s="17">
        <v>1</v>
      </c>
      <c r="FL191" s="17">
        <v>1</v>
      </c>
      <c r="FM191" s="17"/>
      <c r="FN191" s="17">
        <v>1</v>
      </c>
      <c r="FO191" s="17"/>
      <c r="FP191" s="17"/>
      <c r="FQ191" s="17"/>
      <c r="FR191" s="17">
        <v>1</v>
      </c>
      <c r="FS191" s="17">
        <v>1</v>
      </c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>
        <v>1</v>
      </c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</row>
    <row r="192" spans="1:234" x14ac:dyDescent="0.2">
      <c r="A192" s="15" t="s">
        <v>245</v>
      </c>
      <c r="B192" s="16" t="s">
        <v>432</v>
      </c>
      <c r="C192" s="15">
        <f>SUM(Table4[[#This Row],[SN01]:[PB11]])</f>
        <v>0</v>
      </c>
      <c r="D192" s="15">
        <f t="shared" si="7"/>
        <v>7</v>
      </c>
      <c r="E192" s="15">
        <f>Table4[[#This Row],[NIWA samples]]+Table4[[#This Row],[AMS dredges]]</f>
        <v>7</v>
      </c>
      <c r="F192" s="1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>
        <v>1</v>
      </c>
      <c r="FJ192" s="17"/>
      <c r="FK192" s="17">
        <v>1</v>
      </c>
      <c r="FL192" s="17">
        <v>1</v>
      </c>
      <c r="FM192" s="17"/>
      <c r="FN192" s="17">
        <v>1</v>
      </c>
      <c r="FO192" s="17"/>
      <c r="FP192" s="17"/>
      <c r="FQ192" s="17"/>
      <c r="FR192" s="17"/>
      <c r="FS192" s="17">
        <v>1</v>
      </c>
      <c r="FT192" s="17"/>
      <c r="FU192" s="17">
        <v>1</v>
      </c>
      <c r="FV192" s="17"/>
      <c r="FW192" s="17"/>
      <c r="FX192" s="17"/>
      <c r="FY192" s="17"/>
      <c r="FZ192" s="17"/>
      <c r="GA192" s="17">
        <v>1</v>
      </c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</row>
    <row r="193" spans="1:234" x14ac:dyDescent="0.2">
      <c r="A193" s="15" t="s">
        <v>245</v>
      </c>
      <c r="B193" s="16" t="s">
        <v>433</v>
      </c>
      <c r="C193" s="15">
        <f>SUM(Table4[[#This Row],[SN01]:[PB11]])</f>
        <v>0</v>
      </c>
      <c r="D193" s="15">
        <f t="shared" si="7"/>
        <v>8</v>
      </c>
      <c r="E193" s="15">
        <f>Table4[[#This Row],[NIWA samples]]+Table4[[#This Row],[AMS dredges]]</f>
        <v>8</v>
      </c>
      <c r="F193" s="1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>
        <v>1</v>
      </c>
      <c r="FK193" s="17">
        <v>1</v>
      </c>
      <c r="FL193" s="17"/>
      <c r="FM193" s="17"/>
      <c r="FN193" s="17">
        <v>1</v>
      </c>
      <c r="FO193" s="17">
        <v>1</v>
      </c>
      <c r="FP193" s="17"/>
      <c r="FQ193" s="17">
        <v>1</v>
      </c>
      <c r="FR193" s="17"/>
      <c r="FS193" s="17"/>
      <c r="FT193" s="17"/>
      <c r="FU193" s="17">
        <v>1</v>
      </c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>
        <v>1</v>
      </c>
      <c r="HT193" s="17"/>
      <c r="HU193" s="17"/>
      <c r="HV193" s="17"/>
      <c r="HW193" s="17"/>
      <c r="HX193" s="17"/>
      <c r="HY193" s="17"/>
      <c r="HZ193" s="17">
        <v>1</v>
      </c>
    </row>
    <row r="194" spans="1:234" x14ac:dyDescent="0.2">
      <c r="A194" s="15" t="s">
        <v>245</v>
      </c>
      <c r="B194" s="16" t="s">
        <v>434</v>
      </c>
      <c r="C194" s="15">
        <f>SUM(Table4[[#This Row],[SN01]:[PB11]])</f>
        <v>1</v>
      </c>
      <c r="D194" s="15">
        <f t="shared" si="7"/>
        <v>0</v>
      </c>
      <c r="E194" s="15">
        <f>Table4[[#This Row],[NIWA samples]]+Table4[[#This Row],[AMS dredges]]</f>
        <v>1</v>
      </c>
      <c r="F194" s="1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>
        <v>1</v>
      </c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</row>
    <row r="195" spans="1:234" x14ac:dyDescent="0.2">
      <c r="A195" s="15" t="s">
        <v>286</v>
      </c>
      <c r="B195" s="16" t="s">
        <v>435</v>
      </c>
      <c r="C195" s="15">
        <f>SUM(Table4[[#This Row],[SN01]:[PB11]])</f>
        <v>0</v>
      </c>
      <c r="D195" s="15">
        <f t="shared" si="7"/>
        <v>1</v>
      </c>
      <c r="E195" s="15">
        <f>Table4[[#This Row],[NIWA samples]]+Table4[[#This Row],[AMS dredges]]</f>
        <v>1</v>
      </c>
      <c r="F195" s="1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>
        <v>1</v>
      </c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</row>
    <row r="196" spans="1:234" x14ac:dyDescent="0.2">
      <c r="A196" s="15" t="s">
        <v>286</v>
      </c>
      <c r="B196" s="16" t="s">
        <v>436</v>
      </c>
      <c r="C196" s="15">
        <f>SUM(Table4[[#This Row],[SN01]:[PB11]])</f>
        <v>0</v>
      </c>
      <c r="D196" s="15">
        <f t="shared" si="7"/>
        <v>1</v>
      </c>
      <c r="E196" s="15">
        <f>Table4[[#This Row],[NIWA samples]]+Table4[[#This Row],[AMS dredges]]</f>
        <v>1</v>
      </c>
      <c r="F196" s="1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>
        <v>1</v>
      </c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</row>
    <row r="197" spans="1:234" x14ac:dyDescent="0.2">
      <c r="A197" s="15" t="s">
        <v>245</v>
      </c>
      <c r="B197" s="16" t="s">
        <v>437</v>
      </c>
      <c r="C197" s="15">
        <f>SUM(Table4[[#This Row],[SN01]:[PB11]])</f>
        <v>1</v>
      </c>
      <c r="D197" s="15">
        <f t="shared" si="7"/>
        <v>0</v>
      </c>
      <c r="E197" s="15">
        <f>Table4[[#This Row],[NIWA samples]]+Table4[[#This Row],[AMS dredges]]</f>
        <v>1</v>
      </c>
      <c r="F197" s="1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>
        <v>1</v>
      </c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</row>
    <row r="198" spans="1:234" x14ac:dyDescent="0.2">
      <c r="A198" s="15" t="s">
        <v>286</v>
      </c>
      <c r="B198" s="16" t="s">
        <v>438</v>
      </c>
      <c r="C198" s="15">
        <f>SUM(Table4[[#This Row],[SN01]:[PB11]])</f>
        <v>8</v>
      </c>
      <c r="D198" s="15">
        <f t="shared" si="7"/>
        <v>1</v>
      </c>
      <c r="E198" s="15">
        <f>Table4[[#This Row],[NIWA samples]]+Table4[[#This Row],[AMS dredges]]</f>
        <v>9</v>
      </c>
      <c r="F198" s="1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>
        <v>1</v>
      </c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>
        <v>1</v>
      </c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>
        <v>1</v>
      </c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>
        <v>1</v>
      </c>
      <c r="DW198" s="17">
        <v>1</v>
      </c>
      <c r="DX198" s="17"/>
      <c r="DY198" s="17"/>
      <c r="DZ198" s="17"/>
      <c r="EA198" s="17"/>
      <c r="EB198" s="17"/>
      <c r="EC198" s="17"/>
      <c r="ED198" s="17"/>
      <c r="EE198" s="17"/>
      <c r="EF198" s="17"/>
      <c r="EG198" s="17">
        <v>1</v>
      </c>
      <c r="EH198" s="17">
        <v>1</v>
      </c>
      <c r="EI198" s="17"/>
      <c r="EJ198" s="17"/>
      <c r="EK198" s="17"/>
      <c r="EL198" s="17"/>
      <c r="EM198" s="17"/>
      <c r="EN198" s="17">
        <v>1</v>
      </c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>
        <v>1</v>
      </c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</row>
    <row r="199" spans="1:234" x14ac:dyDescent="0.2">
      <c r="A199" s="15" t="s">
        <v>286</v>
      </c>
      <c r="B199" s="16" t="s">
        <v>439</v>
      </c>
      <c r="C199" s="15">
        <f>SUM(Table4[[#This Row],[SN01]:[PB11]])</f>
        <v>0</v>
      </c>
      <c r="D199" s="15">
        <f t="shared" si="7"/>
        <v>1</v>
      </c>
      <c r="E199" s="15">
        <f>Table4[[#This Row],[NIWA samples]]+Table4[[#This Row],[AMS dredges]]</f>
        <v>1</v>
      </c>
      <c r="F199" s="1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>
        <v>1</v>
      </c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</row>
    <row r="200" spans="1:234" x14ac:dyDescent="0.2">
      <c r="A200" s="15" t="s">
        <v>286</v>
      </c>
      <c r="B200" s="16" t="s">
        <v>440</v>
      </c>
      <c r="C200" s="15">
        <f>SUM(Table4[[#This Row],[SN01]:[PB11]])</f>
        <v>5</v>
      </c>
      <c r="D200" s="15">
        <f t="shared" si="7"/>
        <v>1</v>
      </c>
      <c r="E200" s="15">
        <f>Table4[[#This Row],[NIWA samples]]+Table4[[#This Row],[AMS dredges]]</f>
        <v>6</v>
      </c>
      <c r="F200" s="15"/>
      <c r="G200" s="17">
        <v>1</v>
      </c>
      <c r="H200" s="17"/>
      <c r="I200" s="17"/>
      <c r="J200" s="17"/>
      <c r="K200" s="17">
        <v>1</v>
      </c>
      <c r="L200" s="17">
        <v>1</v>
      </c>
      <c r="M200" s="17"/>
      <c r="N200" s="17"/>
      <c r="O200" s="17"/>
      <c r="P200" s="17"/>
      <c r="Q200" s="17"/>
      <c r="R200" s="17"/>
      <c r="S200" s="17"/>
      <c r="T200" s="17">
        <v>1</v>
      </c>
      <c r="U200" s="17"/>
      <c r="V200" s="17"/>
      <c r="W200" s="17"/>
      <c r="X200" s="17">
        <v>1</v>
      </c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>
        <v>1</v>
      </c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</row>
    <row r="201" spans="1:234" x14ac:dyDescent="0.2">
      <c r="A201" s="15" t="s">
        <v>245</v>
      </c>
      <c r="B201" s="16" t="s">
        <v>441</v>
      </c>
      <c r="C201" s="15">
        <f>SUM(Table4[[#This Row],[SN01]:[PB11]])</f>
        <v>0</v>
      </c>
      <c r="D201" s="15">
        <f t="shared" ref="D201:D265" si="8">SUM(FH201:IA201)</f>
        <v>5</v>
      </c>
      <c r="E201" s="15">
        <f>Table4[[#This Row],[NIWA samples]]+Table4[[#This Row],[AMS dredges]]</f>
        <v>5</v>
      </c>
      <c r="F201" s="1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>
        <v>1</v>
      </c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>
        <v>1</v>
      </c>
      <c r="GO201" s="17"/>
      <c r="GP201" s="17"/>
      <c r="GQ201" s="17"/>
      <c r="GR201" s="17">
        <v>1</v>
      </c>
      <c r="GS201" s="17"/>
      <c r="GT201" s="17">
        <v>1</v>
      </c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>
        <v>1</v>
      </c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</row>
    <row r="202" spans="1:234" x14ac:dyDescent="0.2">
      <c r="A202" s="15" t="s">
        <v>245</v>
      </c>
      <c r="B202" s="16" t="s">
        <v>442</v>
      </c>
      <c r="C202" s="15">
        <f>SUM(Table4[[#This Row],[SN01]:[PB11]])</f>
        <v>0</v>
      </c>
      <c r="D202" s="15">
        <f t="shared" si="8"/>
        <v>2</v>
      </c>
      <c r="E202" s="15">
        <f>Table4[[#This Row],[NIWA samples]]+Table4[[#This Row],[AMS dredges]]</f>
        <v>2</v>
      </c>
      <c r="F202" s="1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>
        <v>1</v>
      </c>
      <c r="FN202" s="17"/>
      <c r="FO202" s="17">
        <v>1</v>
      </c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</row>
    <row r="203" spans="1:234" x14ac:dyDescent="0.2">
      <c r="A203" s="15" t="s">
        <v>245</v>
      </c>
      <c r="B203" s="16" t="s">
        <v>443</v>
      </c>
      <c r="C203" s="15">
        <f>SUM(Table4[[#This Row],[SN01]:[PB11]])</f>
        <v>16</v>
      </c>
      <c r="D203" s="15">
        <f t="shared" si="8"/>
        <v>0</v>
      </c>
      <c r="E203" s="15">
        <f>Table4[[#This Row],[NIWA samples]]+Table4[[#This Row],[AMS dredges]]</f>
        <v>16</v>
      </c>
      <c r="F203" s="15"/>
      <c r="G203" s="17"/>
      <c r="H203" s="17"/>
      <c r="I203" s="17">
        <v>1</v>
      </c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>
        <v>1</v>
      </c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>
        <v>1</v>
      </c>
      <c r="CN203" s="17">
        <v>1</v>
      </c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>
        <v>1</v>
      </c>
      <c r="DA203" s="17">
        <v>1</v>
      </c>
      <c r="DB203" s="17"/>
      <c r="DC203" s="17"/>
      <c r="DD203" s="17"/>
      <c r="DE203" s="17"/>
      <c r="DF203" s="17"/>
      <c r="DG203" s="17">
        <v>1</v>
      </c>
      <c r="DH203" s="17"/>
      <c r="DI203" s="17"/>
      <c r="DJ203" s="17">
        <v>1</v>
      </c>
      <c r="DK203" s="17">
        <v>1</v>
      </c>
      <c r="DL203" s="17">
        <v>1</v>
      </c>
      <c r="DM203" s="17">
        <v>1</v>
      </c>
      <c r="DN203" s="17"/>
      <c r="DO203" s="17">
        <v>1</v>
      </c>
      <c r="DP203" s="17">
        <v>1</v>
      </c>
      <c r="DQ203" s="17"/>
      <c r="DR203" s="17">
        <v>1</v>
      </c>
      <c r="DS203" s="17"/>
      <c r="DT203" s="17"/>
      <c r="DU203" s="17"/>
      <c r="DV203" s="17"/>
      <c r="DW203" s="17"/>
      <c r="DX203" s="17"/>
      <c r="DY203" s="17">
        <v>1</v>
      </c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>
        <v>1</v>
      </c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</row>
    <row r="204" spans="1:234" x14ac:dyDescent="0.2">
      <c r="A204" s="15" t="s">
        <v>245</v>
      </c>
      <c r="B204" s="16" t="s">
        <v>444</v>
      </c>
      <c r="C204" s="15">
        <f>SUM(Table4[[#This Row],[SN01]:[PB11]])</f>
        <v>17</v>
      </c>
      <c r="D204" s="15">
        <f t="shared" si="8"/>
        <v>6</v>
      </c>
      <c r="E204" s="15">
        <f>Table4[[#This Row],[NIWA samples]]+Table4[[#This Row],[AMS dredges]]</f>
        <v>23</v>
      </c>
      <c r="F204" s="1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>
        <v>1</v>
      </c>
      <c r="AI204" s="17"/>
      <c r="AJ204" s="17"/>
      <c r="AK204" s="17"/>
      <c r="AL204" s="17"/>
      <c r="AM204" s="17">
        <v>1</v>
      </c>
      <c r="AN204" s="17"/>
      <c r="AO204" s="17">
        <v>1</v>
      </c>
      <c r="AP204" s="17"/>
      <c r="AQ204" s="17"/>
      <c r="AR204" s="17">
        <v>1</v>
      </c>
      <c r="AS204" s="17"/>
      <c r="AT204" s="17"/>
      <c r="AU204" s="17"/>
      <c r="AV204" s="17"/>
      <c r="AW204" s="17"/>
      <c r="AX204" s="17"/>
      <c r="AY204" s="17"/>
      <c r="AZ204" s="17"/>
      <c r="BA204" s="17">
        <v>1</v>
      </c>
      <c r="BB204" s="17"/>
      <c r="BC204" s="17">
        <v>1</v>
      </c>
      <c r="BD204" s="17"/>
      <c r="BE204" s="17"/>
      <c r="BF204" s="17">
        <v>1</v>
      </c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>
        <v>1</v>
      </c>
      <c r="CZ204" s="17">
        <v>1</v>
      </c>
      <c r="DA204" s="17"/>
      <c r="DB204" s="17"/>
      <c r="DC204" s="17"/>
      <c r="DD204" s="17">
        <v>1</v>
      </c>
      <c r="DE204" s="17"/>
      <c r="DF204" s="17"/>
      <c r="DG204" s="17"/>
      <c r="DH204" s="17"/>
      <c r="DI204" s="17">
        <v>1</v>
      </c>
      <c r="DJ204" s="17">
        <v>1</v>
      </c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>
        <v>1</v>
      </c>
      <c r="DX204" s="17"/>
      <c r="DY204" s="17">
        <v>1</v>
      </c>
      <c r="DZ204" s="17"/>
      <c r="EA204" s="17">
        <v>1</v>
      </c>
      <c r="EB204" s="17"/>
      <c r="EC204" s="17"/>
      <c r="ED204" s="17"/>
      <c r="EE204" s="17"/>
      <c r="EF204" s="17"/>
      <c r="EG204" s="17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>
        <v>1</v>
      </c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>
        <v>1</v>
      </c>
      <c r="FM204" s="17">
        <v>1</v>
      </c>
      <c r="FN204" s="17"/>
      <c r="FO204" s="17">
        <v>1</v>
      </c>
      <c r="FP204" s="17">
        <v>1</v>
      </c>
      <c r="FQ204" s="17"/>
      <c r="FR204" s="17">
        <v>1</v>
      </c>
      <c r="FS204" s="17"/>
      <c r="FT204" s="17"/>
      <c r="FU204" s="17"/>
      <c r="FV204" s="17"/>
      <c r="FW204" s="17"/>
      <c r="FX204" s="17"/>
      <c r="FY204" s="17"/>
      <c r="FZ204" s="17"/>
      <c r="GA204" s="17">
        <v>1</v>
      </c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</row>
    <row r="205" spans="1:234" x14ac:dyDescent="0.2">
      <c r="A205" s="15" t="s">
        <v>245</v>
      </c>
      <c r="B205" s="16" t="s">
        <v>445</v>
      </c>
      <c r="C205" s="15">
        <f>SUM(Table4[[#This Row],[SN01]:[PB11]])</f>
        <v>0</v>
      </c>
      <c r="D205" s="15">
        <f t="shared" si="8"/>
        <v>2</v>
      </c>
      <c r="E205" s="15">
        <f>Table4[[#This Row],[NIWA samples]]+Table4[[#This Row],[AMS dredges]]</f>
        <v>2</v>
      </c>
      <c r="F205" s="1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>
        <v>1</v>
      </c>
      <c r="FK205" s="17"/>
      <c r="FL205" s="17"/>
      <c r="FM205" s="17"/>
      <c r="FN205" s="17">
        <v>1</v>
      </c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</row>
    <row r="206" spans="1:234" x14ac:dyDescent="0.2">
      <c r="A206" s="15" t="s">
        <v>245</v>
      </c>
      <c r="B206" s="16" t="s">
        <v>446</v>
      </c>
      <c r="C206" s="15">
        <f>SUM(Table4[[#This Row],[SN01]:[PB11]])</f>
        <v>0</v>
      </c>
      <c r="D206" s="15">
        <f t="shared" si="8"/>
        <v>1</v>
      </c>
      <c r="E206" s="15">
        <f>Table4[[#This Row],[NIWA samples]]+Table4[[#This Row],[AMS dredges]]</f>
        <v>1</v>
      </c>
      <c r="F206" s="1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>
        <v>1</v>
      </c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</row>
    <row r="207" spans="1:234" x14ac:dyDescent="0.2">
      <c r="A207" s="15" t="s">
        <v>245</v>
      </c>
      <c r="B207" s="16" t="s">
        <v>447</v>
      </c>
      <c r="C207" s="15">
        <f>SUM(Table4[[#This Row],[SN01]:[PB11]])</f>
        <v>0</v>
      </c>
      <c r="D207" s="15">
        <f t="shared" si="8"/>
        <v>1</v>
      </c>
      <c r="E207" s="15">
        <f>Table4[[#This Row],[NIWA samples]]+Table4[[#This Row],[AMS dredges]]</f>
        <v>1</v>
      </c>
      <c r="F207" s="1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>
        <v>1</v>
      </c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</row>
    <row r="208" spans="1:234" x14ac:dyDescent="0.2">
      <c r="A208" s="15" t="s">
        <v>245</v>
      </c>
      <c r="B208" s="16" t="s">
        <v>448</v>
      </c>
      <c r="C208" s="15">
        <f>SUM(Table4[[#This Row],[SN01]:[PB11]])</f>
        <v>0</v>
      </c>
      <c r="D208" s="15">
        <f t="shared" si="8"/>
        <v>3</v>
      </c>
      <c r="E208" s="15">
        <f>Table4[[#This Row],[NIWA samples]]+Table4[[#This Row],[AMS dredges]]</f>
        <v>3</v>
      </c>
      <c r="F208" s="1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>
        <v>1</v>
      </c>
      <c r="HC208" s="17"/>
      <c r="HD208" s="17"/>
      <c r="HE208" s="17"/>
      <c r="HF208" s="17">
        <v>1</v>
      </c>
      <c r="HG208" s="17"/>
      <c r="HH208" s="17">
        <v>1</v>
      </c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</row>
    <row r="209" spans="1:234" x14ac:dyDescent="0.2">
      <c r="A209" s="15" t="s">
        <v>245</v>
      </c>
      <c r="B209" s="16" t="s">
        <v>449</v>
      </c>
      <c r="C209" s="15">
        <f>SUM(Table4[[#This Row],[SN01]:[PB11]])</f>
        <v>2</v>
      </c>
      <c r="D209" s="15">
        <f t="shared" si="8"/>
        <v>5</v>
      </c>
      <c r="E209" s="15">
        <f>Table4[[#This Row],[NIWA samples]]+Table4[[#This Row],[AMS dredges]]</f>
        <v>7</v>
      </c>
      <c r="F209" s="1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>
        <v>1</v>
      </c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>
        <v>1</v>
      </c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>
        <v>1</v>
      </c>
      <c r="FM209" s="17"/>
      <c r="FN209" s="17">
        <v>1</v>
      </c>
      <c r="FO209" s="17"/>
      <c r="FP209" s="17"/>
      <c r="FQ209" s="17"/>
      <c r="FR209" s="17">
        <v>1</v>
      </c>
      <c r="FS209" s="17">
        <v>1</v>
      </c>
      <c r="FT209" s="17"/>
      <c r="FU209" s="17">
        <v>1</v>
      </c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</row>
    <row r="210" spans="1:234" x14ac:dyDescent="0.2">
      <c r="A210" s="15" t="s">
        <v>286</v>
      </c>
      <c r="B210" s="16" t="s">
        <v>450</v>
      </c>
      <c r="C210" s="15">
        <f>SUM(Table4[[#This Row],[SN01]:[PB11]])</f>
        <v>7</v>
      </c>
      <c r="D210" s="15">
        <f t="shared" si="8"/>
        <v>0</v>
      </c>
      <c r="E210" s="15">
        <f>Table4[[#This Row],[NIWA samples]]+Table4[[#This Row],[AMS dredges]]</f>
        <v>7</v>
      </c>
      <c r="F210" s="15"/>
      <c r="G210" s="17"/>
      <c r="H210" s="17"/>
      <c r="I210" s="17"/>
      <c r="J210" s="17"/>
      <c r="K210" s="17">
        <v>1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>
        <v>1</v>
      </c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>
        <v>1</v>
      </c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>
        <v>1</v>
      </c>
      <c r="DG210" s="17"/>
      <c r="DH210" s="17"/>
      <c r="DI210" s="17"/>
      <c r="DJ210" s="17"/>
      <c r="DK210" s="17">
        <v>1</v>
      </c>
      <c r="DL210" s="17"/>
      <c r="DM210" s="17"/>
      <c r="DN210" s="17"/>
      <c r="DO210" s="17"/>
      <c r="DP210" s="17"/>
      <c r="DQ210" s="17">
        <v>1</v>
      </c>
      <c r="DR210" s="17">
        <v>1</v>
      </c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</row>
    <row r="211" spans="1:234" x14ac:dyDescent="0.2">
      <c r="A211" s="15" t="s">
        <v>286</v>
      </c>
      <c r="B211" s="16" t="s">
        <v>451</v>
      </c>
      <c r="C211" s="15">
        <f>SUM(Table4[[#This Row],[SN01]:[PB11]])</f>
        <v>28</v>
      </c>
      <c r="D211" s="15">
        <f t="shared" si="8"/>
        <v>4</v>
      </c>
      <c r="E211" s="15">
        <f>Table4[[#This Row],[NIWA samples]]+Table4[[#This Row],[AMS dredges]]</f>
        <v>32</v>
      </c>
      <c r="F211" s="15">
        <v>1</v>
      </c>
      <c r="G211" s="17">
        <v>1</v>
      </c>
      <c r="H211" s="17">
        <v>1</v>
      </c>
      <c r="I211" s="17">
        <v>1</v>
      </c>
      <c r="J211" s="17">
        <v>1</v>
      </c>
      <c r="K211" s="17">
        <v>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>
        <v>1</v>
      </c>
      <c r="V211" s="17"/>
      <c r="W211" s="17">
        <v>1</v>
      </c>
      <c r="X211" s="17"/>
      <c r="Y211" s="17"/>
      <c r="Z211" s="17"/>
      <c r="AA211" s="17"/>
      <c r="AB211" s="17"/>
      <c r="AC211" s="17"/>
      <c r="AD211" s="17"/>
      <c r="AE211" s="17"/>
      <c r="AF211" s="17"/>
      <c r="AG211" s="17">
        <v>1</v>
      </c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>
        <v>1</v>
      </c>
      <c r="BB211" s="17"/>
      <c r="BC211" s="17">
        <v>1</v>
      </c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>
        <v>1</v>
      </c>
      <c r="CN211" s="17">
        <v>1</v>
      </c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>
        <v>1</v>
      </c>
      <c r="DA211" s="17"/>
      <c r="DB211" s="17"/>
      <c r="DC211" s="17"/>
      <c r="DD211" s="17"/>
      <c r="DE211" s="17"/>
      <c r="DF211" s="17"/>
      <c r="DG211" s="17"/>
      <c r="DH211" s="17"/>
      <c r="DI211" s="17"/>
      <c r="DJ211" s="17">
        <v>1</v>
      </c>
      <c r="DK211" s="17">
        <v>1</v>
      </c>
      <c r="DL211" s="17">
        <v>1</v>
      </c>
      <c r="DM211" s="17"/>
      <c r="DN211" s="17"/>
      <c r="DO211" s="17">
        <v>1</v>
      </c>
      <c r="DP211" s="17">
        <v>1</v>
      </c>
      <c r="DQ211" s="17"/>
      <c r="DR211" s="17">
        <v>1</v>
      </c>
      <c r="DS211" s="17"/>
      <c r="DT211" s="17"/>
      <c r="DU211" s="17"/>
      <c r="DV211" s="17">
        <v>1</v>
      </c>
      <c r="DW211" s="17">
        <v>1</v>
      </c>
      <c r="DX211" s="17"/>
      <c r="DY211" s="17">
        <v>1</v>
      </c>
      <c r="DZ211" s="17">
        <v>1</v>
      </c>
      <c r="EA211" s="17">
        <v>1</v>
      </c>
      <c r="EB211" s="17">
        <v>1</v>
      </c>
      <c r="EC211" s="17"/>
      <c r="ED211" s="17"/>
      <c r="EE211" s="17"/>
      <c r="EF211" s="17"/>
      <c r="EG211" s="17"/>
      <c r="EH211" s="17">
        <v>1</v>
      </c>
      <c r="EI211" s="17"/>
      <c r="EJ211" s="17"/>
      <c r="EK211" s="17"/>
      <c r="EL211" s="17"/>
      <c r="EM211" s="17"/>
      <c r="EN211" s="17">
        <v>1</v>
      </c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>
        <v>1</v>
      </c>
      <c r="FJ211" s="17">
        <v>1</v>
      </c>
      <c r="FK211" s="17"/>
      <c r="FL211" s="17"/>
      <c r="FM211" s="17"/>
      <c r="FN211" s="17">
        <v>1</v>
      </c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>
        <v>1</v>
      </c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</row>
    <row r="212" spans="1:234" x14ac:dyDescent="0.2">
      <c r="A212" s="15" t="s">
        <v>286</v>
      </c>
      <c r="B212" s="16" t="s">
        <v>452</v>
      </c>
      <c r="C212" s="15">
        <f>SUM(Table4[[#This Row],[SN01]:[PB11]])</f>
        <v>51</v>
      </c>
      <c r="D212" s="15">
        <f t="shared" si="8"/>
        <v>5</v>
      </c>
      <c r="E212" s="15">
        <f>Table4[[#This Row],[NIWA samples]]+Table4[[#This Row],[AMS dredges]]</f>
        <v>56</v>
      </c>
      <c r="F212" s="15">
        <v>1</v>
      </c>
      <c r="G212" s="17">
        <v>1</v>
      </c>
      <c r="H212" s="17">
        <v>1</v>
      </c>
      <c r="I212" s="17">
        <v>1</v>
      </c>
      <c r="J212" s="17">
        <v>1</v>
      </c>
      <c r="K212" s="17">
        <v>1</v>
      </c>
      <c r="L212" s="17">
        <v>1</v>
      </c>
      <c r="M212" s="17"/>
      <c r="N212" s="17"/>
      <c r="O212" s="17"/>
      <c r="P212" s="17"/>
      <c r="Q212" s="17"/>
      <c r="R212" s="17"/>
      <c r="S212" s="17"/>
      <c r="T212" s="17">
        <v>1</v>
      </c>
      <c r="U212" s="17">
        <v>1</v>
      </c>
      <c r="V212" s="17"/>
      <c r="W212" s="17">
        <v>1</v>
      </c>
      <c r="X212" s="17">
        <v>1</v>
      </c>
      <c r="Y212" s="17"/>
      <c r="Z212" s="17">
        <v>1</v>
      </c>
      <c r="AA212" s="17"/>
      <c r="AB212" s="17">
        <v>1</v>
      </c>
      <c r="AC212" s="17"/>
      <c r="AD212" s="17"/>
      <c r="AE212" s="17">
        <v>1</v>
      </c>
      <c r="AF212" s="17"/>
      <c r="AG212" s="17">
        <v>1</v>
      </c>
      <c r="AH212" s="17">
        <v>1</v>
      </c>
      <c r="AI212" s="17"/>
      <c r="AJ212" s="17">
        <v>1</v>
      </c>
      <c r="AK212" s="17">
        <v>1</v>
      </c>
      <c r="AL212" s="17">
        <v>1</v>
      </c>
      <c r="AM212" s="17">
        <v>1</v>
      </c>
      <c r="AN212" s="17"/>
      <c r="AO212" s="17"/>
      <c r="AP212" s="17"/>
      <c r="AQ212" s="17"/>
      <c r="AR212" s="17">
        <v>1</v>
      </c>
      <c r="AS212" s="17"/>
      <c r="AT212" s="17"/>
      <c r="AU212" s="17">
        <v>1</v>
      </c>
      <c r="AV212" s="17"/>
      <c r="AW212" s="17"/>
      <c r="AX212" s="17"/>
      <c r="AY212" s="17"/>
      <c r="AZ212" s="17"/>
      <c r="BA212" s="17">
        <v>1</v>
      </c>
      <c r="BB212" s="17"/>
      <c r="BC212" s="17">
        <v>1</v>
      </c>
      <c r="BD212" s="17">
        <v>1</v>
      </c>
      <c r="BE212" s="17">
        <v>1</v>
      </c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>
        <v>1</v>
      </c>
      <c r="CH212" s="17"/>
      <c r="CI212" s="17"/>
      <c r="CJ212" s="17">
        <v>1</v>
      </c>
      <c r="CK212" s="17"/>
      <c r="CL212" s="17"/>
      <c r="CM212" s="17">
        <v>1</v>
      </c>
      <c r="CN212" s="17">
        <v>1</v>
      </c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>
        <v>1</v>
      </c>
      <c r="DA212" s="17"/>
      <c r="DB212" s="17"/>
      <c r="DC212" s="17"/>
      <c r="DD212" s="17"/>
      <c r="DE212" s="17"/>
      <c r="DF212" s="17"/>
      <c r="DG212" s="17">
        <v>1</v>
      </c>
      <c r="DH212" s="17">
        <v>1</v>
      </c>
      <c r="DI212" s="17"/>
      <c r="DJ212" s="17">
        <v>1</v>
      </c>
      <c r="DK212" s="17">
        <v>1</v>
      </c>
      <c r="DL212" s="17">
        <v>1</v>
      </c>
      <c r="DM212" s="17">
        <v>1</v>
      </c>
      <c r="DN212" s="17"/>
      <c r="DO212" s="17">
        <v>1</v>
      </c>
      <c r="DP212" s="17">
        <v>1</v>
      </c>
      <c r="DQ212" s="17">
        <v>1</v>
      </c>
      <c r="DR212" s="17"/>
      <c r="DS212" s="17"/>
      <c r="DT212" s="17"/>
      <c r="DU212" s="17">
        <v>1</v>
      </c>
      <c r="DV212" s="17">
        <v>1</v>
      </c>
      <c r="DW212" s="17">
        <v>1</v>
      </c>
      <c r="DX212" s="17"/>
      <c r="DY212" s="17">
        <v>1</v>
      </c>
      <c r="DZ212" s="17">
        <v>1</v>
      </c>
      <c r="EA212" s="17">
        <v>1</v>
      </c>
      <c r="EB212" s="17">
        <v>1</v>
      </c>
      <c r="EC212" s="17">
        <v>1</v>
      </c>
      <c r="ED212" s="17"/>
      <c r="EE212" s="17"/>
      <c r="EF212" s="17"/>
      <c r="EG212" s="17"/>
      <c r="EH212" s="17">
        <v>1</v>
      </c>
      <c r="EI212" s="17"/>
      <c r="EJ212" s="17"/>
      <c r="EK212" s="17"/>
      <c r="EL212" s="17">
        <v>1</v>
      </c>
      <c r="EM212" s="17">
        <v>1</v>
      </c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>
        <v>1</v>
      </c>
      <c r="GY212" s="17"/>
      <c r="GZ212" s="17"/>
      <c r="HA212" s="17"/>
      <c r="HB212" s="17">
        <v>1</v>
      </c>
      <c r="HC212" s="17"/>
      <c r="HD212" s="17"/>
      <c r="HE212" s="17"/>
      <c r="HF212" s="17">
        <v>1</v>
      </c>
      <c r="HG212" s="17">
        <v>1</v>
      </c>
      <c r="HH212" s="17">
        <v>1</v>
      </c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</row>
    <row r="213" spans="1:234" x14ac:dyDescent="0.2">
      <c r="A213" s="15" t="s">
        <v>286</v>
      </c>
      <c r="B213" s="16" t="s">
        <v>453</v>
      </c>
      <c r="C213" s="15">
        <f>SUM(Table4[[#This Row],[SN01]:[PB11]])</f>
        <v>6</v>
      </c>
      <c r="D213" s="15">
        <f t="shared" si="8"/>
        <v>11</v>
      </c>
      <c r="E213" s="15">
        <f>Table4[[#This Row],[NIWA samples]]+Table4[[#This Row],[AMS dredges]]</f>
        <v>17</v>
      </c>
      <c r="F213" s="1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>
        <v>1</v>
      </c>
      <c r="AT213" s="17"/>
      <c r="AU213" s="17">
        <v>1</v>
      </c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>
        <v>1</v>
      </c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>
        <v>1</v>
      </c>
      <c r="DK213" s="17">
        <v>1</v>
      </c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>
        <v>1</v>
      </c>
      <c r="FL213" s="17">
        <v>1</v>
      </c>
      <c r="FM213" s="17">
        <v>1</v>
      </c>
      <c r="FN213" s="17">
        <v>1</v>
      </c>
      <c r="FO213" s="17">
        <v>1</v>
      </c>
      <c r="FP213" s="17">
        <v>1</v>
      </c>
      <c r="FQ213" s="17"/>
      <c r="FR213" s="17"/>
      <c r="FS213" s="17">
        <v>1</v>
      </c>
      <c r="FT213" s="17"/>
      <c r="FU213" s="17">
        <v>1</v>
      </c>
      <c r="FV213" s="17"/>
      <c r="FW213" s="17"/>
      <c r="FX213" s="17"/>
      <c r="FY213" s="17"/>
      <c r="FZ213" s="17"/>
      <c r="GA213" s="17">
        <v>1</v>
      </c>
      <c r="GB213" s="17"/>
      <c r="GC213" s="17"/>
      <c r="GD213" s="17"/>
      <c r="GE213" s="17">
        <v>1</v>
      </c>
      <c r="GF213" s="17"/>
      <c r="GG213" s="17">
        <v>1</v>
      </c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</row>
    <row r="214" spans="1:234" x14ac:dyDescent="0.2">
      <c r="A214" s="15" t="s">
        <v>286</v>
      </c>
      <c r="B214" s="16" t="s">
        <v>454</v>
      </c>
      <c r="C214" s="15">
        <f>SUM(Table4[[#This Row],[SN01]:[PB11]])</f>
        <v>0</v>
      </c>
      <c r="D214" s="15">
        <f t="shared" si="8"/>
        <v>9</v>
      </c>
      <c r="E214" s="15">
        <f>Table4[[#This Row],[NIWA samples]]+Table4[[#This Row],[AMS dredges]]</f>
        <v>9</v>
      </c>
      <c r="F214" s="1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>
        <v>1</v>
      </c>
      <c r="FI214" s="17"/>
      <c r="FJ214" s="17">
        <v>1</v>
      </c>
      <c r="FK214" s="17"/>
      <c r="FL214" s="17"/>
      <c r="FM214" s="17">
        <v>1</v>
      </c>
      <c r="FN214" s="17"/>
      <c r="FO214" s="17">
        <v>1</v>
      </c>
      <c r="FP214" s="17">
        <v>1</v>
      </c>
      <c r="FQ214" s="17"/>
      <c r="FR214" s="17">
        <v>1</v>
      </c>
      <c r="FS214" s="17">
        <v>1</v>
      </c>
      <c r="FT214" s="17"/>
      <c r="FU214" s="17">
        <v>1</v>
      </c>
      <c r="FV214" s="17"/>
      <c r="FW214" s="17"/>
      <c r="FX214" s="17"/>
      <c r="FY214" s="17"/>
      <c r="FZ214" s="17"/>
      <c r="GA214" s="17"/>
      <c r="GB214" s="17"/>
      <c r="GC214" s="17"/>
      <c r="GD214" s="17"/>
      <c r="GE214" s="17">
        <v>1</v>
      </c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</row>
    <row r="215" spans="1:234" x14ac:dyDescent="0.2">
      <c r="A215" s="15" t="s">
        <v>286</v>
      </c>
      <c r="B215" s="16" t="s">
        <v>455</v>
      </c>
      <c r="C215" s="15">
        <f>SUM(Table4[[#This Row],[SN01]:[PB11]])</f>
        <v>0</v>
      </c>
      <c r="D215" s="15">
        <f t="shared" si="8"/>
        <v>1</v>
      </c>
      <c r="E215" s="15">
        <f>Table4[[#This Row],[NIWA samples]]+Table4[[#This Row],[AMS dredges]]</f>
        <v>1</v>
      </c>
      <c r="F215" s="1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>
        <v>1</v>
      </c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</row>
    <row r="216" spans="1:234" x14ac:dyDescent="0.2">
      <c r="A216" s="15" t="s">
        <v>286</v>
      </c>
      <c r="B216" s="16" t="s">
        <v>456</v>
      </c>
      <c r="C216" s="15">
        <f>SUM(Table4[[#This Row],[SN01]:[PB11]])</f>
        <v>5</v>
      </c>
      <c r="D216" s="15">
        <f t="shared" si="8"/>
        <v>0</v>
      </c>
      <c r="E216" s="15">
        <f>Table4[[#This Row],[NIWA samples]]+Table4[[#This Row],[AMS dredges]]</f>
        <v>5</v>
      </c>
      <c r="F216" s="1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>
        <v>1</v>
      </c>
      <c r="AP216" s="17"/>
      <c r="AQ216" s="17"/>
      <c r="AR216" s="17">
        <v>1</v>
      </c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>
        <v>1</v>
      </c>
      <c r="DH216" s="17"/>
      <c r="DI216" s="17">
        <v>1</v>
      </c>
      <c r="DJ216" s="17"/>
      <c r="DK216" s="17">
        <v>1</v>
      </c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</row>
    <row r="217" spans="1:234" x14ac:dyDescent="0.2">
      <c r="A217" s="15" t="s">
        <v>254</v>
      </c>
      <c r="B217" s="16" t="s">
        <v>457</v>
      </c>
      <c r="C217" s="15">
        <f>SUM(Table4[[#This Row],[SN01]:[PB11]])</f>
        <v>1</v>
      </c>
      <c r="D217" s="15">
        <f t="shared" si="8"/>
        <v>0</v>
      </c>
      <c r="E217" s="15">
        <f>Table4[[#This Row],[NIWA samples]]+Table4[[#This Row],[AMS dredges]]</f>
        <v>1</v>
      </c>
      <c r="F217" s="1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>
        <v>1</v>
      </c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</row>
    <row r="218" spans="1:234" x14ac:dyDescent="0.2">
      <c r="A218" s="15" t="s">
        <v>245</v>
      </c>
      <c r="B218" s="16" t="s">
        <v>458</v>
      </c>
      <c r="C218" s="15">
        <f>SUM(Table4[[#This Row],[SN01]:[PB11]])</f>
        <v>0</v>
      </c>
      <c r="D218" s="15">
        <f t="shared" si="8"/>
        <v>2</v>
      </c>
      <c r="E218" s="15">
        <f>Table4[[#This Row],[NIWA samples]]+Table4[[#This Row],[AMS dredges]]</f>
        <v>2</v>
      </c>
      <c r="F218" s="1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>
        <v>1</v>
      </c>
      <c r="HA218" s="17"/>
      <c r="HB218" s="17"/>
      <c r="HC218" s="17"/>
      <c r="HD218" s="17"/>
      <c r="HE218" s="17"/>
      <c r="HF218" s="17"/>
      <c r="HG218" s="17"/>
      <c r="HH218" s="17">
        <v>1</v>
      </c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</row>
    <row r="219" spans="1:234" x14ac:dyDescent="0.2">
      <c r="A219" s="15" t="s">
        <v>245</v>
      </c>
      <c r="B219" s="16" t="s">
        <v>459</v>
      </c>
      <c r="C219" s="15">
        <f>SUM(Table4[[#This Row],[SN01]:[PB11]])</f>
        <v>0</v>
      </c>
      <c r="D219" s="15">
        <f t="shared" si="8"/>
        <v>1</v>
      </c>
      <c r="E219" s="15">
        <f>Table4[[#This Row],[NIWA samples]]+Table4[[#This Row],[AMS dredges]]</f>
        <v>1</v>
      </c>
      <c r="F219" s="1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>
        <v>1</v>
      </c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</row>
    <row r="220" spans="1:234" x14ac:dyDescent="0.2">
      <c r="A220" s="15" t="s">
        <v>245</v>
      </c>
      <c r="B220" s="16" t="s">
        <v>460</v>
      </c>
      <c r="C220" s="15">
        <f>SUM(Table4[[#This Row],[SN01]:[PB11]])</f>
        <v>0</v>
      </c>
      <c r="D220" s="15">
        <f t="shared" si="8"/>
        <v>3</v>
      </c>
      <c r="E220" s="15">
        <f>Table4[[#This Row],[NIWA samples]]+Table4[[#This Row],[AMS dredges]]</f>
        <v>3</v>
      </c>
      <c r="F220" s="1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>
        <v>1</v>
      </c>
      <c r="GO220" s="17"/>
      <c r="GP220" s="17"/>
      <c r="GQ220" s="17"/>
      <c r="GR220" s="17"/>
      <c r="GS220" s="17"/>
      <c r="GT220" s="17">
        <v>1</v>
      </c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>
        <v>1</v>
      </c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</row>
    <row r="221" spans="1:234" x14ac:dyDescent="0.2">
      <c r="A221" s="15" t="s">
        <v>245</v>
      </c>
      <c r="B221" s="16" t="s">
        <v>461</v>
      </c>
      <c r="C221" s="15">
        <f>SUM(Table4[[#This Row],[SN01]:[PB11]])</f>
        <v>2</v>
      </c>
      <c r="D221" s="15">
        <f t="shared" si="8"/>
        <v>0</v>
      </c>
      <c r="E221" s="15">
        <f>Table4[[#This Row],[NIWA samples]]+Table4[[#This Row],[AMS dredges]]</f>
        <v>2</v>
      </c>
      <c r="F221" s="1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>
        <v>1</v>
      </c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>
        <v>1</v>
      </c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</row>
    <row r="222" spans="1:234" x14ac:dyDescent="0.2">
      <c r="A222" s="15" t="s">
        <v>245</v>
      </c>
      <c r="B222" s="16" t="s">
        <v>462</v>
      </c>
      <c r="C222" s="15">
        <f>SUM(Table4[[#This Row],[SN01]:[PB11]])</f>
        <v>0</v>
      </c>
      <c r="D222" s="15">
        <f t="shared" si="8"/>
        <v>3</v>
      </c>
      <c r="E222" s="15">
        <f>Table4[[#This Row],[NIWA samples]]+Table4[[#This Row],[AMS dredges]]</f>
        <v>3</v>
      </c>
      <c r="F222" s="1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>
        <v>1</v>
      </c>
      <c r="GV222" s="17"/>
      <c r="GW222" s="17"/>
      <c r="GX222" s="17"/>
      <c r="GY222" s="17"/>
      <c r="GZ222" s="17">
        <v>1</v>
      </c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>
        <v>1</v>
      </c>
      <c r="HY222" s="17"/>
      <c r="HZ222" s="17"/>
    </row>
    <row r="223" spans="1:234" x14ac:dyDescent="0.2">
      <c r="A223" s="15" t="s">
        <v>286</v>
      </c>
      <c r="B223" s="16" t="s">
        <v>463</v>
      </c>
      <c r="C223" s="15">
        <f>SUM(Table4[[#This Row],[SN01]:[PB11]])</f>
        <v>0</v>
      </c>
      <c r="D223" s="15">
        <f t="shared" si="8"/>
        <v>1</v>
      </c>
      <c r="E223" s="15">
        <f>Table4[[#This Row],[NIWA samples]]+Table4[[#This Row],[AMS dredges]]</f>
        <v>1</v>
      </c>
      <c r="F223" s="1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>
        <v>1</v>
      </c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</row>
    <row r="224" spans="1:234" x14ac:dyDescent="0.2">
      <c r="A224" s="15" t="s">
        <v>286</v>
      </c>
      <c r="B224" s="16" t="s">
        <v>464</v>
      </c>
      <c r="C224" s="15">
        <f>SUM(Table4[[#This Row],[SN01]:[PB11]])</f>
        <v>0</v>
      </c>
      <c r="D224" s="15">
        <f t="shared" si="8"/>
        <v>4</v>
      </c>
      <c r="E224" s="15">
        <f>Table4[[#This Row],[NIWA samples]]+Table4[[#This Row],[AMS dredges]]</f>
        <v>4</v>
      </c>
      <c r="F224" s="1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>
        <v>1</v>
      </c>
      <c r="FK224" s="17"/>
      <c r="FL224" s="17"/>
      <c r="FM224" s="17"/>
      <c r="FN224" s="17"/>
      <c r="FO224" s="17"/>
      <c r="FP224" s="17"/>
      <c r="FQ224" s="17"/>
      <c r="FR224" s="17"/>
      <c r="FS224" s="17">
        <v>1</v>
      </c>
      <c r="FT224" s="17"/>
      <c r="FU224" s="17">
        <v>1</v>
      </c>
      <c r="FV224" s="17"/>
      <c r="FW224" s="17"/>
      <c r="FX224" s="17">
        <v>1</v>
      </c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</row>
    <row r="225" spans="1:234" x14ac:dyDescent="0.2">
      <c r="A225" s="15" t="s">
        <v>245</v>
      </c>
      <c r="B225" s="16" t="s">
        <v>465</v>
      </c>
      <c r="C225" s="15">
        <f>SUM(Table4[[#This Row],[SN01]:[PB11]])</f>
        <v>0</v>
      </c>
      <c r="D225" s="15">
        <f t="shared" si="8"/>
        <v>1</v>
      </c>
      <c r="E225" s="15">
        <f>Table4[[#This Row],[NIWA samples]]+Table4[[#This Row],[AMS dredges]]</f>
        <v>1</v>
      </c>
      <c r="F225" s="1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>
        <v>1</v>
      </c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</row>
    <row r="226" spans="1:234" x14ac:dyDescent="0.2">
      <c r="A226" s="15" t="s">
        <v>245</v>
      </c>
      <c r="B226" s="16" t="s">
        <v>466</v>
      </c>
      <c r="C226" s="15">
        <f>SUM(Table4[[#This Row],[SN01]:[PB11]])</f>
        <v>7</v>
      </c>
      <c r="D226" s="15">
        <f t="shared" si="8"/>
        <v>8</v>
      </c>
      <c r="E226" s="15">
        <f>Table4[[#This Row],[NIWA samples]]+Table4[[#This Row],[AMS dredges]]</f>
        <v>15</v>
      </c>
      <c r="F226" s="1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>
        <v>1</v>
      </c>
      <c r="AM226" s="17"/>
      <c r="AN226" s="17">
        <v>1</v>
      </c>
      <c r="AO226" s="17"/>
      <c r="AP226" s="17"/>
      <c r="AQ226" s="17"/>
      <c r="AR226" s="17"/>
      <c r="AS226" s="17">
        <v>1</v>
      </c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>
        <v>1</v>
      </c>
      <c r="BQ226" s="17">
        <v>1</v>
      </c>
      <c r="BR226" s="17"/>
      <c r="BS226" s="17"/>
      <c r="BT226" s="17"/>
      <c r="BU226" s="17">
        <v>1</v>
      </c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>
        <v>1</v>
      </c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>
        <v>1</v>
      </c>
      <c r="FL226" s="17">
        <v>1</v>
      </c>
      <c r="FM226" s="17"/>
      <c r="FN226" s="17"/>
      <c r="FO226" s="17"/>
      <c r="FP226" s="17">
        <v>1</v>
      </c>
      <c r="FQ226" s="17"/>
      <c r="FR226" s="17"/>
      <c r="FS226" s="17">
        <v>1</v>
      </c>
      <c r="FT226" s="17"/>
      <c r="FU226" s="17"/>
      <c r="FV226" s="17"/>
      <c r="FW226" s="17"/>
      <c r="FX226" s="17"/>
      <c r="FY226" s="17"/>
      <c r="FZ226" s="17"/>
      <c r="GA226" s="17">
        <v>1</v>
      </c>
      <c r="GB226" s="17"/>
      <c r="GC226" s="17"/>
      <c r="GD226" s="17"/>
      <c r="GE226" s="17"/>
      <c r="GF226" s="17">
        <v>1</v>
      </c>
      <c r="GG226" s="17">
        <v>1</v>
      </c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>
        <v>1</v>
      </c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</row>
    <row r="227" spans="1:234" x14ac:dyDescent="0.2">
      <c r="A227" s="15" t="s">
        <v>245</v>
      </c>
      <c r="B227" s="16" t="s">
        <v>467</v>
      </c>
      <c r="C227" s="15">
        <f>SUM(Table4[[#This Row],[SN01]:[PB11]])</f>
        <v>0</v>
      </c>
      <c r="D227" s="15">
        <f t="shared" si="8"/>
        <v>5</v>
      </c>
      <c r="E227" s="15">
        <f>Table4[[#This Row],[NIWA samples]]+Table4[[#This Row],[AMS dredges]]</f>
        <v>5</v>
      </c>
      <c r="F227" s="1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>
        <v>1</v>
      </c>
      <c r="FL227" s="17"/>
      <c r="FM227" s="17"/>
      <c r="FN227" s="17">
        <v>1</v>
      </c>
      <c r="FO227" s="17"/>
      <c r="FP227" s="17">
        <v>1</v>
      </c>
      <c r="FQ227" s="17"/>
      <c r="FR227" s="17"/>
      <c r="FS227" s="17">
        <v>1</v>
      </c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>
        <v>1</v>
      </c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</row>
    <row r="228" spans="1:234" x14ac:dyDescent="0.2">
      <c r="A228" s="15" t="s">
        <v>245</v>
      </c>
      <c r="B228" s="16" t="s">
        <v>468</v>
      </c>
      <c r="C228" s="15">
        <f>SUM(Table4[[#This Row],[SN01]:[PB11]])</f>
        <v>1</v>
      </c>
      <c r="D228" s="15">
        <f t="shared" si="8"/>
        <v>0</v>
      </c>
      <c r="E228" s="15">
        <f>Table4[[#This Row],[NIWA samples]]+Table4[[#This Row],[AMS dredges]]</f>
        <v>1</v>
      </c>
      <c r="F228" s="1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>
        <v>1</v>
      </c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</row>
    <row r="229" spans="1:234" x14ac:dyDescent="0.2">
      <c r="A229" s="15" t="s">
        <v>245</v>
      </c>
      <c r="B229" s="16" t="s">
        <v>469</v>
      </c>
      <c r="C229" s="15">
        <f>SUM(Table4[[#This Row],[SN01]:[PB11]])</f>
        <v>6</v>
      </c>
      <c r="D229" s="15">
        <f t="shared" si="8"/>
        <v>1</v>
      </c>
      <c r="E229" s="15">
        <f>Table4[[#This Row],[NIWA samples]]+Table4[[#This Row],[AMS dredges]]</f>
        <v>7</v>
      </c>
      <c r="F229" s="15">
        <v>1</v>
      </c>
      <c r="G229" s="17"/>
      <c r="H229" s="17"/>
      <c r="I229" s="17"/>
      <c r="J229" s="17"/>
      <c r="K229" s="17"/>
      <c r="L229" s="17"/>
      <c r="M229" s="17"/>
      <c r="N229" s="17">
        <v>1</v>
      </c>
      <c r="O229" s="17"/>
      <c r="P229" s="17">
        <v>1</v>
      </c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>
        <v>1</v>
      </c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>
        <v>1</v>
      </c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>
        <v>1</v>
      </c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>
        <v>1</v>
      </c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</row>
    <row r="230" spans="1:234" x14ac:dyDescent="0.2">
      <c r="A230" s="15" t="s">
        <v>245</v>
      </c>
      <c r="B230" s="16" t="s">
        <v>470</v>
      </c>
      <c r="C230" s="15">
        <f>SUM(Table4[[#This Row],[SN01]:[PB11]])</f>
        <v>9</v>
      </c>
      <c r="D230" s="15">
        <f t="shared" si="8"/>
        <v>0</v>
      </c>
      <c r="E230" s="15">
        <f>Table4[[#This Row],[NIWA samples]]+Table4[[#This Row],[AMS dredges]]</f>
        <v>9</v>
      </c>
      <c r="F230" s="15"/>
      <c r="G230" s="17"/>
      <c r="H230" s="17"/>
      <c r="I230" s="17"/>
      <c r="J230" s="17"/>
      <c r="K230" s="17">
        <v>1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>
        <v>1</v>
      </c>
      <c r="X230" s="17"/>
      <c r="Y230" s="17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>
        <v>1</v>
      </c>
      <c r="CS230" s="17">
        <v>1</v>
      </c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>
        <v>1</v>
      </c>
      <c r="DK230" s="17">
        <v>1</v>
      </c>
      <c r="DL230" s="17">
        <v>1</v>
      </c>
      <c r="DM230" s="17">
        <v>1</v>
      </c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</row>
    <row r="231" spans="1:234" x14ac:dyDescent="0.2">
      <c r="A231" s="15" t="s">
        <v>245</v>
      </c>
      <c r="B231" s="16" t="s">
        <v>471</v>
      </c>
      <c r="C231" s="15">
        <f>SUM(Table4[[#This Row],[SN01]:[PB11]])</f>
        <v>0</v>
      </c>
      <c r="D231" s="15">
        <f t="shared" si="8"/>
        <v>4</v>
      </c>
      <c r="E231" s="15">
        <f>Table4[[#This Row],[NIWA samples]]+Table4[[#This Row],[AMS dredges]]</f>
        <v>4</v>
      </c>
      <c r="F231" s="1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>
        <v>1</v>
      </c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>
        <v>1</v>
      </c>
      <c r="HS231" s="17">
        <v>1</v>
      </c>
      <c r="HT231" s="17">
        <v>1</v>
      </c>
      <c r="HU231" s="17"/>
      <c r="HV231" s="17"/>
      <c r="HW231" s="17"/>
      <c r="HX231" s="17"/>
      <c r="HY231" s="17"/>
      <c r="HZ231" s="17"/>
    </row>
    <row r="232" spans="1:234" x14ac:dyDescent="0.2">
      <c r="A232" s="15" t="s">
        <v>245</v>
      </c>
      <c r="B232" s="16" t="s">
        <v>472</v>
      </c>
      <c r="C232" s="15">
        <f>SUM(Table4[[#This Row],[SN01]:[PB11]])</f>
        <v>3</v>
      </c>
      <c r="D232" s="15">
        <f t="shared" si="8"/>
        <v>1</v>
      </c>
      <c r="E232" s="15">
        <f>Table4[[#This Row],[NIWA samples]]+Table4[[#This Row],[AMS dredges]]</f>
        <v>4</v>
      </c>
      <c r="F232" s="15"/>
      <c r="G232" s="17"/>
      <c r="H232" s="17">
        <v>1</v>
      </c>
      <c r="I232" s="17"/>
      <c r="J232" s="17">
        <v>1</v>
      </c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>
        <v>1</v>
      </c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>
        <v>1</v>
      </c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</row>
    <row r="233" spans="1:234" x14ac:dyDescent="0.2">
      <c r="A233" s="15" t="s">
        <v>245</v>
      </c>
      <c r="B233" s="16" t="s">
        <v>473</v>
      </c>
      <c r="C233" s="15">
        <f>SUM(Table4[[#This Row],[SN01]:[PB11]])</f>
        <v>0</v>
      </c>
      <c r="D233" s="15">
        <f t="shared" si="8"/>
        <v>1</v>
      </c>
      <c r="E233" s="15">
        <f>Table4[[#This Row],[NIWA samples]]+Table4[[#This Row],[AMS dredges]]</f>
        <v>1</v>
      </c>
      <c r="F233" s="1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>
        <v>1</v>
      </c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</row>
    <row r="234" spans="1:234" x14ac:dyDescent="0.2">
      <c r="A234" s="15" t="s">
        <v>286</v>
      </c>
      <c r="B234" s="16" t="s">
        <v>474</v>
      </c>
      <c r="C234" s="15">
        <f>SUM(Table4[[#This Row],[SN01]:[PB11]])</f>
        <v>1</v>
      </c>
      <c r="D234" s="15">
        <f t="shared" si="8"/>
        <v>0</v>
      </c>
      <c r="E234" s="15">
        <f>Table4[[#This Row],[NIWA samples]]+Table4[[#This Row],[AMS dredges]]</f>
        <v>1</v>
      </c>
      <c r="F234" s="1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>
        <v>1</v>
      </c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</row>
    <row r="235" spans="1:234" x14ac:dyDescent="0.2">
      <c r="A235" s="15" t="s">
        <v>286</v>
      </c>
      <c r="B235" s="16" t="s">
        <v>475</v>
      </c>
      <c r="C235" s="15">
        <f>SUM(Table4[[#This Row],[SN01]:[PB11]])</f>
        <v>0</v>
      </c>
      <c r="D235" s="15">
        <f t="shared" si="8"/>
        <v>1</v>
      </c>
      <c r="E235" s="15">
        <f>Table4[[#This Row],[NIWA samples]]+Table4[[#This Row],[AMS dredges]]</f>
        <v>1</v>
      </c>
      <c r="F235" s="1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>
        <v>1</v>
      </c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</row>
    <row r="236" spans="1:234" x14ac:dyDescent="0.2">
      <c r="A236" s="15" t="s">
        <v>245</v>
      </c>
      <c r="B236" s="16" t="s">
        <v>476</v>
      </c>
      <c r="C236" s="15">
        <f>SUM(Table4[[#This Row],[SN01]:[PB11]])</f>
        <v>0</v>
      </c>
      <c r="D236" s="15">
        <f t="shared" si="8"/>
        <v>5</v>
      </c>
      <c r="E236" s="15">
        <f>Table4[[#This Row],[NIWA samples]]+Table4[[#This Row],[AMS dredges]]</f>
        <v>5</v>
      </c>
      <c r="F236" s="1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>
        <v>1</v>
      </c>
      <c r="FL236" s="17"/>
      <c r="FM236" s="17"/>
      <c r="FN236" s="17">
        <v>1</v>
      </c>
      <c r="FO236" s="17"/>
      <c r="FP236" s="17">
        <v>1</v>
      </c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>
        <v>1</v>
      </c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>
        <v>1</v>
      </c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</row>
    <row r="237" spans="1:234" x14ac:dyDescent="0.2">
      <c r="A237" s="15" t="s">
        <v>245</v>
      </c>
      <c r="B237" s="16" t="s">
        <v>477</v>
      </c>
      <c r="C237" s="15">
        <f>SUM(Table4[[#This Row],[SN01]:[PB11]])</f>
        <v>2</v>
      </c>
      <c r="D237" s="15">
        <f t="shared" si="8"/>
        <v>4</v>
      </c>
      <c r="E237" s="15">
        <f>Table4[[#This Row],[NIWA samples]]+Table4[[#This Row],[AMS dredges]]</f>
        <v>6</v>
      </c>
      <c r="F237" s="1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>
        <v>1</v>
      </c>
      <c r="DG237" s="17">
        <v>1</v>
      </c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>
        <v>1</v>
      </c>
      <c r="GS237" s="17"/>
      <c r="GT237" s="17"/>
      <c r="GU237" s="17"/>
      <c r="GV237" s="17"/>
      <c r="GW237" s="17">
        <v>1</v>
      </c>
      <c r="GX237" s="17"/>
      <c r="GY237" s="17"/>
      <c r="GZ237" s="17"/>
      <c r="HA237" s="17"/>
      <c r="HB237" s="17"/>
      <c r="HC237" s="17"/>
      <c r="HD237" s="17"/>
      <c r="HE237" s="17"/>
      <c r="HF237" s="17"/>
      <c r="HG237" s="17">
        <v>1</v>
      </c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>
        <v>1</v>
      </c>
      <c r="HT237" s="17"/>
      <c r="HU237" s="17"/>
      <c r="HV237" s="17"/>
      <c r="HW237" s="17"/>
      <c r="HX237" s="17"/>
      <c r="HY237" s="17"/>
      <c r="HZ237" s="17"/>
    </row>
    <row r="238" spans="1:234" x14ac:dyDescent="0.2">
      <c r="A238" s="15" t="s">
        <v>245</v>
      </c>
      <c r="B238" s="16" t="s">
        <v>478</v>
      </c>
      <c r="C238" s="15">
        <f>SUM(Table4[[#This Row],[SN01]:[PB11]])</f>
        <v>0</v>
      </c>
      <c r="D238" s="15">
        <f t="shared" si="8"/>
        <v>2</v>
      </c>
      <c r="E238" s="15">
        <f>Table4[[#This Row],[NIWA samples]]+Table4[[#This Row],[AMS dredges]]</f>
        <v>2</v>
      </c>
      <c r="F238" s="1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>
        <v>1</v>
      </c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>
        <v>1</v>
      </c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</row>
    <row r="239" spans="1:234" x14ac:dyDescent="0.2">
      <c r="A239" s="15" t="s">
        <v>245</v>
      </c>
      <c r="B239" s="16" t="s">
        <v>479</v>
      </c>
      <c r="C239" s="15">
        <f>SUM(Table4[[#This Row],[SN01]:[PB11]])</f>
        <v>0</v>
      </c>
      <c r="D239" s="15">
        <f t="shared" si="8"/>
        <v>8</v>
      </c>
      <c r="E239" s="15">
        <f>Table4[[#This Row],[NIWA samples]]+Table4[[#This Row],[AMS dredges]]</f>
        <v>8</v>
      </c>
      <c r="F239" s="1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>
        <v>1</v>
      </c>
      <c r="FL239" s="17"/>
      <c r="FM239" s="17"/>
      <c r="FN239" s="17"/>
      <c r="FO239" s="17"/>
      <c r="FP239" s="17"/>
      <c r="FQ239" s="17"/>
      <c r="FR239" s="17">
        <v>1</v>
      </c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>
        <v>1</v>
      </c>
      <c r="GH239" s="17"/>
      <c r="GI239" s="17"/>
      <c r="GJ239" s="17"/>
      <c r="GK239" s="17"/>
      <c r="GL239" s="17"/>
      <c r="GM239" s="17"/>
      <c r="GN239" s="17">
        <v>1</v>
      </c>
      <c r="GO239" s="17"/>
      <c r="GP239" s="17"/>
      <c r="GQ239" s="17"/>
      <c r="GR239" s="17">
        <v>1</v>
      </c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>
        <v>1</v>
      </c>
      <c r="HH239" s="17">
        <v>1</v>
      </c>
      <c r="HI239" s="17"/>
      <c r="HJ239" s="17"/>
      <c r="HK239" s="17"/>
      <c r="HL239" s="17"/>
      <c r="HM239" s="17"/>
      <c r="HN239" s="17">
        <v>1</v>
      </c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</row>
    <row r="240" spans="1:234" x14ac:dyDescent="0.2">
      <c r="A240" s="15" t="s">
        <v>245</v>
      </c>
      <c r="B240" s="16" t="s">
        <v>480</v>
      </c>
      <c r="C240" s="15">
        <f>SUM(Table4[[#This Row],[SN01]:[PB11]])</f>
        <v>18</v>
      </c>
      <c r="D240" s="15">
        <f t="shared" si="8"/>
        <v>0</v>
      </c>
      <c r="E240" s="15">
        <f>Table4[[#This Row],[NIWA samples]]+Table4[[#This Row],[AMS dredges]]</f>
        <v>18</v>
      </c>
      <c r="F240" s="15">
        <v>1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>
        <v>1</v>
      </c>
      <c r="AB240" s="17"/>
      <c r="AC240" s="17"/>
      <c r="AD240" s="17"/>
      <c r="AE240" s="17"/>
      <c r="AF240" s="17"/>
      <c r="AG240" s="17"/>
      <c r="AH240" s="17">
        <v>1</v>
      </c>
      <c r="AI240" s="17">
        <v>1</v>
      </c>
      <c r="AJ240" s="17"/>
      <c r="AK240" s="17"/>
      <c r="AL240" s="17"/>
      <c r="AM240" s="17"/>
      <c r="AN240" s="17"/>
      <c r="AO240" s="17"/>
      <c r="AP240" s="17"/>
      <c r="AQ240" s="17"/>
      <c r="AR240" s="17"/>
      <c r="AS240" s="17">
        <v>1</v>
      </c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>
        <v>1</v>
      </c>
      <c r="BJ240" s="17"/>
      <c r="BK240" s="17">
        <v>1</v>
      </c>
      <c r="BL240" s="17"/>
      <c r="BM240" s="17"/>
      <c r="BN240" s="17"/>
      <c r="BO240" s="17"/>
      <c r="BP240" s="17">
        <v>1</v>
      </c>
      <c r="BQ240" s="17">
        <v>1</v>
      </c>
      <c r="BR240" s="17"/>
      <c r="BS240" s="17">
        <v>1</v>
      </c>
      <c r="BT240" s="17"/>
      <c r="BU240" s="17"/>
      <c r="BV240" s="17"/>
      <c r="BW240" s="17">
        <v>1</v>
      </c>
      <c r="BX240" s="17"/>
      <c r="BY240" s="17"/>
      <c r="BZ240" s="17"/>
      <c r="CA240" s="17">
        <v>1</v>
      </c>
      <c r="CB240" s="17"/>
      <c r="CC240" s="17"/>
      <c r="CD240" s="17"/>
      <c r="CE240" s="17"/>
      <c r="CF240" s="17"/>
      <c r="CG240" s="17"/>
      <c r="CH240" s="17"/>
      <c r="CI240" s="17">
        <v>1</v>
      </c>
      <c r="CJ240" s="17">
        <v>1</v>
      </c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>
        <v>1</v>
      </c>
      <c r="EI240" s="17"/>
      <c r="EJ240" s="17"/>
      <c r="EK240" s="17"/>
      <c r="EL240" s="17"/>
      <c r="EM240" s="17"/>
      <c r="EN240" s="17">
        <v>1</v>
      </c>
      <c r="EO240" s="17"/>
      <c r="EP240" s="17">
        <v>1</v>
      </c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>
        <v>1</v>
      </c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</row>
    <row r="241" spans="1:234" x14ac:dyDescent="0.2">
      <c r="A241" s="15" t="s">
        <v>245</v>
      </c>
      <c r="B241" s="16" t="s">
        <v>481</v>
      </c>
      <c r="C241" s="15">
        <f>SUM(Table4[[#This Row],[SN01]:[PB11]])</f>
        <v>0</v>
      </c>
      <c r="D241" s="15">
        <f t="shared" si="8"/>
        <v>13</v>
      </c>
      <c r="E241" s="15">
        <f>Table4[[#This Row],[NIWA samples]]+Table4[[#This Row],[AMS dredges]]</f>
        <v>13</v>
      </c>
      <c r="F241" s="15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>
        <v>1</v>
      </c>
      <c r="FJ241" s="17"/>
      <c r="FK241" s="17">
        <v>1</v>
      </c>
      <c r="FL241" s="17">
        <v>1</v>
      </c>
      <c r="FM241" s="17">
        <v>1</v>
      </c>
      <c r="FN241" s="17">
        <v>1</v>
      </c>
      <c r="FO241" s="17">
        <v>1</v>
      </c>
      <c r="FP241" s="17">
        <v>1</v>
      </c>
      <c r="FQ241" s="17"/>
      <c r="FR241" s="17">
        <v>1</v>
      </c>
      <c r="FS241" s="17">
        <v>1</v>
      </c>
      <c r="FT241" s="17"/>
      <c r="FU241" s="17">
        <v>1</v>
      </c>
      <c r="FV241" s="17">
        <v>1</v>
      </c>
      <c r="FW241" s="17"/>
      <c r="FX241" s="17"/>
      <c r="FY241" s="17"/>
      <c r="FZ241" s="17"/>
      <c r="GA241" s="17">
        <v>1</v>
      </c>
      <c r="GB241" s="17"/>
      <c r="GC241" s="17"/>
      <c r="GD241" s="17"/>
      <c r="GE241" s="17"/>
      <c r="GF241" s="17">
        <v>1</v>
      </c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</row>
    <row r="242" spans="1:234" s="26" customFormat="1" x14ac:dyDescent="0.2">
      <c r="A242" s="23" t="s">
        <v>245</v>
      </c>
      <c r="B242" s="24" t="s">
        <v>482</v>
      </c>
      <c r="C242" s="23">
        <f>SUM(Table4[[#This Row],[SN01]:[PB11]])</f>
        <v>6</v>
      </c>
      <c r="D242" s="23">
        <f t="shared" si="8"/>
        <v>1</v>
      </c>
      <c r="E242" s="23">
        <f>Table4[[#This Row],[NIWA samples]]+Table4[[#This Row],[AMS dredges]]</f>
        <v>7</v>
      </c>
      <c r="F242" s="23">
        <v>1</v>
      </c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>
        <v>1</v>
      </c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>
        <v>1</v>
      </c>
      <c r="BR242" s="25">
        <v>1</v>
      </c>
      <c r="BS242" s="25"/>
      <c r="BT242" s="25"/>
      <c r="BU242" s="25"/>
      <c r="BV242" s="25"/>
      <c r="BW242" s="25">
        <v>1</v>
      </c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>
        <v>1</v>
      </c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>
        <v>1</v>
      </c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  <c r="HP242" s="25"/>
      <c r="HQ242" s="25"/>
      <c r="HR242" s="25"/>
      <c r="HS242" s="25"/>
      <c r="HT242" s="25"/>
      <c r="HU242" s="25"/>
      <c r="HV242" s="25"/>
      <c r="HW242" s="25"/>
      <c r="HX242" s="25"/>
      <c r="HY242" s="25"/>
      <c r="HZ242" s="25"/>
    </row>
    <row r="243" spans="1:234" s="26" customFormat="1" x14ac:dyDescent="0.2">
      <c r="A243" s="23" t="s">
        <v>245</v>
      </c>
      <c r="B243" s="24" t="s">
        <v>483</v>
      </c>
      <c r="C243" s="23">
        <f>SUM(Table4[[#This Row],[SN01]:[PB11]])</f>
        <v>20</v>
      </c>
      <c r="D243" s="23">
        <f t="shared" si="8"/>
        <v>11</v>
      </c>
      <c r="E243" s="23">
        <f>Table4[[#This Row],[NIWA samples]]+Table4[[#This Row],[AMS dredges]]</f>
        <v>31</v>
      </c>
      <c r="F243" s="23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>
        <v>1</v>
      </c>
      <c r="AK243" s="25">
        <v>1</v>
      </c>
      <c r="AL243" s="25"/>
      <c r="AM243" s="25"/>
      <c r="AN243" s="25"/>
      <c r="AO243" s="25">
        <v>1</v>
      </c>
      <c r="AP243" s="25"/>
      <c r="AQ243" s="25"/>
      <c r="AR243" s="25"/>
      <c r="AS243" s="25"/>
      <c r="AT243" s="25"/>
      <c r="AU243" s="25">
        <v>1</v>
      </c>
      <c r="AV243" s="25"/>
      <c r="AW243" s="25"/>
      <c r="AX243" s="25"/>
      <c r="AY243" s="25">
        <v>1</v>
      </c>
      <c r="AZ243" s="25"/>
      <c r="BA243" s="25"/>
      <c r="BB243" s="25"/>
      <c r="BC243" s="25"/>
      <c r="BD243" s="25">
        <v>1</v>
      </c>
      <c r="BE243" s="25"/>
      <c r="BF243" s="25">
        <v>1</v>
      </c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>
        <v>1</v>
      </c>
      <c r="BR243" s="25">
        <v>1</v>
      </c>
      <c r="BS243" s="25"/>
      <c r="BT243" s="25"/>
      <c r="BU243" s="25">
        <v>1</v>
      </c>
      <c r="BV243" s="25"/>
      <c r="BW243" s="25"/>
      <c r="BX243" s="25"/>
      <c r="BY243" s="25">
        <v>1</v>
      </c>
      <c r="BZ243" s="25"/>
      <c r="CA243" s="25">
        <v>1</v>
      </c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>
        <v>1</v>
      </c>
      <c r="DA243" s="25"/>
      <c r="DB243" s="25"/>
      <c r="DC243" s="25"/>
      <c r="DD243" s="25"/>
      <c r="DE243" s="25"/>
      <c r="DF243" s="25"/>
      <c r="DG243" s="25">
        <v>1</v>
      </c>
      <c r="DH243" s="25"/>
      <c r="DI243" s="25">
        <v>1</v>
      </c>
      <c r="DJ243" s="25">
        <v>1</v>
      </c>
      <c r="DK243" s="25"/>
      <c r="DL243" s="25">
        <v>1</v>
      </c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>
        <v>1</v>
      </c>
      <c r="DZ243" s="25">
        <v>1</v>
      </c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>
        <v>1</v>
      </c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>
        <v>1</v>
      </c>
      <c r="FK243" s="25">
        <v>1</v>
      </c>
      <c r="FL243" s="25">
        <v>1</v>
      </c>
      <c r="FM243" s="25"/>
      <c r="FN243" s="25">
        <v>1</v>
      </c>
      <c r="FO243" s="25"/>
      <c r="FP243" s="25">
        <v>1</v>
      </c>
      <c r="FQ243" s="25"/>
      <c r="FR243" s="25">
        <v>1</v>
      </c>
      <c r="FS243" s="25">
        <v>1</v>
      </c>
      <c r="FT243" s="25"/>
      <c r="FU243" s="25">
        <v>1</v>
      </c>
      <c r="FV243" s="25"/>
      <c r="FW243" s="25">
        <v>1</v>
      </c>
      <c r="FX243" s="25"/>
      <c r="FY243" s="25">
        <v>1</v>
      </c>
      <c r="FZ243" s="25"/>
      <c r="GA243" s="25"/>
      <c r="GB243" s="25"/>
      <c r="GC243" s="25"/>
      <c r="GD243" s="25"/>
      <c r="GE243" s="25"/>
      <c r="GF243" s="25"/>
      <c r="GG243" s="25">
        <v>1</v>
      </c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  <c r="HP243" s="25"/>
      <c r="HQ243" s="25"/>
      <c r="HR243" s="25"/>
      <c r="HS243" s="25"/>
      <c r="HT243" s="25"/>
      <c r="HU243" s="25"/>
      <c r="HV243" s="25"/>
      <c r="HW243" s="25"/>
      <c r="HX243" s="25"/>
      <c r="HY243" s="25"/>
      <c r="HZ243" s="25"/>
    </row>
    <row r="244" spans="1:234" s="26" customFormat="1" x14ac:dyDescent="0.2">
      <c r="A244" s="23" t="s">
        <v>245</v>
      </c>
      <c r="B244" s="24" t="s">
        <v>484</v>
      </c>
      <c r="C244" s="23">
        <f>SUM(Table4[[#This Row],[SN01]:[PB11]])</f>
        <v>5</v>
      </c>
      <c r="D244" s="23">
        <f t="shared" si="8"/>
        <v>0</v>
      </c>
      <c r="E244" s="23">
        <f>Table4[[#This Row],[NIWA samples]]+Table4[[#This Row],[AMS dredges]]</f>
        <v>5</v>
      </c>
      <c r="F244" s="23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>
        <v>1</v>
      </c>
      <c r="BB244" s="25"/>
      <c r="BC244" s="25">
        <v>1</v>
      </c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>
        <v>1</v>
      </c>
      <c r="DI244" s="25"/>
      <c r="DJ244" s="25"/>
      <c r="DK244" s="25">
        <v>1</v>
      </c>
      <c r="DL244" s="25"/>
      <c r="DM244" s="25">
        <v>1</v>
      </c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  <c r="HP244" s="25"/>
      <c r="HQ244" s="25"/>
      <c r="HR244" s="25"/>
      <c r="HS244" s="25"/>
      <c r="HT244" s="25"/>
      <c r="HU244" s="25"/>
      <c r="HV244" s="25"/>
      <c r="HW244" s="25"/>
      <c r="HX244" s="25"/>
      <c r="HY244" s="25"/>
      <c r="HZ244" s="25"/>
    </row>
    <row r="245" spans="1:234" s="26" customFormat="1" x14ac:dyDescent="0.2">
      <c r="A245" s="23" t="s">
        <v>245</v>
      </c>
      <c r="B245" s="24" t="s">
        <v>485</v>
      </c>
      <c r="C245" s="23">
        <f>SUM(Table4[[#This Row],[SN01]:[PB11]])</f>
        <v>7</v>
      </c>
      <c r="D245" s="23">
        <f t="shared" si="8"/>
        <v>0</v>
      </c>
      <c r="E245" s="23">
        <f>Table4[[#This Row],[NIWA samples]]+Table4[[#This Row],[AMS dredges]]</f>
        <v>7</v>
      </c>
      <c r="F245" s="23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>
        <v>1</v>
      </c>
      <c r="AM245" s="25">
        <v>1</v>
      </c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>
        <v>1</v>
      </c>
      <c r="BB245" s="25"/>
      <c r="BC245" s="25">
        <v>1</v>
      </c>
      <c r="BD245" s="25">
        <v>1</v>
      </c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>
        <v>1</v>
      </c>
      <c r="CU245" s="25"/>
      <c r="CV245" s="25"/>
      <c r="CW245" s="25"/>
      <c r="CX245" s="25"/>
      <c r="CY245" s="25">
        <v>1</v>
      </c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  <c r="HP245" s="25"/>
      <c r="HQ245" s="25"/>
      <c r="HR245" s="25"/>
      <c r="HS245" s="25"/>
      <c r="HT245" s="25"/>
      <c r="HU245" s="25"/>
      <c r="HV245" s="25"/>
      <c r="HW245" s="25"/>
      <c r="HX245" s="25"/>
      <c r="HY245" s="25"/>
      <c r="HZ245" s="25"/>
    </row>
    <row r="246" spans="1:234" s="26" customFormat="1" x14ac:dyDescent="0.2">
      <c r="A246" s="23" t="s">
        <v>245</v>
      </c>
      <c r="B246" s="27" t="s">
        <v>486</v>
      </c>
      <c r="C246" s="23">
        <f>SUM(Table4[[#This Row],[SN01]:[PB11]])</f>
        <v>0</v>
      </c>
      <c r="D246" s="23">
        <f t="shared" si="8"/>
        <v>2</v>
      </c>
      <c r="E246" s="23">
        <f>Table4[[#This Row],[NIWA samples]]+Table4[[#This Row],[AMS dredges]]</f>
        <v>2</v>
      </c>
      <c r="F246" s="23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>
        <v>1</v>
      </c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>
        <v>1</v>
      </c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  <c r="HP246" s="25"/>
      <c r="HQ246" s="25"/>
      <c r="HR246" s="25"/>
      <c r="HS246" s="25"/>
      <c r="HT246" s="25"/>
      <c r="HU246" s="25"/>
      <c r="HV246" s="25"/>
      <c r="HW246" s="25"/>
      <c r="HX246" s="25"/>
      <c r="HY246" s="25"/>
      <c r="HZ246" s="25"/>
    </row>
    <row r="247" spans="1:234" s="26" customFormat="1" x14ac:dyDescent="0.2">
      <c r="A247" s="23" t="s">
        <v>245</v>
      </c>
      <c r="B247" s="24" t="s">
        <v>487</v>
      </c>
      <c r="C247" s="23">
        <f>SUM(Table4[[#This Row],[SN01]:[PB11]])</f>
        <v>9</v>
      </c>
      <c r="D247" s="23">
        <f t="shared" si="8"/>
        <v>1</v>
      </c>
      <c r="E247" s="23">
        <f>Table4[[#This Row],[NIWA samples]]+Table4[[#This Row],[AMS dredges]]</f>
        <v>10</v>
      </c>
      <c r="F247" s="23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>
        <v>1</v>
      </c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>
        <v>1</v>
      </c>
      <c r="EN247" s="25">
        <v>1</v>
      </c>
      <c r="EO247" s="25">
        <v>1</v>
      </c>
      <c r="EP247" s="25"/>
      <c r="EQ247" s="25"/>
      <c r="ER247" s="25"/>
      <c r="ES247" s="25"/>
      <c r="ET247" s="25"/>
      <c r="EU247" s="25"/>
      <c r="EV247" s="25">
        <v>1</v>
      </c>
      <c r="EW247" s="25">
        <v>1</v>
      </c>
      <c r="EX247" s="25"/>
      <c r="EY247" s="25">
        <v>1</v>
      </c>
      <c r="EZ247" s="25"/>
      <c r="FA247" s="25"/>
      <c r="FB247" s="25"/>
      <c r="FC247" s="25">
        <v>1</v>
      </c>
      <c r="FD247" s="25">
        <v>1</v>
      </c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>
        <v>1</v>
      </c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  <c r="HP247" s="25"/>
      <c r="HQ247" s="25"/>
      <c r="HR247" s="25"/>
      <c r="HS247" s="25"/>
      <c r="HT247" s="25"/>
      <c r="HU247" s="25"/>
      <c r="HV247" s="25"/>
      <c r="HW247" s="25"/>
      <c r="HX247" s="25"/>
      <c r="HY247" s="25"/>
      <c r="HZ247" s="25"/>
    </row>
    <row r="248" spans="1:234" s="26" customFormat="1" x14ac:dyDescent="0.2">
      <c r="A248" s="23" t="s">
        <v>245</v>
      </c>
      <c r="B248" s="24" t="s">
        <v>488</v>
      </c>
      <c r="C248" s="23">
        <f>SUM(Table4[[#This Row],[SN01]:[PB11]])</f>
        <v>1</v>
      </c>
      <c r="D248" s="23">
        <f t="shared" si="8"/>
        <v>0</v>
      </c>
      <c r="E248" s="23">
        <f>Table4[[#This Row],[NIWA samples]]+Table4[[#This Row],[AMS dredges]]</f>
        <v>1</v>
      </c>
      <c r="F248" s="23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>
        <v>1</v>
      </c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  <c r="HP248" s="25"/>
      <c r="HQ248" s="25"/>
      <c r="HR248" s="25"/>
      <c r="HS248" s="25"/>
      <c r="HT248" s="25"/>
      <c r="HU248" s="25"/>
      <c r="HV248" s="25"/>
      <c r="HW248" s="25"/>
      <c r="HX248" s="25"/>
      <c r="HY248" s="25"/>
      <c r="HZ248" s="25"/>
    </row>
    <row r="249" spans="1:234" x14ac:dyDescent="0.2">
      <c r="A249" s="15" t="s">
        <v>245</v>
      </c>
      <c r="B249" s="16" t="s">
        <v>489</v>
      </c>
      <c r="C249" s="15">
        <f>SUM(Table4[[#This Row],[SN01]:[PB11]])</f>
        <v>2</v>
      </c>
      <c r="D249" s="15">
        <f t="shared" si="8"/>
        <v>1</v>
      </c>
      <c r="E249" s="15">
        <f>Table4[[#This Row],[NIWA samples]]+Table4[[#This Row],[AMS dredges]]</f>
        <v>3</v>
      </c>
      <c r="F249" s="1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>
        <v>1</v>
      </c>
      <c r="AU249" s="17">
        <v>1</v>
      </c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>
        <v>1</v>
      </c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</row>
    <row r="250" spans="1:234" x14ac:dyDescent="0.2">
      <c r="A250" s="15" t="s">
        <v>245</v>
      </c>
      <c r="B250" s="16" t="s">
        <v>490</v>
      </c>
      <c r="C250" s="15">
        <f>SUM(Table4[[#This Row],[SN01]:[PB11]])</f>
        <v>0</v>
      </c>
      <c r="D250" s="15">
        <f t="shared" si="8"/>
        <v>1</v>
      </c>
      <c r="E250" s="15">
        <f>Table4[[#This Row],[NIWA samples]]+Table4[[#This Row],[AMS dredges]]</f>
        <v>1</v>
      </c>
      <c r="F250" s="15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>
        <v>1</v>
      </c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</row>
    <row r="251" spans="1:234" x14ac:dyDescent="0.2">
      <c r="A251" s="15" t="s">
        <v>245</v>
      </c>
      <c r="B251" s="16" t="s">
        <v>491</v>
      </c>
      <c r="C251" s="15">
        <f>SUM(Table4[[#This Row],[SN01]:[PB11]])</f>
        <v>1</v>
      </c>
      <c r="D251" s="15">
        <f t="shared" si="8"/>
        <v>0</v>
      </c>
      <c r="E251" s="15">
        <f>Table4[[#This Row],[NIWA samples]]+Table4[[#This Row],[AMS dredges]]</f>
        <v>1</v>
      </c>
      <c r="F251" s="1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>
        <v>1</v>
      </c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</row>
    <row r="252" spans="1:234" x14ac:dyDescent="0.2">
      <c r="A252" s="15" t="s">
        <v>245</v>
      </c>
      <c r="B252" s="16" t="s">
        <v>492</v>
      </c>
      <c r="C252" s="15">
        <f>SUM(Table4[[#This Row],[SN01]:[PB11]])</f>
        <v>0</v>
      </c>
      <c r="D252" s="15">
        <f t="shared" si="8"/>
        <v>1</v>
      </c>
      <c r="E252" s="15">
        <f>Table4[[#This Row],[NIWA samples]]+Table4[[#This Row],[AMS dredges]]</f>
        <v>1</v>
      </c>
      <c r="F252" s="15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>
        <v>1</v>
      </c>
    </row>
    <row r="253" spans="1:234" x14ac:dyDescent="0.2">
      <c r="A253" s="15" t="s">
        <v>245</v>
      </c>
      <c r="B253" s="16" t="s">
        <v>493</v>
      </c>
      <c r="C253" s="15">
        <f>SUM(Table4[[#This Row],[SN01]:[PB11]])</f>
        <v>1</v>
      </c>
      <c r="D253" s="15">
        <f t="shared" si="8"/>
        <v>0</v>
      </c>
      <c r="E253" s="15">
        <f>Table4[[#This Row],[NIWA samples]]+Table4[[#This Row],[AMS dredges]]</f>
        <v>1</v>
      </c>
      <c r="F253" s="15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>
        <v>1</v>
      </c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</row>
    <row r="254" spans="1:234" x14ac:dyDescent="0.2">
      <c r="A254" s="15" t="s">
        <v>286</v>
      </c>
      <c r="B254" s="16" t="s">
        <v>494</v>
      </c>
      <c r="C254" s="15">
        <f>SUM(Table4[[#This Row],[SN01]:[PB11]])</f>
        <v>0</v>
      </c>
      <c r="D254" s="15">
        <f t="shared" si="8"/>
        <v>1</v>
      </c>
      <c r="E254" s="15">
        <f>Table4[[#This Row],[NIWA samples]]+Table4[[#This Row],[AMS dredges]]</f>
        <v>1</v>
      </c>
      <c r="F254" s="15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>
        <v>1</v>
      </c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</row>
    <row r="255" spans="1:234" x14ac:dyDescent="0.2">
      <c r="A255" s="15" t="s">
        <v>245</v>
      </c>
      <c r="B255" s="16" t="s">
        <v>495</v>
      </c>
      <c r="C255" s="15">
        <f>SUM(Table4[[#This Row],[SN01]:[PB11]])</f>
        <v>0</v>
      </c>
      <c r="D255" s="15">
        <f t="shared" si="8"/>
        <v>1</v>
      </c>
      <c r="E255" s="15">
        <f>Table4[[#This Row],[NIWA samples]]+Table4[[#This Row],[AMS dredges]]</f>
        <v>1</v>
      </c>
      <c r="F255" s="15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>
        <v>1</v>
      </c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</row>
    <row r="256" spans="1:234" x14ac:dyDescent="0.2">
      <c r="A256" s="15" t="s">
        <v>245</v>
      </c>
      <c r="B256" s="16" t="s">
        <v>496</v>
      </c>
      <c r="C256" s="15">
        <f>SUM(Table4[[#This Row],[SN01]:[PB11]])</f>
        <v>23</v>
      </c>
      <c r="D256" s="15">
        <f t="shared" si="8"/>
        <v>9</v>
      </c>
      <c r="E256" s="15">
        <f>Table4[[#This Row],[NIWA samples]]+Table4[[#This Row],[AMS dredges]]</f>
        <v>32</v>
      </c>
      <c r="F256" s="15"/>
      <c r="G256" s="17"/>
      <c r="H256" s="17"/>
      <c r="I256" s="17">
        <v>1</v>
      </c>
      <c r="J256" s="17"/>
      <c r="K256" s="17">
        <v>1</v>
      </c>
      <c r="L256" s="17">
        <v>1</v>
      </c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>
        <v>1</v>
      </c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>
        <v>1</v>
      </c>
      <c r="AM256" s="17">
        <v>1</v>
      </c>
      <c r="AN256" s="17">
        <v>1</v>
      </c>
      <c r="AO256" s="17">
        <v>1</v>
      </c>
      <c r="AP256" s="17">
        <v>1</v>
      </c>
      <c r="AQ256" s="17"/>
      <c r="AR256" s="17">
        <v>1</v>
      </c>
      <c r="AS256" s="17"/>
      <c r="AT256" s="17">
        <v>1</v>
      </c>
      <c r="AU256" s="17">
        <v>1</v>
      </c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>
        <v>1</v>
      </c>
      <c r="DI256" s="17">
        <v>1</v>
      </c>
      <c r="DJ256" s="17">
        <v>1</v>
      </c>
      <c r="DK256" s="17"/>
      <c r="DL256" s="17">
        <v>1</v>
      </c>
      <c r="DM256" s="17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>
        <v>1</v>
      </c>
      <c r="DZ256" s="17"/>
      <c r="EA256" s="17">
        <v>1</v>
      </c>
      <c r="EB256" s="17"/>
      <c r="EC256" s="17">
        <v>1</v>
      </c>
      <c r="ED256" s="17"/>
      <c r="EE256" s="17"/>
      <c r="EF256" s="17"/>
      <c r="EG256" s="17">
        <v>1</v>
      </c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>
        <v>1</v>
      </c>
      <c r="EW256" s="17">
        <v>1</v>
      </c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>
        <v>1</v>
      </c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>
        <v>1</v>
      </c>
      <c r="GO256" s="17"/>
      <c r="GP256" s="17"/>
      <c r="GQ256" s="17"/>
      <c r="GR256" s="17">
        <v>1</v>
      </c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>
        <v>1</v>
      </c>
      <c r="HH256" s="17"/>
      <c r="HI256" s="17"/>
      <c r="HJ256" s="17"/>
      <c r="HK256" s="17"/>
      <c r="HL256" s="17">
        <v>1</v>
      </c>
      <c r="HM256" s="17"/>
      <c r="HN256" s="17"/>
      <c r="HO256" s="17"/>
      <c r="HP256" s="17"/>
      <c r="HQ256" s="17"/>
      <c r="HR256" s="17">
        <v>1</v>
      </c>
      <c r="HS256" s="17"/>
      <c r="HT256" s="17">
        <v>1</v>
      </c>
      <c r="HU256" s="17"/>
      <c r="HV256" s="17"/>
      <c r="HW256" s="17">
        <v>1</v>
      </c>
      <c r="HX256" s="17">
        <v>1</v>
      </c>
      <c r="HY256" s="17"/>
      <c r="HZ256" s="17"/>
    </row>
    <row r="257" spans="1:234" x14ac:dyDescent="0.2">
      <c r="A257" s="15" t="s">
        <v>245</v>
      </c>
      <c r="B257" s="18" t="s">
        <v>497</v>
      </c>
      <c r="C257" s="15">
        <f>SUM(Table4[[#This Row],[SN01]:[PB11]])</f>
        <v>2</v>
      </c>
      <c r="D257" s="15">
        <f t="shared" si="8"/>
        <v>0</v>
      </c>
      <c r="E257" s="15">
        <f>Table4[[#This Row],[NIWA samples]]+Table4[[#This Row],[AMS dredges]]</f>
        <v>2</v>
      </c>
      <c r="F257" s="1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>
        <v>1</v>
      </c>
      <c r="EX257" s="17"/>
      <c r="EY257" s="17"/>
      <c r="EZ257" s="17"/>
      <c r="FA257" s="17"/>
      <c r="FB257" s="17"/>
      <c r="FC257" s="17">
        <v>1</v>
      </c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</row>
    <row r="258" spans="1:234" x14ac:dyDescent="0.2">
      <c r="A258" s="15" t="s">
        <v>245</v>
      </c>
      <c r="B258" s="18" t="s">
        <v>498</v>
      </c>
      <c r="C258" s="15">
        <f>SUM(Table4[[#This Row],[SN01]:[PB11]])</f>
        <v>1</v>
      </c>
      <c r="D258" s="15">
        <f t="shared" si="8"/>
        <v>0</v>
      </c>
      <c r="E258" s="15">
        <f>Table4[[#This Row],[NIWA samples]]+Table4[[#This Row],[AMS dredges]]</f>
        <v>1</v>
      </c>
      <c r="F258" s="1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>
        <v>1</v>
      </c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</row>
    <row r="259" spans="1:234" x14ac:dyDescent="0.2">
      <c r="A259" s="15" t="s">
        <v>245</v>
      </c>
      <c r="B259" s="18" t="s">
        <v>499</v>
      </c>
      <c r="C259" s="15">
        <f>SUM(Table4[[#This Row],[SN01]:[PB11]])</f>
        <v>2</v>
      </c>
      <c r="D259" s="15">
        <f t="shared" si="8"/>
        <v>0</v>
      </c>
      <c r="E259" s="15">
        <f>Table4[[#This Row],[NIWA samples]]+Table4[[#This Row],[AMS dredges]]</f>
        <v>2</v>
      </c>
      <c r="F259" s="1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>
        <v>1</v>
      </c>
      <c r="DL259" s="17">
        <v>1</v>
      </c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</row>
    <row r="260" spans="1:234" x14ac:dyDescent="0.2">
      <c r="A260" s="15" t="s">
        <v>245</v>
      </c>
      <c r="B260" s="16" t="s">
        <v>500</v>
      </c>
      <c r="C260" s="15">
        <f>SUM(Table4[[#This Row],[SN01]:[PB11]])</f>
        <v>0</v>
      </c>
      <c r="D260" s="15">
        <f t="shared" si="8"/>
        <v>1</v>
      </c>
      <c r="E260" s="15">
        <f>Table4[[#This Row],[NIWA samples]]+Table4[[#This Row],[AMS dredges]]</f>
        <v>1</v>
      </c>
      <c r="F260" s="15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>
        <v>1</v>
      </c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</row>
    <row r="261" spans="1:234" x14ac:dyDescent="0.2">
      <c r="A261" s="15" t="s">
        <v>286</v>
      </c>
      <c r="B261" s="16" t="s">
        <v>501</v>
      </c>
      <c r="C261" s="15">
        <f>SUM(Table4[[#This Row],[SN01]:[PB11]])</f>
        <v>0</v>
      </c>
      <c r="D261" s="15">
        <f t="shared" si="8"/>
        <v>1</v>
      </c>
      <c r="E261" s="15">
        <f>Table4[[#This Row],[NIWA samples]]+Table4[[#This Row],[AMS dredges]]</f>
        <v>1</v>
      </c>
      <c r="F261" s="15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>
        <v>1</v>
      </c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</row>
    <row r="262" spans="1:234" x14ac:dyDescent="0.2">
      <c r="A262" s="15" t="s">
        <v>245</v>
      </c>
      <c r="B262" s="16" t="s">
        <v>502</v>
      </c>
      <c r="C262" s="15">
        <f>SUM(Table4[[#This Row],[SN01]:[PB11]])</f>
        <v>5</v>
      </c>
      <c r="D262" s="15">
        <f t="shared" si="8"/>
        <v>17</v>
      </c>
      <c r="E262" s="15">
        <f>Table4[[#This Row],[NIWA samples]]+Table4[[#This Row],[AMS dredges]]</f>
        <v>22</v>
      </c>
      <c r="F262" s="1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>
        <v>1</v>
      </c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>
        <v>1</v>
      </c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>
        <v>1</v>
      </c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>
        <v>1</v>
      </c>
      <c r="EG262" s="17"/>
      <c r="EH262" s="17"/>
      <c r="EI262" s="17"/>
      <c r="EJ262" s="17"/>
      <c r="EK262" s="17"/>
      <c r="EL262" s="17"/>
      <c r="EM262" s="17"/>
      <c r="EN262" s="17">
        <v>1</v>
      </c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>
        <v>1</v>
      </c>
      <c r="FK262" s="17">
        <v>1</v>
      </c>
      <c r="FL262" s="17">
        <v>1</v>
      </c>
      <c r="FM262" s="17">
        <v>1</v>
      </c>
      <c r="FN262" s="17">
        <v>1</v>
      </c>
      <c r="FO262" s="17">
        <v>1</v>
      </c>
      <c r="FP262" s="17">
        <v>1</v>
      </c>
      <c r="FQ262" s="17">
        <v>1</v>
      </c>
      <c r="FR262" s="17">
        <v>1</v>
      </c>
      <c r="FS262" s="17"/>
      <c r="FT262" s="17"/>
      <c r="FU262" s="17">
        <v>1</v>
      </c>
      <c r="FV262" s="17">
        <v>1</v>
      </c>
      <c r="FW262" s="17"/>
      <c r="FX262" s="17"/>
      <c r="FY262" s="17"/>
      <c r="FZ262" s="17"/>
      <c r="GA262" s="17">
        <v>1</v>
      </c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>
        <v>1</v>
      </c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>
        <v>1</v>
      </c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>
        <v>1</v>
      </c>
      <c r="HS262" s="17">
        <v>1</v>
      </c>
      <c r="HT262" s="17">
        <v>1</v>
      </c>
      <c r="HU262" s="17"/>
      <c r="HV262" s="17"/>
      <c r="HW262" s="17"/>
      <c r="HX262" s="17"/>
      <c r="HY262" s="17"/>
      <c r="HZ262" s="17"/>
    </row>
    <row r="263" spans="1:234" x14ac:dyDescent="0.2">
      <c r="A263" s="15" t="s">
        <v>245</v>
      </c>
      <c r="B263" s="16" t="s">
        <v>503</v>
      </c>
      <c r="C263" s="15">
        <f>SUM(Table4[[#This Row],[SN01]:[PB11]])</f>
        <v>0</v>
      </c>
      <c r="D263" s="15">
        <f t="shared" si="8"/>
        <v>6</v>
      </c>
      <c r="E263" s="15">
        <f>Table4[[#This Row],[NIWA samples]]+Table4[[#This Row],[AMS dredges]]</f>
        <v>6</v>
      </c>
      <c r="F263" s="15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>
        <v>1</v>
      </c>
      <c r="FL263" s="17">
        <v>1</v>
      </c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>
        <v>1</v>
      </c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>
        <v>1</v>
      </c>
      <c r="HH263" s="17">
        <v>1</v>
      </c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>
        <v>1</v>
      </c>
      <c r="HZ263" s="17"/>
    </row>
    <row r="264" spans="1:234" x14ac:dyDescent="0.2">
      <c r="A264" s="15" t="s">
        <v>245</v>
      </c>
      <c r="B264" s="18" t="s">
        <v>504</v>
      </c>
      <c r="C264" s="15">
        <f>SUM(Table4[[#This Row],[SN01]:[PB11]])</f>
        <v>0</v>
      </c>
      <c r="D264" s="15">
        <f t="shared" si="8"/>
        <v>3</v>
      </c>
      <c r="E264" s="15">
        <f>Table4[[#This Row],[NIWA samples]]+Table4[[#This Row],[AMS dredges]]</f>
        <v>3</v>
      </c>
      <c r="F264" s="15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>
        <v>1</v>
      </c>
      <c r="FJ264" s="17"/>
      <c r="FK264" s="17"/>
      <c r="FL264" s="17"/>
      <c r="FM264" s="17"/>
      <c r="FN264" s="17">
        <v>1</v>
      </c>
      <c r="FO264" s="17"/>
      <c r="FP264" s="17"/>
      <c r="FQ264" s="17"/>
      <c r="FR264" s="17">
        <v>1</v>
      </c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</row>
    <row r="265" spans="1:234" x14ac:dyDescent="0.2">
      <c r="A265" s="15" t="s">
        <v>245</v>
      </c>
      <c r="B265" s="16" t="s">
        <v>505</v>
      </c>
      <c r="C265" s="15">
        <f>SUM(Table4[[#This Row],[SN01]:[PB11]])</f>
        <v>10</v>
      </c>
      <c r="D265" s="15">
        <f t="shared" si="8"/>
        <v>1</v>
      </c>
      <c r="E265" s="15">
        <f>Table4[[#This Row],[NIWA samples]]+Table4[[#This Row],[AMS dredges]]</f>
        <v>11</v>
      </c>
      <c r="F265" s="15">
        <v>1</v>
      </c>
      <c r="G265" s="17"/>
      <c r="H265" s="17"/>
      <c r="I265" s="17"/>
      <c r="J265" s="17"/>
      <c r="K265" s="17">
        <v>1</v>
      </c>
      <c r="L265" s="17">
        <v>1</v>
      </c>
      <c r="M265" s="17">
        <v>1</v>
      </c>
      <c r="N265" s="17">
        <v>1</v>
      </c>
      <c r="O265" s="17">
        <v>1</v>
      </c>
      <c r="P265" s="17">
        <v>1</v>
      </c>
      <c r="Q265" s="17"/>
      <c r="R265" s="17"/>
      <c r="S265" s="17"/>
      <c r="T265" s="17">
        <v>1</v>
      </c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>
        <v>1</v>
      </c>
      <c r="AP265" s="17"/>
      <c r="AQ265" s="17"/>
      <c r="AR265" s="17">
        <v>1</v>
      </c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>
        <v>1</v>
      </c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</row>
    <row r="266" spans="1:234" x14ac:dyDescent="0.2">
      <c r="A266" s="15" t="s">
        <v>245</v>
      </c>
      <c r="B266" s="16" t="s">
        <v>506</v>
      </c>
      <c r="C266" s="15">
        <f>SUM(Table4[[#This Row],[SN01]:[PB11]])</f>
        <v>7</v>
      </c>
      <c r="D266" s="15">
        <f t="shared" ref="D266:D329" si="9">SUM(FH266:IA266)</f>
        <v>0</v>
      </c>
      <c r="E266" s="15">
        <f>Table4[[#This Row],[NIWA samples]]+Table4[[#This Row],[AMS dredges]]</f>
        <v>7</v>
      </c>
      <c r="F266" s="15">
        <v>1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>
        <v>1</v>
      </c>
      <c r="Q266" s="17">
        <v>1</v>
      </c>
      <c r="R266" s="17"/>
      <c r="S266" s="17">
        <v>1</v>
      </c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>
        <v>1</v>
      </c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>
        <v>1</v>
      </c>
      <c r="EI266" s="17"/>
      <c r="EJ266" s="17">
        <v>1</v>
      </c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</row>
    <row r="267" spans="1:234" x14ac:dyDescent="0.2">
      <c r="A267" s="15" t="s">
        <v>245</v>
      </c>
      <c r="B267" s="16" t="s">
        <v>507</v>
      </c>
      <c r="C267" s="15">
        <f>SUM(Table4[[#This Row],[SN01]:[PB11]])</f>
        <v>0</v>
      </c>
      <c r="D267" s="15">
        <f t="shared" si="9"/>
        <v>3</v>
      </c>
      <c r="E267" s="15">
        <f>Table4[[#This Row],[NIWA samples]]+Table4[[#This Row],[AMS dredges]]</f>
        <v>3</v>
      </c>
      <c r="F267" s="15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>
        <v>1</v>
      </c>
      <c r="FS267" s="17"/>
      <c r="FT267" s="17"/>
      <c r="FU267" s="17"/>
      <c r="FV267" s="17"/>
      <c r="FW267" s="17"/>
      <c r="FX267" s="17"/>
      <c r="FY267" s="17"/>
      <c r="FZ267" s="17">
        <v>1</v>
      </c>
      <c r="GA267" s="17"/>
      <c r="GB267" s="17">
        <v>1</v>
      </c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</row>
    <row r="268" spans="1:234" x14ac:dyDescent="0.2">
      <c r="A268" s="15" t="s">
        <v>245</v>
      </c>
      <c r="B268" s="16" t="s">
        <v>508</v>
      </c>
      <c r="C268" s="15">
        <f>SUM(Table4[[#This Row],[SN01]:[PB11]])</f>
        <v>1</v>
      </c>
      <c r="D268" s="15">
        <f t="shared" si="9"/>
        <v>0</v>
      </c>
      <c r="E268" s="15">
        <f>Table4[[#This Row],[NIWA samples]]+Table4[[#This Row],[AMS dredges]]</f>
        <v>1</v>
      </c>
      <c r="F268" s="15">
        <v>1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</row>
    <row r="269" spans="1:234" x14ac:dyDescent="0.2">
      <c r="A269" s="15" t="s">
        <v>245</v>
      </c>
      <c r="B269" s="16" t="s">
        <v>509</v>
      </c>
      <c r="C269" s="15">
        <f>SUM(Table4[[#This Row],[SN01]:[PB11]])</f>
        <v>0</v>
      </c>
      <c r="D269" s="15">
        <f t="shared" si="9"/>
        <v>3</v>
      </c>
      <c r="E269" s="15">
        <f>Table4[[#This Row],[NIWA samples]]+Table4[[#This Row],[AMS dredges]]</f>
        <v>3</v>
      </c>
      <c r="F269" s="1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>
        <v>1</v>
      </c>
      <c r="GG269" s="17"/>
      <c r="GH269" s="17"/>
      <c r="GI269" s="17"/>
      <c r="GJ269" s="17"/>
      <c r="GK269" s="17"/>
      <c r="GL269" s="17">
        <v>1</v>
      </c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>
        <v>1</v>
      </c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</row>
    <row r="270" spans="1:234" x14ac:dyDescent="0.2">
      <c r="A270" s="15" t="s">
        <v>245</v>
      </c>
      <c r="B270" s="16" t="s">
        <v>510</v>
      </c>
      <c r="C270" s="15">
        <f>SUM(Table4[[#This Row],[SN01]:[PB11]])</f>
        <v>5</v>
      </c>
      <c r="D270" s="15">
        <f t="shared" si="9"/>
        <v>2</v>
      </c>
      <c r="E270" s="15">
        <f>Table4[[#This Row],[NIWA samples]]+Table4[[#This Row],[AMS dredges]]</f>
        <v>7</v>
      </c>
      <c r="F270" s="1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>
        <v>1</v>
      </c>
      <c r="AQ270" s="17">
        <v>1</v>
      </c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>
        <v>1</v>
      </c>
      <c r="DV270" s="17"/>
      <c r="DW270" s="17"/>
      <c r="DX270" s="17"/>
      <c r="DY270" s="17">
        <v>1</v>
      </c>
      <c r="DZ270" s="17"/>
      <c r="EA270" s="17"/>
      <c r="EB270" s="17"/>
      <c r="EC270" s="17"/>
      <c r="ED270" s="17"/>
      <c r="EE270" s="17"/>
      <c r="EF270" s="17"/>
      <c r="EG270" s="17">
        <v>1</v>
      </c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>
        <v>1</v>
      </c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>
        <v>1</v>
      </c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</row>
    <row r="271" spans="1:234" x14ac:dyDescent="0.2">
      <c r="A271" s="15" t="s">
        <v>245</v>
      </c>
      <c r="B271" s="16" t="s">
        <v>511</v>
      </c>
      <c r="C271" s="15">
        <f>SUM(Table4[[#This Row],[SN01]:[PB11]])</f>
        <v>0</v>
      </c>
      <c r="D271" s="15">
        <f t="shared" si="9"/>
        <v>5</v>
      </c>
      <c r="E271" s="15">
        <f>Table4[[#This Row],[NIWA samples]]+Table4[[#This Row],[AMS dredges]]</f>
        <v>5</v>
      </c>
      <c r="F271" s="1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>
        <v>1</v>
      </c>
      <c r="FL271" s="17"/>
      <c r="FM271" s="17"/>
      <c r="FN271" s="17">
        <v>1</v>
      </c>
      <c r="FO271" s="17"/>
      <c r="FP271" s="17"/>
      <c r="FQ271" s="17"/>
      <c r="FR271" s="17">
        <v>1</v>
      </c>
      <c r="FS271" s="17">
        <v>1</v>
      </c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>
        <v>1</v>
      </c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</row>
    <row r="272" spans="1:234" x14ac:dyDescent="0.2">
      <c r="A272" s="15" t="s">
        <v>245</v>
      </c>
      <c r="B272" s="16" t="s">
        <v>512</v>
      </c>
      <c r="C272" s="15">
        <f>SUM(Table4[[#This Row],[SN01]:[PB11]])</f>
        <v>0</v>
      </c>
      <c r="D272" s="15">
        <f t="shared" si="9"/>
        <v>1</v>
      </c>
      <c r="E272" s="15">
        <f>Table4[[#This Row],[NIWA samples]]+Table4[[#This Row],[AMS dredges]]</f>
        <v>1</v>
      </c>
      <c r="F272" s="15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>
        <v>1</v>
      </c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</row>
    <row r="273" spans="1:235" x14ac:dyDescent="0.2">
      <c r="A273" s="15" t="s">
        <v>245</v>
      </c>
      <c r="B273" s="16" t="s">
        <v>513</v>
      </c>
      <c r="C273" s="15">
        <f>SUM(Table4[[#This Row],[SN01]:[PB11]])</f>
        <v>3</v>
      </c>
      <c r="D273" s="15">
        <f t="shared" si="9"/>
        <v>6</v>
      </c>
      <c r="E273" s="15">
        <f>Table4[[#This Row],[NIWA samples]]+Table4[[#This Row],[AMS dredges]]</f>
        <v>9</v>
      </c>
      <c r="F273" s="15"/>
      <c r="G273" s="17"/>
      <c r="H273" s="17"/>
      <c r="I273" s="17"/>
      <c r="J273" s="17"/>
      <c r="K273" s="17">
        <v>1</v>
      </c>
      <c r="L273" s="17">
        <v>1</v>
      </c>
      <c r="M273" s="17"/>
      <c r="N273" s="17"/>
      <c r="O273" s="17"/>
      <c r="P273" s="17"/>
      <c r="Q273" s="17"/>
      <c r="R273" s="17"/>
      <c r="S273" s="17"/>
      <c r="T273" s="17"/>
      <c r="U273" s="17">
        <v>1</v>
      </c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>
        <v>1</v>
      </c>
      <c r="FO273" s="17"/>
      <c r="FP273" s="17"/>
      <c r="FQ273" s="17">
        <v>1</v>
      </c>
      <c r="FR273" s="17"/>
      <c r="FS273" s="17">
        <v>1</v>
      </c>
      <c r="FT273" s="17"/>
      <c r="FU273" s="17">
        <v>1</v>
      </c>
      <c r="FV273" s="17">
        <v>1</v>
      </c>
      <c r="FW273" s="17"/>
      <c r="FX273" s="17"/>
      <c r="FY273" s="17"/>
      <c r="FZ273" s="17"/>
      <c r="GA273" s="17"/>
      <c r="GB273" s="17"/>
      <c r="GC273" s="17"/>
      <c r="GD273" s="17"/>
      <c r="GE273" s="17"/>
      <c r="GF273" s="17">
        <v>1</v>
      </c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</row>
    <row r="274" spans="1:235" x14ac:dyDescent="0.2">
      <c r="A274" s="15" t="s">
        <v>245</v>
      </c>
      <c r="B274" s="16" t="s">
        <v>514</v>
      </c>
      <c r="C274" s="15">
        <f>SUM(Table4[[#This Row],[SN01]:[PB11]])</f>
        <v>0</v>
      </c>
      <c r="D274" s="15">
        <f t="shared" si="9"/>
        <v>1</v>
      </c>
      <c r="E274" s="15">
        <f>Table4[[#This Row],[NIWA samples]]+Table4[[#This Row],[AMS dredges]]</f>
        <v>1</v>
      </c>
      <c r="F274" s="1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>
        <v>1</v>
      </c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</row>
    <row r="275" spans="1:235" x14ac:dyDescent="0.2">
      <c r="A275" s="15" t="s">
        <v>245</v>
      </c>
      <c r="B275" s="16" t="s">
        <v>515</v>
      </c>
      <c r="C275" s="15">
        <f>SUM(Table4[[#This Row],[SN01]:[PB11]])</f>
        <v>0</v>
      </c>
      <c r="D275" s="15">
        <f t="shared" si="9"/>
        <v>1</v>
      </c>
      <c r="E275" s="15">
        <f>Table4[[#This Row],[NIWA samples]]+Table4[[#This Row],[AMS dredges]]</f>
        <v>1</v>
      </c>
      <c r="F275" s="1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>
        <v>1</v>
      </c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</row>
    <row r="276" spans="1:235" x14ac:dyDescent="0.2">
      <c r="A276" s="15" t="s">
        <v>245</v>
      </c>
      <c r="B276" s="16" t="s">
        <v>516</v>
      </c>
      <c r="C276" s="15">
        <f>SUM(Table4[[#This Row],[SN01]:[PB11]])</f>
        <v>7</v>
      </c>
      <c r="D276" s="15">
        <f t="shared" si="9"/>
        <v>0</v>
      </c>
      <c r="E276" s="15">
        <f>Table4[[#This Row],[NIWA samples]]+Table4[[#This Row],[AMS dredges]]</f>
        <v>7</v>
      </c>
      <c r="F276" s="15"/>
      <c r="G276" s="17"/>
      <c r="H276" s="17"/>
      <c r="I276" s="17"/>
      <c r="J276" s="17"/>
      <c r="K276" s="17"/>
      <c r="L276" s="17">
        <v>1</v>
      </c>
      <c r="M276" s="17"/>
      <c r="N276" s="17"/>
      <c r="O276" s="17">
        <v>1</v>
      </c>
      <c r="P276" s="17"/>
      <c r="Q276" s="17"/>
      <c r="R276" s="17"/>
      <c r="S276" s="17"/>
      <c r="T276" s="17"/>
      <c r="U276" s="17"/>
      <c r="V276" s="17"/>
      <c r="W276" s="17">
        <v>1</v>
      </c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>
        <v>1</v>
      </c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>
        <v>1</v>
      </c>
      <c r="CA276" s="17"/>
      <c r="CB276" s="17">
        <v>1</v>
      </c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>
        <v>1</v>
      </c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</row>
    <row r="277" spans="1:235" x14ac:dyDescent="0.2">
      <c r="A277" s="15" t="s">
        <v>245</v>
      </c>
      <c r="B277" s="16" t="s">
        <v>517</v>
      </c>
      <c r="C277" s="15">
        <f>SUM(Table4[[#This Row],[SN01]:[PB11]])</f>
        <v>0</v>
      </c>
      <c r="D277" s="15">
        <f t="shared" si="9"/>
        <v>1</v>
      </c>
      <c r="E277" s="15">
        <f>Table4[[#This Row],[NIWA samples]]+Table4[[#This Row],[AMS dredges]]</f>
        <v>1</v>
      </c>
      <c r="F277" s="15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>
        <v>1</v>
      </c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</row>
    <row r="278" spans="1:235" x14ac:dyDescent="0.2">
      <c r="A278" s="15" t="s">
        <v>245</v>
      </c>
      <c r="B278" s="16" t="s">
        <v>518</v>
      </c>
      <c r="C278" s="15">
        <f>SUM(Table4[[#This Row],[SN01]:[PB11]])</f>
        <v>3</v>
      </c>
      <c r="D278" s="15">
        <f t="shared" si="9"/>
        <v>3</v>
      </c>
      <c r="E278" s="15">
        <f>Table4[[#This Row],[NIWA samples]]+Table4[[#This Row],[AMS dredges]]</f>
        <v>6</v>
      </c>
      <c r="F278" s="15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>
        <v>3</v>
      </c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>
        <v>1</v>
      </c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>
        <v>1</v>
      </c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>
        <v>1</v>
      </c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</row>
    <row r="279" spans="1:235" x14ac:dyDescent="0.2">
      <c r="A279" s="15" t="s">
        <v>245</v>
      </c>
      <c r="B279" s="16" t="s">
        <v>519</v>
      </c>
      <c r="C279" s="15">
        <f>SUM(Table4[[#This Row],[SN01]:[PB11]])</f>
        <v>0</v>
      </c>
      <c r="D279" s="15">
        <f t="shared" si="9"/>
        <v>1</v>
      </c>
      <c r="E279" s="15">
        <f>Table4[[#This Row],[NIWA samples]]+Table4[[#This Row],[AMS dredges]]</f>
        <v>1</v>
      </c>
      <c r="F279" s="15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>
        <v>1</v>
      </c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</row>
    <row r="280" spans="1:235" x14ac:dyDescent="0.2">
      <c r="A280" s="15" t="s">
        <v>245</v>
      </c>
      <c r="B280" s="16" t="s">
        <v>520</v>
      </c>
      <c r="C280" s="15">
        <f>SUM(Table4[[#This Row],[SN01]:[PB11]])</f>
        <v>12</v>
      </c>
      <c r="D280" s="15">
        <f t="shared" si="9"/>
        <v>0</v>
      </c>
      <c r="E280" s="15">
        <f>Table4[[#This Row],[NIWA samples]]+Table4[[#This Row],[AMS dredges]]</f>
        <v>12</v>
      </c>
      <c r="F280" s="15"/>
      <c r="G280" s="17"/>
      <c r="H280" s="17"/>
      <c r="I280" s="17"/>
      <c r="J280" s="17">
        <v>1</v>
      </c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>
        <v>1</v>
      </c>
      <c r="AQ280" s="17"/>
      <c r="AR280" s="17">
        <v>1</v>
      </c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>
        <v>1</v>
      </c>
      <c r="DG280" s="17">
        <v>1</v>
      </c>
      <c r="DH280" s="17">
        <v>1</v>
      </c>
      <c r="DI280" s="17"/>
      <c r="DJ280" s="17">
        <v>1</v>
      </c>
      <c r="DK280" s="17"/>
      <c r="DL280" s="17">
        <v>1</v>
      </c>
      <c r="DM280" s="17">
        <v>1</v>
      </c>
      <c r="DN280" s="17"/>
      <c r="DO280" s="17">
        <v>1</v>
      </c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>
        <v>1</v>
      </c>
      <c r="EI280" s="17"/>
      <c r="EJ280" s="17">
        <v>1</v>
      </c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</row>
    <row r="281" spans="1:235" x14ac:dyDescent="0.2">
      <c r="A281" s="15" t="s">
        <v>245</v>
      </c>
      <c r="B281" s="16" t="s">
        <v>521</v>
      </c>
      <c r="C281" s="15">
        <f>SUM(Table4[[#This Row],[SN01]:[PB11]])</f>
        <v>3</v>
      </c>
      <c r="D281" s="15">
        <f t="shared" si="9"/>
        <v>9</v>
      </c>
      <c r="E281" s="15">
        <f>Table4[[#This Row],[NIWA samples]]+Table4[[#This Row],[AMS dredges]]</f>
        <v>12</v>
      </c>
      <c r="F281" s="15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>
        <v>1</v>
      </c>
      <c r="EI281" s="17"/>
      <c r="EJ281" s="17"/>
      <c r="EK281" s="17"/>
      <c r="EL281" s="17"/>
      <c r="EM281" s="17"/>
      <c r="EN281" s="17"/>
      <c r="EO281" s="17"/>
      <c r="EP281" s="17">
        <v>1</v>
      </c>
      <c r="EQ281" s="17"/>
      <c r="ER281" s="17"/>
      <c r="ES281" s="17"/>
      <c r="ET281" s="17"/>
      <c r="EU281" s="17"/>
      <c r="EV281" s="17"/>
      <c r="EW281" s="17"/>
      <c r="EX281" s="17"/>
      <c r="EY281" s="17">
        <v>1</v>
      </c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>
        <v>1</v>
      </c>
      <c r="FL281" s="17">
        <v>1</v>
      </c>
      <c r="FM281" s="17">
        <v>1</v>
      </c>
      <c r="FN281" s="17">
        <v>1</v>
      </c>
      <c r="FO281" s="17">
        <v>1</v>
      </c>
      <c r="FP281" s="17">
        <v>1</v>
      </c>
      <c r="FQ281" s="17"/>
      <c r="FR281" s="17"/>
      <c r="FS281" s="17">
        <v>1</v>
      </c>
      <c r="FT281" s="17"/>
      <c r="FU281" s="17">
        <v>1</v>
      </c>
      <c r="FV281" s="17">
        <v>1</v>
      </c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</row>
    <row r="282" spans="1:235" x14ac:dyDescent="0.2">
      <c r="A282" s="15" t="s">
        <v>245</v>
      </c>
      <c r="B282" s="16" t="s">
        <v>522</v>
      </c>
      <c r="C282" s="15">
        <f>SUM(Table4[[#This Row],[SN01]:[PB11]])</f>
        <v>0</v>
      </c>
      <c r="D282" s="15">
        <f t="shared" si="9"/>
        <v>6</v>
      </c>
      <c r="E282" s="15">
        <f>Table4[[#This Row],[NIWA samples]]+Table4[[#This Row],[AMS dredges]]</f>
        <v>6</v>
      </c>
      <c r="F282" s="15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>
        <v>1</v>
      </c>
      <c r="FK282" s="17"/>
      <c r="FL282" s="17"/>
      <c r="FM282" s="17">
        <v>1</v>
      </c>
      <c r="FN282" s="17">
        <v>1</v>
      </c>
      <c r="FO282" s="17">
        <v>1</v>
      </c>
      <c r="FP282" s="17"/>
      <c r="FQ282" s="17"/>
      <c r="FR282" s="17"/>
      <c r="FS282" s="17">
        <v>1</v>
      </c>
      <c r="FT282" s="17"/>
      <c r="FU282" s="17">
        <v>1</v>
      </c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</row>
    <row r="283" spans="1:235" x14ac:dyDescent="0.2">
      <c r="A283" s="15" t="s">
        <v>245</v>
      </c>
      <c r="B283" s="16" t="s">
        <v>523</v>
      </c>
      <c r="C283" s="15">
        <f>SUM(Table4[[#This Row],[SN01]:[PB11]])</f>
        <v>1</v>
      </c>
      <c r="D283" s="15">
        <f t="shared" si="9"/>
        <v>5</v>
      </c>
      <c r="E283" s="15">
        <f>Table4[[#This Row],[NIWA samples]]+Table4[[#This Row],[AMS dredges]]</f>
        <v>6</v>
      </c>
      <c r="F283" s="15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>
        <v>1</v>
      </c>
      <c r="FD283" s="17"/>
      <c r="FE283" s="17"/>
      <c r="FF283" s="17"/>
      <c r="FG283" s="17"/>
      <c r="FH283" s="17"/>
      <c r="FI283" s="17"/>
      <c r="FJ283" s="17"/>
      <c r="FK283" s="17">
        <v>1</v>
      </c>
      <c r="FL283" s="17"/>
      <c r="FM283" s="17"/>
      <c r="FN283" s="17"/>
      <c r="FO283" s="17">
        <v>1</v>
      </c>
      <c r="FP283" s="17"/>
      <c r="FQ283" s="17"/>
      <c r="FR283" s="17"/>
      <c r="FS283" s="17"/>
      <c r="FT283" s="17"/>
      <c r="FU283" s="17">
        <v>1</v>
      </c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>
        <v>1</v>
      </c>
      <c r="GR283" s="17"/>
      <c r="GS283" s="17"/>
      <c r="GT283" s="17">
        <v>1</v>
      </c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</row>
    <row r="284" spans="1:235" x14ac:dyDescent="0.2">
      <c r="A284" s="15" t="s">
        <v>245</v>
      </c>
      <c r="B284" s="16" t="s">
        <v>524</v>
      </c>
      <c r="C284" s="15">
        <f>SUM(Table4[[#This Row],[SN01]:[PB11]])</f>
        <v>1</v>
      </c>
      <c r="D284" s="15">
        <f t="shared" si="9"/>
        <v>2</v>
      </c>
      <c r="E284" s="15">
        <f>Table4[[#This Row],[NIWA samples]]+Table4[[#This Row],[AMS dredges]]</f>
        <v>3</v>
      </c>
      <c r="F284" s="15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>
        <v>1</v>
      </c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>
        <v>1</v>
      </c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>
        <v>1</v>
      </c>
    </row>
    <row r="285" spans="1:235" x14ac:dyDescent="0.2">
      <c r="A285" s="15" t="s">
        <v>245</v>
      </c>
      <c r="B285" s="16" t="s">
        <v>525</v>
      </c>
      <c r="C285" s="15">
        <f>SUM(Table4[[#This Row],[SN01]:[PB11]])</f>
        <v>0</v>
      </c>
      <c r="D285" s="15">
        <f t="shared" si="9"/>
        <v>1</v>
      </c>
      <c r="E285" s="15">
        <f>Table4[[#This Row],[NIWA samples]]+Table4[[#This Row],[AMS dredges]]</f>
        <v>1</v>
      </c>
      <c r="F285" s="15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>
        <v>1</v>
      </c>
    </row>
    <row r="286" spans="1:235" x14ac:dyDescent="0.2">
      <c r="A286" s="15" t="s">
        <v>245</v>
      </c>
      <c r="B286" s="16" t="s">
        <v>526</v>
      </c>
      <c r="C286" s="15">
        <f>SUM(Table4[[#This Row],[SN01]:[PB11]])</f>
        <v>2</v>
      </c>
      <c r="D286" s="15">
        <f t="shared" si="9"/>
        <v>9</v>
      </c>
      <c r="E286" s="15">
        <f>Table4[[#This Row],[NIWA samples]]+Table4[[#This Row],[AMS dredges]]</f>
        <v>11</v>
      </c>
      <c r="F286" s="15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>
        <v>1</v>
      </c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>
        <v>1</v>
      </c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>
        <v>1</v>
      </c>
      <c r="FL286" s="17"/>
      <c r="FM286" s="17">
        <v>1</v>
      </c>
      <c r="FN286" s="17">
        <v>1</v>
      </c>
      <c r="FO286" s="17">
        <v>1</v>
      </c>
      <c r="FP286" s="17">
        <v>1</v>
      </c>
      <c r="FQ286" s="17">
        <v>1</v>
      </c>
      <c r="FR286" s="17"/>
      <c r="FS286" s="17"/>
      <c r="FT286" s="17"/>
      <c r="FU286" s="17">
        <v>1</v>
      </c>
      <c r="FV286" s="17">
        <v>1</v>
      </c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>
        <v>1</v>
      </c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</row>
    <row r="287" spans="1:235" x14ac:dyDescent="0.2">
      <c r="A287" s="15" t="s">
        <v>245</v>
      </c>
      <c r="B287" s="16" t="s">
        <v>527</v>
      </c>
      <c r="C287" s="15">
        <f>SUM(Table4[[#This Row],[SN01]:[PB11]])</f>
        <v>3</v>
      </c>
      <c r="D287" s="15">
        <f t="shared" si="9"/>
        <v>0</v>
      </c>
      <c r="E287" s="15">
        <f>Table4[[#This Row],[NIWA samples]]+Table4[[#This Row],[AMS dredges]]</f>
        <v>3</v>
      </c>
      <c r="F287" s="15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>
        <v>1</v>
      </c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>
        <v>1</v>
      </c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>
        <v>1</v>
      </c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</row>
    <row r="288" spans="1:235" x14ac:dyDescent="0.2">
      <c r="A288" s="15" t="s">
        <v>245</v>
      </c>
      <c r="B288" s="16" t="s">
        <v>528</v>
      </c>
      <c r="C288" s="15">
        <f>SUM(Table4[[#This Row],[SN01]:[PB11]])</f>
        <v>0</v>
      </c>
      <c r="D288" s="15">
        <f t="shared" si="9"/>
        <v>2</v>
      </c>
      <c r="E288" s="15">
        <f>Table4[[#This Row],[NIWA samples]]+Table4[[#This Row],[AMS dredges]]</f>
        <v>2</v>
      </c>
      <c r="F288" s="15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>
        <v>1</v>
      </c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>
        <v>1</v>
      </c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</row>
    <row r="289" spans="1:234" x14ac:dyDescent="0.2">
      <c r="A289" s="15" t="s">
        <v>245</v>
      </c>
      <c r="B289" s="16" t="s">
        <v>529</v>
      </c>
      <c r="C289" s="15">
        <f>SUM(Table4[[#This Row],[SN01]:[PB11]])</f>
        <v>0</v>
      </c>
      <c r="D289" s="15">
        <f t="shared" si="9"/>
        <v>5</v>
      </c>
      <c r="E289" s="15">
        <f>Table4[[#This Row],[NIWA samples]]+Table4[[#This Row],[AMS dredges]]</f>
        <v>5</v>
      </c>
      <c r="F289" s="15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>
        <v>1</v>
      </c>
      <c r="GR289" s="17">
        <v>1</v>
      </c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>
        <v>1</v>
      </c>
      <c r="HE289" s="17"/>
      <c r="HF289" s="17"/>
      <c r="HG289" s="17">
        <v>1</v>
      </c>
      <c r="HH289" s="17">
        <v>1</v>
      </c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</row>
    <row r="290" spans="1:234" x14ac:dyDescent="0.2">
      <c r="A290" s="15" t="s">
        <v>254</v>
      </c>
      <c r="B290" s="16" t="s">
        <v>530</v>
      </c>
      <c r="C290" s="15">
        <f>SUM(Table4[[#This Row],[SN01]:[PB11]])</f>
        <v>1</v>
      </c>
      <c r="D290" s="15">
        <f t="shared" si="9"/>
        <v>10</v>
      </c>
      <c r="E290" s="15">
        <f>Table4[[#This Row],[NIWA samples]]+Table4[[#This Row],[AMS dredges]]</f>
        <v>11</v>
      </c>
      <c r="F290" s="15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>
        <v>1</v>
      </c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>
        <v>1</v>
      </c>
      <c r="FL290" s="17">
        <v>1</v>
      </c>
      <c r="FM290" s="17"/>
      <c r="FN290" s="17">
        <v>1</v>
      </c>
      <c r="FO290" s="17"/>
      <c r="FP290" s="17">
        <v>1</v>
      </c>
      <c r="FQ290" s="17"/>
      <c r="FR290" s="17"/>
      <c r="FS290" s="17"/>
      <c r="FT290" s="17"/>
      <c r="FU290" s="17">
        <v>1</v>
      </c>
      <c r="FV290" s="17"/>
      <c r="FW290" s="17"/>
      <c r="FX290" s="17"/>
      <c r="FY290" s="17">
        <v>1</v>
      </c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>
        <v>1</v>
      </c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>
        <v>1</v>
      </c>
      <c r="HP290" s="17"/>
      <c r="HQ290" s="17"/>
      <c r="HR290" s="17"/>
      <c r="HS290" s="17"/>
      <c r="HT290" s="17">
        <v>1</v>
      </c>
      <c r="HU290" s="17"/>
      <c r="HV290" s="17"/>
      <c r="HW290" s="17">
        <v>1</v>
      </c>
      <c r="HX290" s="17"/>
      <c r="HY290" s="17"/>
      <c r="HZ290" s="17"/>
    </row>
    <row r="291" spans="1:234" x14ac:dyDescent="0.2">
      <c r="A291" s="15" t="s">
        <v>254</v>
      </c>
      <c r="B291" s="16" t="s">
        <v>531</v>
      </c>
      <c r="C291" s="15">
        <f>SUM(Table4[[#This Row],[SN01]:[PB11]])</f>
        <v>3</v>
      </c>
      <c r="D291" s="15">
        <f t="shared" si="9"/>
        <v>13</v>
      </c>
      <c r="E291" s="15">
        <f>Table4[[#This Row],[NIWA samples]]+Table4[[#This Row],[AMS dredges]]</f>
        <v>16</v>
      </c>
      <c r="F291" s="15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>
        <v>1</v>
      </c>
      <c r="EN291" s="17"/>
      <c r="EO291" s="17"/>
      <c r="EP291" s="17"/>
      <c r="EQ291" s="17">
        <v>1</v>
      </c>
      <c r="ER291" s="17">
        <v>1</v>
      </c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>
        <v>1</v>
      </c>
      <c r="FK291" s="17">
        <v>1</v>
      </c>
      <c r="FL291" s="17">
        <v>1</v>
      </c>
      <c r="FM291" s="17"/>
      <c r="FN291" s="17">
        <v>1</v>
      </c>
      <c r="FO291" s="17">
        <v>1</v>
      </c>
      <c r="FP291" s="17">
        <v>1</v>
      </c>
      <c r="FQ291" s="17">
        <v>1</v>
      </c>
      <c r="FR291" s="17">
        <v>1</v>
      </c>
      <c r="FS291" s="17"/>
      <c r="FT291" s="17"/>
      <c r="FU291" s="17">
        <v>1</v>
      </c>
      <c r="FV291" s="17"/>
      <c r="FW291" s="17"/>
      <c r="FX291" s="17"/>
      <c r="FY291" s="17">
        <v>1</v>
      </c>
      <c r="FZ291" s="17"/>
      <c r="GA291" s="17">
        <v>1</v>
      </c>
      <c r="GB291" s="17"/>
      <c r="GC291" s="17"/>
      <c r="GD291" s="17"/>
      <c r="GE291" s="17"/>
      <c r="GF291" s="17">
        <v>1</v>
      </c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>
        <v>1</v>
      </c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</row>
    <row r="292" spans="1:234" x14ac:dyDescent="0.2">
      <c r="A292" s="15" t="s">
        <v>245</v>
      </c>
      <c r="B292" s="16" t="s">
        <v>532</v>
      </c>
      <c r="C292" s="15">
        <f>SUM(Table4[[#This Row],[SN01]:[PB11]])</f>
        <v>0</v>
      </c>
      <c r="D292" s="15">
        <f t="shared" si="9"/>
        <v>1</v>
      </c>
      <c r="E292" s="15">
        <f>Table4[[#This Row],[NIWA samples]]+Table4[[#This Row],[AMS dredges]]</f>
        <v>1</v>
      </c>
      <c r="F292" s="15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>
        <v>1</v>
      </c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</row>
    <row r="293" spans="1:234" x14ac:dyDescent="0.2">
      <c r="A293" s="15" t="s">
        <v>245</v>
      </c>
      <c r="B293" s="16" t="s">
        <v>533</v>
      </c>
      <c r="C293" s="15">
        <f>SUM(Table4[[#This Row],[SN01]:[PB11]])</f>
        <v>0</v>
      </c>
      <c r="D293" s="15">
        <f t="shared" si="9"/>
        <v>1</v>
      </c>
      <c r="E293" s="15">
        <f>Table4[[#This Row],[NIWA samples]]+Table4[[#This Row],[AMS dredges]]</f>
        <v>1</v>
      </c>
      <c r="F293" s="15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>
        <v>1</v>
      </c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</row>
    <row r="294" spans="1:234" x14ac:dyDescent="0.2">
      <c r="A294" s="15" t="s">
        <v>245</v>
      </c>
      <c r="B294" s="16" t="s">
        <v>534</v>
      </c>
      <c r="C294" s="15">
        <f>SUM(Table4[[#This Row],[SN01]:[PB11]])</f>
        <v>2</v>
      </c>
      <c r="D294" s="15">
        <f t="shared" si="9"/>
        <v>9</v>
      </c>
      <c r="E294" s="15">
        <f>Table4[[#This Row],[NIWA samples]]+Table4[[#This Row],[AMS dredges]]</f>
        <v>11</v>
      </c>
      <c r="F294" s="15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>
        <v>1</v>
      </c>
      <c r="EI294" s="17"/>
      <c r="EJ294" s="17"/>
      <c r="EK294" s="17"/>
      <c r="EL294" s="17"/>
      <c r="EM294" s="17"/>
      <c r="EN294" s="17">
        <v>1</v>
      </c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>
        <v>1</v>
      </c>
      <c r="FL294" s="17">
        <v>1</v>
      </c>
      <c r="FM294" s="17"/>
      <c r="FN294" s="17">
        <v>1</v>
      </c>
      <c r="FO294" s="17">
        <v>1</v>
      </c>
      <c r="FP294" s="17">
        <v>1</v>
      </c>
      <c r="FQ294" s="17"/>
      <c r="FR294" s="17"/>
      <c r="FS294" s="17">
        <v>1</v>
      </c>
      <c r="FT294" s="17"/>
      <c r="FU294" s="17"/>
      <c r="FV294" s="17"/>
      <c r="FW294" s="17"/>
      <c r="FX294" s="17"/>
      <c r="FY294" s="17"/>
      <c r="FZ294" s="17"/>
      <c r="GA294" s="17">
        <v>1</v>
      </c>
      <c r="GB294" s="17"/>
      <c r="GC294" s="17"/>
      <c r="GD294" s="17"/>
      <c r="GE294" s="17">
        <v>1</v>
      </c>
      <c r="GF294" s="17"/>
      <c r="GG294" s="17">
        <v>1</v>
      </c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</row>
    <row r="295" spans="1:234" x14ac:dyDescent="0.2">
      <c r="A295" s="15" t="s">
        <v>245</v>
      </c>
      <c r="B295" s="16" t="s">
        <v>535</v>
      </c>
      <c r="C295" s="15">
        <f>SUM(Table4[[#This Row],[SN01]:[PB11]])</f>
        <v>1</v>
      </c>
      <c r="D295" s="15">
        <f t="shared" si="9"/>
        <v>0</v>
      </c>
      <c r="E295" s="15">
        <f>Table4[[#This Row],[NIWA samples]]+Table4[[#This Row],[AMS dredges]]</f>
        <v>1</v>
      </c>
      <c r="F295" s="1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>
        <v>1</v>
      </c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</row>
    <row r="296" spans="1:234" x14ac:dyDescent="0.2">
      <c r="A296" s="15" t="s">
        <v>245</v>
      </c>
      <c r="B296" s="16" t="s">
        <v>536</v>
      </c>
      <c r="C296" s="15">
        <f>SUM(Table4[[#This Row],[SN01]:[PB11]])</f>
        <v>0</v>
      </c>
      <c r="D296" s="15">
        <f t="shared" si="9"/>
        <v>1</v>
      </c>
      <c r="E296" s="15">
        <f>Table4[[#This Row],[NIWA samples]]+Table4[[#This Row],[AMS dredges]]</f>
        <v>1</v>
      </c>
      <c r="F296" s="1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>
        <v>1</v>
      </c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</row>
    <row r="297" spans="1:234" x14ac:dyDescent="0.2">
      <c r="A297" s="15" t="s">
        <v>245</v>
      </c>
      <c r="B297" s="16" t="s">
        <v>537</v>
      </c>
      <c r="C297" s="15">
        <f>SUM(Table4[[#This Row],[SN01]:[PB11]])</f>
        <v>0</v>
      </c>
      <c r="D297" s="15">
        <f t="shared" si="9"/>
        <v>1</v>
      </c>
      <c r="E297" s="15">
        <f>Table4[[#This Row],[NIWA samples]]+Table4[[#This Row],[AMS dredges]]</f>
        <v>1</v>
      </c>
      <c r="F297" s="15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>
        <v>1</v>
      </c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</row>
    <row r="298" spans="1:234" x14ac:dyDescent="0.2">
      <c r="A298" s="15" t="s">
        <v>286</v>
      </c>
      <c r="B298" s="16" t="s">
        <v>538</v>
      </c>
      <c r="C298" s="15">
        <f>SUM(Table4[[#This Row],[SN01]:[PB11]])</f>
        <v>1</v>
      </c>
      <c r="D298" s="15">
        <f t="shared" si="9"/>
        <v>1</v>
      </c>
      <c r="E298" s="15">
        <f>Table4[[#This Row],[NIWA samples]]+Table4[[#This Row],[AMS dredges]]</f>
        <v>2</v>
      </c>
      <c r="F298" s="15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>
        <v>1</v>
      </c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>
        <v>1</v>
      </c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</row>
    <row r="299" spans="1:234" x14ac:dyDescent="0.2">
      <c r="A299" s="15" t="s">
        <v>286</v>
      </c>
      <c r="B299" s="16" t="s">
        <v>539</v>
      </c>
      <c r="C299" s="15">
        <f>SUM(Table4[[#This Row],[SN01]:[PB11]])</f>
        <v>0</v>
      </c>
      <c r="D299" s="15">
        <f t="shared" si="9"/>
        <v>5</v>
      </c>
      <c r="E299" s="15">
        <f>Table4[[#This Row],[NIWA samples]]+Table4[[#This Row],[AMS dredges]]</f>
        <v>5</v>
      </c>
      <c r="F299" s="1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>
        <v>1</v>
      </c>
      <c r="FL299" s="17">
        <v>1</v>
      </c>
      <c r="FM299" s="17"/>
      <c r="FN299" s="17">
        <v>1</v>
      </c>
      <c r="FO299" s="17"/>
      <c r="FP299" s="17"/>
      <c r="FQ299" s="17"/>
      <c r="FR299" s="17"/>
      <c r="FS299" s="17">
        <v>1</v>
      </c>
      <c r="FT299" s="17"/>
      <c r="FU299" s="17"/>
      <c r="FV299" s="17">
        <v>1</v>
      </c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</row>
    <row r="300" spans="1:234" x14ac:dyDescent="0.2">
      <c r="A300" s="15" t="s">
        <v>286</v>
      </c>
      <c r="B300" s="16" t="s">
        <v>540</v>
      </c>
      <c r="C300" s="15">
        <f>SUM(Table4[[#This Row],[SN01]:[PB11]])</f>
        <v>1</v>
      </c>
      <c r="D300" s="15">
        <f t="shared" si="9"/>
        <v>1</v>
      </c>
      <c r="E300" s="15">
        <f>Table4[[#This Row],[NIWA samples]]+Table4[[#This Row],[AMS dredges]]</f>
        <v>2</v>
      </c>
      <c r="F300" s="15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>
        <v>1</v>
      </c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>
        <v>1</v>
      </c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</row>
    <row r="301" spans="1:234" x14ac:dyDescent="0.2">
      <c r="A301" s="15" t="s">
        <v>245</v>
      </c>
      <c r="B301" s="16" t="s">
        <v>541</v>
      </c>
      <c r="C301" s="15">
        <f>SUM(Table4[[#This Row],[SN01]:[PB11]])</f>
        <v>0</v>
      </c>
      <c r="D301" s="15">
        <f t="shared" si="9"/>
        <v>1</v>
      </c>
      <c r="E301" s="15">
        <f>Table4[[#This Row],[NIWA samples]]+Table4[[#This Row],[AMS dredges]]</f>
        <v>1</v>
      </c>
      <c r="F301" s="15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>
        <v>1</v>
      </c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</row>
    <row r="302" spans="1:234" x14ac:dyDescent="0.2">
      <c r="A302" s="15" t="s">
        <v>245</v>
      </c>
      <c r="B302" s="16" t="s">
        <v>542</v>
      </c>
      <c r="C302" s="15">
        <f>SUM(Table4[[#This Row],[SN01]:[PB11]])</f>
        <v>3</v>
      </c>
      <c r="D302" s="15">
        <f t="shared" si="9"/>
        <v>3</v>
      </c>
      <c r="E302" s="15">
        <f>Table4[[#This Row],[NIWA samples]]+Table4[[#This Row],[AMS dredges]]</f>
        <v>6</v>
      </c>
      <c r="F302" s="15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>
        <v>1</v>
      </c>
      <c r="EN302" s="17"/>
      <c r="EO302" s="17"/>
      <c r="EP302" s="17"/>
      <c r="EQ302" s="17"/>
      <c r="ER302" s="17"/>
      <c r="ES302" s="17"/>
      <c r="ET302" s="17"/>
      <c r="EU302" s="17"/>
      <c r="EV302" s="17">
        <v>1</v>
      </c>
      <c r="EW302" s="17"/>
      <c r="EX302" s="17"/>
      <c r="EY302" s="17">
        <v>1</v>
      </c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>
        <v>1</v>
      </c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>
        <v>1</v>
      </c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>
        <v>1</v>
      </c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</row>
    <row r="303" spans="1:234" x14ac:dyDescent="0.2">
      <c r="A303" s="15" t="s">
        <v>245</v>
      </c>
      <c r="B303" s="16" t="s">
        <v>543</v>
      </c>
      <c r="C303" s="15">
        <f>SUM(Table4[[#This Row],[SN01]:[PB11]])</f>
        <v>15</v>
      </c>
      <c r="D303" s="15">
        <f t="shared" si="9"/>
        <v>4</v>
      </c>
      <c r="E303" s="15">
        <f>Table4[[#This Row],[NIWA samples]]+Table4[[#This Row],[AMS dredges]]</f>
        <v>19</v>
      </c>
      <c r="F303" s="15">
        <v>1</v>
      </c>
      <c r="G303" s="17"/>
      <c r="H303" s="17"/>
      <c r="I303" s="17"/>
      <c r="J303" s="17"/>
      <c r="K303" s="17">
        <v>1</v>
      </c>
      <c r="L303" s="17">
        <v>1</v>
      </c>
      <c r="M303" s="17">
        <v>1</v>
      </c>
      <c r="N303" s="17">
        <v>1</v>
      </c>
      <c r="O303" s="17">
        <v>1</v>
      </c>
      <c r="P303" s="17">
        <v>1</v>
      </c>
      <c r="Q303" s="17">
        <v>1</v>
      </c>
      <c r="R303" s="17"/>
      <c r="S303" s="17">
        <v>1</v>
      </c>
      <c r="T303" s="17">
        <v>1</v>
      </c>
      <c r="U303" s="17"/>
      <c r="V303" s="17">
        <v>1</v>
      </c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>
        <v>1</v>
      </c>
      <c r="DN303" s="17">
        <v>1</v>
      </c>
      <c r="DO303" s="17"/>
      <c r="DP303" s="17"/>
      <c r="DQ303" s="17"/>
      <c r="DR303" s="17"/>
      <c r="DS303" s="17"/>
      <c r="DT303" s="17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>
        <v>1</v>
      </c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>
        <v>1</v>
      </c>
      <c r="FI303" s="17"/>
      <c r="FJ303" s="17"/>
      <c r="FK303" s="17"/>
      <c r="FL303" s="17"/>
      <c r="FM303" s="17"/>
      <c r="FN303" s="17"/>
      <c r="FO303" s="17"/>
      <c r="FP303" s="17"/>
      <c r="FQ303" s="17"/>
      <c r="FR303" s="17">
        <v>1</v>
      </c>
      <c r="FS303" s="17"/>
      <c r="FT303" s="17"/>
      <c r="FU303" s="17">
        <v>1</v>
      </c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>
        <v>1</v>
      </c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</row>
    <row r="304" spans="1:234" x14ac:dyDescent="0.2">
      <c r="A304" s="15" t="s">
        <v>286</v>
      </c>
      <c r="B304" s="16" t="s">
        <v>544</v>
      </c>
      <c r="C304" s="15">
        <f>SUM(Table4[[#This Row],[SN01]:[PB11]])</f>
        <v>0</v>
      </c>
      <c r="D304" s="15">
        <f t="shared" si="9"/>
        <v>3</v>
      </c>
      <c r="E304" s="15">
        <f>Table4[[#This Row],[NIWA samples]]+Table4[[#This Row],[AMS dredges]]</f>
        <v>3</v>
      </c>
      <c r="F304" s="15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>
        <v>1</v>
      </c>
      <c r="FM304" s="17"/>
      <c r="FN304" s="17"/>
      <c r="FO304" s="17">
        <v>1</v>
      </c>
      <c r="FP304" s="17"/>
      <c r="FQ304" s="17"/>
      <c r="FR304" s="17"/>
      <c r="FS304" s="17"/>
      <c r="FT304" s="17"/>
      <c r="FU304" s="17">
        <v>1</v>
      </c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</row>
    <row r="305" spans="1:234" x14ac:dyDescent="0.2">
      <c r="A305" s="15" t="s">
        <v>245</v>
      </c>
      <c r="B305" s="16" t="s">
        <v>545</v>
      </c>
      <c r="C305" s="15">
        <f>SUM(Table4[[#This Row],[SN01]:[PB11]])</f>
        <v>1</v>
      </c>
      <c r="D305" s="15">
        <f t="shared" si="9"/>
        <v>0</v>
      </c>
      <c r="E305" s="15">
        <f>Table4[[#This Row],[NIWA samples]]+Table4[[#This Row],[AMS dredges]]</f>
        <v>1</v>
      </c>
      <c r="F305" s="15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>
        <v>1</v>
      </c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</row>
    <row r="306" spans="1:234" x14ac:dyDescent="0.2">
      <c r="A306" s="15" t="s">
        <v>245</v>
      </c>
      <c r="B306" s="16" t="s">
        <v>546</v>
      </c>
      <c r="C306" s="15">
        <f>SUM(Table4[[#This Row],[SN01]:[PB11]])</f>
        <v>0</v>
      </c>
      <c r="D306" s="15">
        <f t="shared" si="9"/>
        <v>2</v>
      </c>
      <c r="E306" s="15">
        <f>Table4[[#This Row],[NIWA samples]]+Table4[[#This Row],[AMS dredges]]</f>
        <v>2</v>
      </c>
      <c r="F306" s="15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>
        <v>1</v>
      </c>
      <c r="HG306" s="17">
        <v>1</v>
      </c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</row>
    <row r="307" spans="1:234" x14ac:dyDescent="0.2">
      <c r="A307" s="15" t="s">
        <v>245</v>
      </c>
      <c r="B307" s="16" t="s">
        <v>547</v>
      </c>
      <c r="C307" s="15">
        <f>SUM(Table4[[#This Row],[SN01]:[PB11]])</f>
        <v>0</v>
      </c>
      <c r="D307" s="15">
        <f t="shared" si="9"/>
        <v>1</v>
      </c>
      <c r="E307" s="15">
        <f>Table4[[#This Row],[NIWA samples]]+Table4[[#This Row],[AMS dredges]]</f>
        <v>1</v>
      </c>
      <c r="F307" s="1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>
        <v>1</v>
      </c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</row>
    <row r="308" spans="1:234" x14ac:dyDescent="0.2">
      <c r="A308" s="15" t="s">
        <v>245</v>
      </c>
      <c r="B308" s="16" t="s">
        <v>548</v>
      </c>
      <c r="C308" s="15">
        <f>SUM(Table4[[#This Row],[SN01]:[PB11]])</f>
        <v>7</v>
      </c>
      <c r="D308" s="15">
        <f t="shared" si="9"/>
        <v>2</v>
      </c>
      <c r="E308" s="15">
        <f>Table4[[#This Row],[NIWA samples]]+Table4[[#This Row],[AMS dredges]]</f>
        <v>9</v>
      </c>
      <c r="F308" s="1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>
        <v>1</v>
      </c>
      <c r="AM308" s="17"/>
      <c r="AN308" s="17">
        <v>1</v>
      </c>
      <c r="AO308" s="17"/>
      <c r="AP308" s="17">
        <v>1</v>
      </c>
      <c r="AQ308" s="17">
        <v>1</v>
      </c>
      <c r="AR308" s="17"/>
      <c r="AS308" s="17">
        <v>1</v>
      </c>
      <c r="AT308" s="17">
        <v>1</v>
      </c>
      <c r="AU308" s="17">
        <v>1</v>
      </c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>
        <v>1</v>
      </c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>
        <v>1</v>
      </c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</row>
    <row r="309" spans="1:234" x14ac:dyDescent="0.2">
      <c r="A309" s="15" t="s">
        <v>245</v>
      </c>
      <c r="B309" s="16" t="s">
        <v>549</v>
      </c>
      <c r="C309" s="15">
        <f>SUM(Table4[[#This Row],[SN01]:[PB11]])</f>
        <v>5</v>
      </c>
      <c r="D309" s="15">
        <f t="shared" si="9"/>
        <v>1</v>
      </c>
      <c r="E309" s="15">
        <f>Table4[[#This Row],[NIWA samples]]+Table4[[#This Row],[AMS dredges]]</f>
        <v>6</v>
      </c>
      <c r="F309" s="15"/>
      <c r="G309" s="17"/>
      <c r="H309" s="17"/>
      <c r="I309" s="17"/>
      <c r="J309" s="17"/>
      <c r="K309" s="17">
        <v>1</v>
      </c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>
        <v>1</v>
      </c>
      <c r="EI309" s="17"/>
      <c r="EJ309" s="17"/>
      <c r="EK309" s="17"/>
      <c r="EL309" s="17">
        <v>1</v>
      </c>
      <c r="EM309" s="17"/>
      <c r="EN309" s="17">
        <v>1</v>
      </c>
      <c r="EO309" s="17"/>
      <c r="EP309" s="17"/>
      <c r="EQ309" s="17"/>
      <c r="ER309" s="17"/>
      <c r="ES309" s="17"/>
      <c r="ET309" s="17"/>
      <c r="EU309" s="17"/>
      <c r="EV309" s="17"/>
      <c r="EW309" s="17">
        <v>1</v>
      </c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>
        <v>1</v>
      </c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</row>
    <row r="310" spans="1:234" x14ac:dyDescent="0.2">
      <c r="A310" s="15" t="s">
        <v>245</v>
      </c>
      <c r="B310" s="16" t="s">
        <v>550</v>
      </c>
      <c r="C310" s="15">
        <f>SUM(Table4[[#This Row],[SN01]:[PB11]])</f>
        <v>0</v>
      </c>
      <c r="D310" s="15">
        <f t="shared" si="9"/>
        <v>1</v>
      </c>
      <c r="E310" s="15">
        <f>Table4[[#This Row],[NIWA samples]]+Table4[[#This Row],[AMS dredges]]</f>
        <v>1</v>
      </c>
      <c r="F310" s="15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>
        <v>1</v>
      </c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</row>
    <row r="311" spans="1:234" x14ac:dyDescent="0.2">
      <c r="A311" s="15" t="s">
        <v>245</v>
      </c>
      <c r="B311" s="16" t="s">
        <v>551</v>
      </c>
      <c r="C311" s="15">
        <f>SUM(Table4[[#This Row],[SN01]:[PB11]])</f>
        <v>0</v>
      </c>
      <c r="D311" s="15">
        <f t="shared" si="9"/>
        <v>2</v>
      </c>
      <c r="E311" s="15">
        <f>Table4[[#This Row],[NIWA samples]]+Table4[[#This Row],[AMS dredges]]</f>
        <v>2</v>
      </c>
      <c r="F311" s="15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>
        <v>1</v>
      </c>
      <c r="GT311" s="17"/>
      <c r="GU311" s="17"/>
      <c r="GV311" s="17"/>
      <c r="GW311" s="17"/>
      <c r="GX311" s="17"/>
      <c r="GY311" s="17"/>
      <c r="GZ311" s="17">
        <v>1</v>
      </c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</row>
    <row r="312" spans="1:234" x14ac:dyDescent="0.2">
      <c r="A312" s="15" t="s">
        <v>245</v>
      </c>
      <c r="B312" s="18" t="s">
        <v>552</v>
      </c>
      <c r="C312" s="15">
        <f>SUM(Table4[[#This Row],[SN01]:[PB11]])</f>
        <v>0</v>
      </c>
      <c r="D312" s="15">
        <f t="shared" si="9"/>
        <v>1</v>
      </c>
      <c r="E312" s="15">
        <f>Table4[[#This Row],[NIWA samples]]+Table4[[#This Row],[AMS dredges]]</f>
        <v>1</v>
      </c>
      <c r="F312" s="15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>
        <v>1</v>
      </c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</row>
    <row r="313" spans="1:234" x14ac:dyDescent="0.2">
      <c r="A313" s="15" t="s">
        <v>245</v>
      </c>
      <c r="B313" s="16" t="s">
        <v>553</v>
      </c>
      <c r="C313" s="15">
        <f>SUM(Table4[[#This Row],[SN01]:[PB11]])</f>
        <v>0</v>
      </c>
      <c r="D313" s="15">
        <f t="shared" si="9"/>
        <v>5</v>
      </c>
      <c r="E313" s="15">
        <f>Table4[[#This Row],[NIWA samples]]+Table4[[#This Row],[AMS dredges]]</f>
        <v>5</v>
      </c>
      <c r="F313" s="15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>
        <v>1</v>
      </c>
      <c r="FO313" s="17"/>
      <c r="FP313" s="17"/>
      <c r="FQ313" s="17">
        <v>1</v>
      </c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>
        <v>1</v>
      </c>
      <c r="HO313" s="17"/>
      <c r="HP313" s="17">
        <v>1</v>
      </c>
      <c r="HQ313" s="17"/>
      <c r="HR313" s="17">
        <v>1</v>
      </c>
      <c r="HS313" s="17"/>
      <c r="HT313" s="17"/>
      <c r="HU313" s="17"/>
      <c r="HV313" s="17"/>
      <c r="HW313" s="17"/>
      <c r="HX313" s="17"/>
      <c r="HY313" s="17"/>
      <c r="HZ313" s="17"/>
    </row>
    <row r="314" spans="1:234" x14ac:dyDescent="0.2">
      <c r="A314" s="15" t="s">
        <v>245</v>
      </c>
      <c r="B314" s="16" t="s">
        <v>554</v>
      </c>
      <c r="C314" s="15">
        <f>SUM(Table4[[#This Row],[SN01]:[PB11]])</f>
        <v>0</v>
      </c>
      <c r="D314" s="15">
        <f t="shared" si="9"/>
        <v>2</v>
      </c>
      <c r="E314" s="15">
        <f>Table4[[#This Row],[NIWA samples]]+Table4[[#This Row],[AMS dredges]]</f>
        <v>2</v>
      </c>
      <c r="F314" s="15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>
        <v>1</v>
      </c>
      <c r="FQ314" s="17"/>
      <c r="FR314" s="17"/>
      <c r="FS314" s="17"/>
      <c r="FT314" s="17"/>
      <c r="FU314" s="17"/>
      <c r="FV314" s="17"/>
      <c r="FW314" s="17">
        <v>1</v>
      </c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</row>
    <row r="315" spans="1:234" x14ac:dyDescent="0.2">
      <c r="A315" s="15" t="s">
        <v>245</v>
      </c>
      <c r="B315" s="16" t="s">
        <v>555</v>
      </c>
      <c r="C315" s="15">
        <f>SUM(Table4[[#This Row],[SN01]:[PB11]])</f>
        <v>1</v>
      </c>
      <c r="D315" s="15">
        <f t="shared" si="9"/>
        <v>2</v>
      </c>
      <c r="E315" s="15">
        <f>Table4[[#This Row],[NIWA samples]]+Table4[[#This Row],[AMS dredges]]</f>
        <v>3</v>
      </c>
      <c r="F315" s="15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>
        <v>1</v>
      </c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>
        <v>1</v>
      </c>
      <c r="FP315" s="17">
        <v>1</v>
      </c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</row>
    <row r="316" spans="1:234" x14ac:dyDescent="0.2">
      <c r="A316" s="15" t="s">
        <v>245</v>
      </c>
      <c r="B316" s="16" t="s">
        <v>556</v>
      </c>
      <c r="C316" s="15">
        <f>SUM(Table4[[#This Row],[SN01]:[PB11]])</f>
        <v>1</v>
      </c>
      <c r="D316" s="15">
        <f t="shared" si="9"/>
        <v>0</v>
      </c>
      <c r="E316" s="15">
        <f>Table4[[#This Row],[NIWA samples]]+Table4[[#This Row],[AMS dredges]]</f>
        <v>1</v>
      </c>
      <c r="F316" s="15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>
        <v>1</v>
      </c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</row>
    <row r="317" spans="1:234" x14ac:dyDescent="0.2">
      <c r="A317" s="15" t="s">
        <v>245</v>
      </c>
      <c r="B317" s="16" t="s">
        <v>557</v>
      </c>
      <c r="C317" s="15">
        <f>SUM(Table4[[#This Row],[SN01]:[PB11]])</f>
        <v>0</v>
      </c>
      <c r="D317" s="15">
        <f t="shared" si="9"/>
        <v>2</v>
      </c>
      <c r="E317" s="15">
        <f>Table4[[#This Row],[NIWA samples]]+Table4[[#This Row],[AMS dredges]]</f>
        <v>2</v>
      </c>
      <c r="F317" s="15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>
        <v>1</v>
      </c>
      <c r="FM317" s="17"/>
      <c r="FN317" s="17">
        <v>1</v>
      </c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</row>
    <row r="318" spans="1:234" x14ac:dyDescent="0.2">
      <c r="A318" s="15" t="s">
        <v>245</v>
      </c>
      <c r="B318" s="16" t="s">
        <v>558</v>
      </c>
      <c r="C318" s="15">
        <f>SUM(Table4[[#This Row],[SN01]:[PB11]])</f>
        <v>0</v>
      </c>
      <c r="D318" s="15">
        <f t="shared" si="9"/>
        <v>10</v>
      </c>
      <c r="E318" s="15">
        <f>Table4[[#This Row],[NIWA samples]]+Table4[[#This Row],[AMS dredges]]</f>
        <v>10</v>
      </c>
      <c r="F318" s="15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>
        <v>1</v>
      </c>
      <c r="FJ318" s="17"/>
      <c r="FK318" s="17">
        <v>1</v>
      </c>
      <c r="FL318" s="17"/>
      <c r="FM318" s="17"/>
      <c r="FN318" s="17">
        <v>1</v>
      </c>
      <c r="FO318" s="17"/>
      <c r="FP318" s="17"/>
      <c r="FQ318" s="17"/>
      <c r="FR318" s="17"/>
      <c r="FS318" s="17"/>
      <c r="FT318" s="17"/>
      <c r="FU318" s="17">
        <v>1</v>
      </c>
      <c r="FV318" s="17">
        <v>1</v>
      </c>
      <c r="FW318" s="17"/>
      <c r="FX318" s="17"/>
      <c r="FY318" s="17">
        <v>1</v>
      </c>
      <c r="FZ318" s="17"/>
      <c r="GA318" s="17">
        <v>1</v>
      </c>
      <c r="GB318" s="17">
        <v>1</v>
      </c>
      <c r="GC318" s="17"/>
      <c r="GD318" s="17">
        <v>1</v>
      </c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>
        <v>1</v>
      </c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</row>
    <row r="319" spans="1:234" x14ac:dyDescent="0.2">
      <c r="A319" s="15" t="s">
        <v>245</v>
      </c>
      <c r="B319" s="16" t="s">
        <v>559</v>
      </c>
      <c r="C319" s="15">
        <f>SUM(Table4[[#This Row],[SN01]:[PB11]])</f>
        <v>1</v>
      </c>
      <c r="D319" s="15">
        <f t="shared" si="9"/>
        <v>0</v>
      </c>
      <c r="E319" s="15">
        <f>Table4[[#This Row],[NIWA samples]]+Table4[[#This Row],[AMS dredges]]</f>
        <v>1</v>
      </c>
      <c r="F319" s="15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>
        <v>1</v>
      </c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</row>
    <row r="320" spans="1:234" x14ac:dyDescent="0.2">
      <c r="A320" s="15" t="s">
        <v>245</v>
      </c>
      <c r="B320" s="16" t="s">
        <v>560</v>
      </c>
      <c r="C320" s="15">
        <f>SUM(Table4[[#This Row],[SN01]:[PB11]])</f>
        <v>0</v>
      </c>
      <c r="D320" s="15">
        <f t="shared" si="9"/>
        <v>3</v>
      </c>
      <c r="E320" s="15">
        <f>Table4[[#This Row],[NIWA samples]]+Table4[[#This Row],[AMS dredges]]</f>
        <v>3</v>
      </c>
      <c r="F320" s="15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>
        <v>1</v>
      </c>
      <c r="FL320" s="17"/>
      <c r="FM320" s="17"/>
      <c r="FN320" s="17"/>
      <c r="FO320" s="17"/>
      <c r="FP320" s="17"/>
      <c r="FQ320" s="17"/>
      <c r="FR320" s="17">
        <v>1</v>
      </c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>
        <v>1</v>
      </c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</row>
    <row r="321" spans="1:234" x14ac:dyDescent="0.2">
      <c r="A321" s="15" t="s">
        <v>245</v>
      </c>
      <c r="B321" s="16" t="s">
        <v>561</v>
      </c>
      <c r="C321" s="15">
        <f>SUM(Table4[[#This Row],[SN01]:[PB11]])</f>
        <v>1</v>
      </c>
      <c r="D321" s="15">
        <f t="shared" si="9"/>
        <v>1</v>
      </c>
      <c r="E321" s="15">
        <f>Table4[[#This Row],[NIWA samples]]+Table4[[#This Row],[AMS dredges]]</f>
        <v>2</v>
      </c>
      <c r="F321" s="15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>
        <v>1</v>
      </c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>
        <v>1</v>
      </c>
      <c r="HU321" s="17"/>
      <c r="HV321" s="17"/>
      <c r="HW321" s="17"/>
      <c r="HX321" s="17"/>
      <c r="HY321" s="17"/>
      <c r="HZ321" s="17"/>
    </row>
    <row r="322" spans="1:234" x14ac:dyDescent="0.2">
      <c r="A322" s="15" t="s">
        <v>245</v>
      </c>
      <c r="B322" s="16" t="s">
        <v>562</v>
      </c>
      <c r="C322" s="15">
        <f>SUM(Table4[[#This Row],[SN01]:[PB11]])</f>
        <v>4</v>
      </c>
      <c r="D322" s="15">
        <f t="shared" si="9"/>
        <v>7</v>
      </c>
      <c r="E322" s="15">
        <f>Table4[[#This Row],[NIWA samples]]+Table4[[#This Row],[AMS dredges]]</f>
        <v>11</v>
      </c>
      <c r="F322" s="15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>
        <v>1</v>
      </c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>
        <v>1</v>
      </c>
      <c r="EG322" s="17"/>
      <c r="EH322" s="17"/>
      <c r="EI322" s="17">
        <v>1</v>
      </c>
      <c r="EJ322" s="17"/>
      <c r="EK322" s="17"/>
      <c r="EL322" s="17"/>
      <c r="EM322" s="17"/>
      <c r="EN322" s="17"/>
      <c r="EO322" s="17"/>
      <c r="EP322" s="17">
        <v>1</v>
      </c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>
        <v>1</v>
      </c>
      <c r="FN322" s="17"/>
      <c r="FO322" s="17">
        <v>1</v>
      </c>
      <c r="FP322" s="17"/>
      <c r="FQ322" s="17"/>
      <c r="FR322" s="17"/>
      <c r="FS322" s="17"/>
      <c r="FT322" s="17"/>
      <c r="FU322" s="17">
        <v>1</v>
      </c>
      <c r="FV322" s="17">
        <v>1</v>
      </c>
      <c r="FW322" s="17"/>
      <c r="FX322" s="17"/>
      <c r="FY322" s="17"/>
      <c r="FZ322" s="17"/>
      <c r="GA322" s="17"/>
      <c r="GB322" s="17"/>
      <c r="GC322" s="17"/>
      <c r="GD322" s="17">
        <v>1</v>
      </c>
      <c r="GE322" s="17"/>
      <c r="GF322" s="17">
        <v>1</v>
      </c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>
        <v>1</v>
      </c>
      <c r="HY322" s="17"/>
      <c r="HZ322" s="17"/>
    </row>
    <row r="323" spans="1:234" x14ac:dyDescent="0.2">
      <c r="A323" s="15" t="s">
        <v>245</v>
      </c>
      <c r="B323" s="16" t="s">
        <v>563</v>
      </c>
      <c r="C323" s="15">
        <f>SUM(Table4[[#This Row],[SN01]:[PB11]])</f>
        <v>0</v>
      </c>
      <c r="D323" s="15">
        <f t="shared" si="9"/>
        <v>1</v>
      </c>
      <c r="E323" s="15">
        <f>Table4[[#This Row],[NIWA samples]]+Table4[[#This Row],[AMS dredges]]</f>
        <v>1</v>
      </c>
      <c r="F323" s="15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>
        <v>1</v>
      </c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</row>
    <row r="324" spans="1:234" x14ac:dyDescent="0.2">
      <c r="A324" s="15" t="s">
        <v>245</v>
      </c>
      <c r="B324" s="16" t="s">
        <v>564</v>
      </c>
      <c r="C324" s="15">
        <f>SUM(Table4[[#This Row],[SN01]:[PB11]])</f>
        <v>2</v>
      </c>
      <c r="D324" s="15">
        <f t="shared" si="9"/>
        <v>8</v>
      </c>
      <c r="E324" s="15">
        <f>Table4[[#This Row],[NIWA samples]]+Table4[[#This Row],[AMS dredges]]</f>
        <v>10</v>
      </c>
      <c r="F324" s="15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>
        <v>1</v>
      </c>
      <c r="EI324" s="17"/>
      <c r="EJ324" s="17"/>
      <c r="EK324" s="17"/>
      <c r="EL324" s="17"/>
      <c r="EM324" s="17"/>
      <c r="EN324" s="17"/>
      <c r="EO324" s="17"/>
      <c r="EP324" s="17"/>
      <c r="EQ324" s="17"/>
      <c r="ER324" s="17">
        <v>1</v>
      </c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>
        <v>1</v>
      </c>
      <c r="FL324" s="17">
        <v>1</v>
      </c>
      <c r="FM324" s="17">
        <v>1</v>
      </c>
      <c r="FN324" s="17"/>
      <c r="FO324" s="17"/>
      <c r="FP324" s="17">
        <v>1</v>
      </c>
      <c r="FQ324" s="17"/>
      <c r="FR324" s="17"/>
      <c r="FS324" s="17">
        <v>1</v>
      </c>
      <c r="FT324" s="17"/>
      <c r="FU324" s="17"/>
      <c r="FV324" s="17"/>
      <c r="FW324" s="17"/>
      <c r="FX324" s="17"/>
      <c r="FY324" s="17"/>
      <c r="FZ324" s="17"/>
      <c r="GA324" s="17"/>
      <c r="GB324" s="17">
        <v>1</v>
      </c>
      <c r="GC324" s="17"/>
      <c r="GD324" s="17">
        <v>1</v>
      </c>
      <c r="GE324" s="17"/>
      <c r="GF324" s="17"/>
      <c r="GG324" s="17"/>
      <c r="GH324" s="17"/>
      <c r="GI324" s="17"/>
      <c r="GJ324" s="17"/>
      <c r="GK324" s="17"/>
      <c r="GL324" s="17">
        <v>1</v>
      </c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</row>
    <row r="325" spans="1:234" x14ac:dyDescent="0.2">
      <c r="A325" s="15" t="s">
        <v>245</v>
      </c>
      <c r="B325" s="16" t="s">
        <v>565</v>
      </c>
      <c r="C325" s="15">
        <f>SUM(Table4[[#This Row],[SN01]:[PB11]])</f>
        <v>0</v>
      </c>
      <c r="D325" s="15">
        <f t="shared" si="9"/>
        <v>2</v>
      </c>
      <c r="E325" s="15">
        <f>Table4[[#This Row],[NIWA samples]]+Table4[[#This Row],[AMS dredges]]</f>
        <v>2</v>
      </c>
      <c r="F325" s="15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>
        <v>1</v>
      </c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>
        <v>1</v>
      </c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</row>
    <row r="326" spans="1:234" x14ac:dyDescent="0.2">
      <c r="A326" s="15" t="s">
        <v>245</v>
      </c>
      <c r="B326" s="16" t="s">
        <v>566</v>
      </c>
      <c r="C326" s="15">
        <f>SUM(Table4[[#This Row],[SN01]:[PB11]])</f>
        <v>0</v>
      </c>
      <c r="D326" s="15">
        <f t="shared" si="9"/>
        <v>1</v>
      </c>
      <c r="E326" s="15">
        <f>Table4[[#This Row],[NIWA samples]]+Table4[[#This Row],[AMS dredges]]</f>
        <v>1</v>
      </c>
      <c r="F326" s="15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>
        <v>1</v>
      </c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</row>
    <row r="327" spans="1:234" x14ac:dyDescent="0.2">
      <c r="A327" s="15" t="s">
        <v>245</v>
      </c>
      <c r="B327" s="16" t="s">
        <v>567</v>
      </c>
      <c r="C327" s="15">
        <f>SUM(Table4[[#This Row],[SN01]:[PB11]])</f>
        <v>0</v>
      </c>
      <c r="D327" s="15">
        <f t="shared" si="9"/>
        <v>9</v>
      </c>
      <c r="E327" s="15">
        <f>Table4[[#This Row],[NIWA samples]]+Table4[[#This Row],[AMS dredges]]</f>
        <v>9</v>
      </c>
      <c r="F327" s="15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>
        <v>1</v>
      </c>
      <c r="FI327" s="17"/>
      <c r="FJ327" s="17"/>
      <c r="FK327" s="17">
        <v>1</v>
      </c>
      <c r="FL327" s="17"/>
      <c r="FM327" s="17">
        <v>1</v>
      </c>
      <c r="FN327" s="17"/>
      <c r="FO327" s="17">
        <v>1</v>
      </c>
      <c r="FP327" s="17">
        <v>1</v>
      </c>
      <c r="FQ327" s="17">
        <v>1</v>
      </c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>
        <v>1</v>
      </c>
      <c r="GE327" s="17">
        <v>1</v>
      </c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>
        <v>1</v>
      </c>
      <c r="HZ327" s="17"/>
    </row>
    <row r="328" spans="1:234" x14ac:dyDescent="0.2">
      <c r="A328" s="15" t="s">
        <v>245</v>
      </c>
      <c r="B328" s="16" t="s">
        <v>568</v>
      </c>
      <c r="C328" s="15">
        <f>SUM(Table4[[#This Row],[SN01]:[PB11]])</f>
        <v>1</v>
      </c>
      <c r="D328" s="15">
        <f t="shared" si="9"/>
        <v>7</v>
      </c>
      <c r="E328" s="15">
        <f>Table4[[#This Row],[NIWA samples]]+Table4[[#This Row],[AMS dredges]]</f>
        <v>8</v>
      </c>
      <c r="F328" s="15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>
        <v>1</v>
      </c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>
        <v>1</v>
      </c>
      <c r="FL328" s="17"/>
      <c r="FM328" s="17">
        <v>1</v>
      </c>
      <c r="FN328" s="17"/>
      <c r="FO328" s="17">
        <v>1</v>
      </c>
      <c r="FP328" s="17">
        <v>1</v>
      </c>
      <c r="FQ328" s="17"/>
      <c r="FR328" s="17">
        <v>1</v>
      </c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>
        <v>1</v>
      </c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>
        <v>1</v>
      </c>
      <c r="HT328" s="17"/>
      <c r="HU328" s="17"/>
      <c r="HV328" s="17"/>
      <c r="HW328" s="17"/>
      <c r="HX328" s="17"/>
      <c r="HY328" s="17"/>
      <c r="HZ328" s="17"/>
    </row>
    <row r="329" spans="1:234" x14ac:dyDescent="0.2">
      <c r="A329" s="15" t="s">
        <v>245</v>
      </c>
      <c r="B329" s="16" t="s">
        <v>569</v>
      </c>
      <c r="C329" s="15">
        <f>SUM(Table4[[#This Row],[SN01]:[PB11]])</f>
        <v>0</v>
      </c>
      <c r="D329" s="15">
        <f t="shared" si="9"/>
        <v>1</v>
      </c>
      <c r="E329" s="15">
        <f>Table4[[#This Row],[NIWA samples]]+Table4[[#This Row],[AMS dredges]]</f>
        <v>1</v>
      </c>
      <c r="F329" s="15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>
        <v>1</v>
      </c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</row>
    <row r="330" spans="1:234" x14ac:dyDescent="0.2">
      <c r="A330" s="15" t="s">
        <v>245</v>
      </c>
      <c r="B330" s="18" t="s">
        <v>570</v>
      </c>
      <c r="C330" s="15">
        <f>SUM(Table4[[#This Row],[SN01]:[PB11]])</f>
        <v>1</v>
      </c>
      <c r="D330" s="15">
        <f t="shared" ref="D330:D366" si="10">SUM(FH330:IA330)</f>
        <v>4</v>
      </c>
      <c r="E330" s="15">
        <f>Table4[[#This Row],[NIWA samples]]+Table4[[#This Row],[AMS dredges]]</f>
        <v>5</v>
      </c>
      <c r="F330" s="19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>
        <v>1</v>
      </c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>
        <v>1</v>
      </c>
      <c r="FO330" s="17"/>
      <c r="FP330" s="17"/>
      <c r="FQ330" s="17"/>
      <c r="FR330" s="17"/>
      <c r="FS330" s="17"/>
      <c r="FT330" s="17"/>
      <c r="FU330" s="17">
        <v>1</v>
      </c>
      <c r="FV330" s="17">
        <v>1</v>
      </c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>
        <v>1</v>
      </c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</row>
    <row r="331" spans="1:234" x14ac:dyDescent="0.2">
      <c r="A331" s="15" t="s">
        <v>245</v>
      </c>
      <c r="B331" s="16" t="s">
        <v>571</v>
      </c>
      <c r="C331" s="15">
        <f>SUM(Table4[[#This Row],[SN01]:[PB11]])</f>
        <v>1</v>
      </c>
      <c r="D331" s="15">
        <f t="shared" si="10"/>
        <v>1</v>
      </c>
      <c r="E331" s="15">
        <f>Table4[[#This Row],[NIWA samples]]+Table4[[#This Row],[AMS dredges]]</f>
        <v>2</v>
      </c>
      <c r="F331" s="15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>
        <v>1</v>
      </c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>
        <v>1</v>
      </c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</row>
    <row r="332" spans="1:234" x14ac:dyDescent="0.2">
      <c r="A332" s="15" t="s">
        <v>245</v>
      </c>
      <c r="B332" s="16" t="s">
        <v>572</v>
      </c>
      <c r="C332" s="15">
        <f>SUM(Table4[[#This Row],[SN01]:[PB11]])</f>
        <v>0</v>
      </c>
      <c r="D332" s="15">
        <f t="shared" si="10"/>
        <v>3</v>
      </c>
      <c r="E332" s="15">
        <f>Table4[[#This Row],[NIWA samples]]+Table4[[#This Row],[AMS dredges]]</f>
        <v>3</v>
      </c>
      <c r="F332" s="15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>
        <v>1</v>
      </c>
      <c r="FO332" s="17"/>
      <c r="FP332" s="17">
        <v>1</v>
      </c>
      <c r="FQ332" s="17"/>
      <c r="FR332" s="17"/>
      <c r="FS332" s="17"/>
      <c r="FT332" s="17"/>
      <c r="FU332" s="17">
        <v>1</v>
      </c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</row>
    <row r="333" spans="1:234" x14ac:dyDescent="0.2">
      <c r="A333" s="15" t="s">
        <v>245</v>
      </c>
      <c r="B333" s="16" t="s">
        <v>573</v>
      </c>
      <c r="C333" s="15">
        <f>SUM(Table4[[#This Row],[SN01]:[PB11]])</f>
        <v>2</v>
      </c>
      <c r="D333" s="15">
        <f t="shared" si="10"/>
        <v>1</v>
      </c>
      <c r="E333" s="15">
        <f>Table4[[#This Row],[NIWA samples]]+Table4[[#This Row],[AMS dredges]]</f>
        <v>3</v>
      </c>
      <c r="F333" s="15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>
        <v>1</v>
      </c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>
        <v>1</v>
      </c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>
        <v>1</v>
      </c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</row>
    <row r="334" spans="1:234" x14ac:dyDescent="0.2">
      <c r="A334" s="15" t="s">
        <v>245</v>
      </c>
      <c r="B334" s="16" t="s">
        <v>574</v>
      </c>
      <c r="C334" s="15">
        <f>SUM(Table4[[#This Row],[SN01]:[PB11]])</f>
        <v>1</v>
      </c>
      <c r="D334" s="15">
        <f t="shared" si="10"/>
        <v>1</v>
      </c>
      <c r="E334" s="15">
        <f>Table4[[#This Row],[NIWA samples]]+Table4[[#This Row],[AMS dredges]]</f>
        <v>2</v>
      </c>
      <c r="F334" s="15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>
        <v>1</v>
      </c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</row>
    <row r="335" spans="1:234" x14ac:dyDescent="0.2">
      <c r="A335" s="15" t="s">
        <v>245</v>
      </c>
      <c r="B335" s="16" t="s">
        <v>575</v>
      </c>
      <c r="C335" s="15">
        <f>SUM(Table4[[#This Row],[SN01]:[PB11]])</f>
        <v>1</v>
      </c>
      <c r="D335" s="15">
        <f t="shared" si="10"/>
        <v>0</v>
      </c>
      <c r="E335" s="15">
        <f>Table4[[#This Row],[NIWA samples]]+Table4[[#This Row],[AMS dredges]]</f>
        <v>1</v>
      </c>
      <c r="F335" s="15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>
        <v>1</v>
      </c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</row>
    <row r="336" spans="1:234" x14ac:dyDescent="0.2">
      <c r="A336" s="15" t="s">
        <v>245</v>
      </c>
      <c r="B336" s="16" t="s">
        <v>576</v>
      </c>
      <c r="C336" s="15">
        <f>SUM(Table4[[#This Row],[SN01]:[PB11]])</f>
        <v>0</v>
      </c>
      <c r="D336" s="15">
        <f t="shared" si="10"/>
        <v>5</v>
      </c>
      <c r="E336" s="15">
        <f>Table4[[#This Row],[NIWA samples]]+Table4[[#This Row],[AMS dredges]]</f>
        <v>5</v>
      </c>
      <c r="F336" s="15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>
        <v>1</v>
      </c>
      <c r="FL336" s="17">
        <v>1</v>
      </c>
      <c r="FM336" s="17"/>
      <c r="FN336" s="17"/>
      <c r="FO336" s="17"/>
      <c r="FP336" s="17">
        <v>1</v>
      </c>
      <c r="FQ336" s="17"/>
      <c r="FR336" s="17"/>
      <c r="FS336" s="17">
        <v>1</v>
      </c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>
        <v>1</v>
      </c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</row>
    <row r="337" spans="1:235" x14ac:dyDescent="0.2">
      <c r="A337" s="15" t="s">
        <v>245</v>
      </c>
      <c r="B337" s="16" t="s">
        <v>577</v>
      </c>
      <c r="C337" s="15">
        <f>SUM(Table4[[#This Row],[SN01]:[PB11]])</f>
        <v>0</v>
      </c>
      <c r="D337" s="15">
        <f t="shared" si="10"/>
        <v>2</v>
      </c>
      <c r="E337" s="15">
        <f>Table4[[#This Row],[NIWA samples]]+Table4[[#This Row],[AMS dredges]]</f>
        <v>2</v>
      </c>
      <c r="F337" s="15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>
        <v>1</v>
      </c>
      <c r="HI337" s="17"/>
      <c r="HJ337" s="17"/>
      <c r="HK337" s="17"/>
      <c r="HL337" s="17"/>
      <c r="HM337" s="17"/>
      <c r="HN337" s="17"/>
      <c r="HO337" s="17"/>
      <c r="HP337" s="17"/>
      <c r="HQ337" s="17"/>
      <c r="HR337" s="17">
        <v>1</v>
      </c>
      <c r="HS337" s="17"/>
      <c r="HT337" s="17"/>
      <c r="HU337" s="17"/>
      <c r="HV337" s="17"/>
      <c r="HW337" s="17"/>
      <c r="HX337" s="17"/>
      <c r="HY337" s="17"/>
      <c r="HZ337" s="17"/>
    </row>
    <row r="338" spans="1:235" x14ac:dyDescent="0.2">
      <c r="A338" s="15" t="s">
        <v>245</v>
      </c>
      <c r="B338" s="16" t="s">
        <v>578</v>
      </c>
      <c r="C338" s="15">
        <f>SUM(Table4[[#This Row],[SN01]:[PB11]])</f>
        <v>0</v>
      </c>
      <c r="D338" s="15">
        <f t="shared" si="10"/>
        <v>1</v>
      </c>
      <c r="E338" s="15">
        <f>Table4[[#This Row],[NIWA samples]]+Table4[[#This Row],[AMS dredges]]</f>
        <v>1</v>
      </c>
      <c r="F338" s="15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>
        <v>1</v>
      </c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</row>
    <row r="339" spans="1:235" x14ac:dyDescent="0.2">
      <c r="A339" s="15" t="s">
        <v>245</v>
      </c>
      <c r="B339" s="16" t="s">
        <v>579</v>
      </c>
      <c r="C339" s="15">
        <f>SUM(Table4[[#This Row],[SN01]:[PB11]])</f>
        <v>4</v>
      </c>
      <c r="D339" s="15">
        <f t="shared" si="10"/>
        <v>12</v>
      </c>
      <c r="E339" s="15">
        <f>Table4[[#This Row],[NIWA samples]]+Table4[[#This Row],[AMS dredges]]</f>
        <v>16</v>
      </c>
      <c r="F339" s="15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>
        <v>1</v>
      </c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>
        <v>1</v>
      </c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>
        <v>1</v>
      </c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>
        <v>1</v>
      </c>
      <c r="FK339" s="17">
        <v>1</v>
      </c>
      <c r="FL339" s="17">
        <v>1</v>
      </c>
      <c r="FM339" s="17"/>
      <c r="FN339" s="17">
        <v>1</v>
      </c>
      <c r="FO339" s="17">
        <v>1</v>
      </c>
      <c r="FP339" s="17">
        <v>1</v>
      </c>
      <c r="FQ339" s="17">
        <v>1</v>
      </c>
      <c r="FR339" s="17">
        <v>1</v>
      </c>
      <c r="FS339" s="17">
        <v>1</v>
      </c>
      <c r="FT339" s="17"/>
      <c r="FU339" s="17">
        <v>1</v>
      </c>
      <c r="FV339" s="17"/>
      <c r="FW339" s="17">
        <v>1</v>
      </c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>
        <v>1</v>
      </c>
      <c r="HS339" s="17"/>
      <c r="HT339" s="17"/>
      <c r="HU339" s="17"/>
      <c r="HV339" s="17"/>
      <c r="HW339" s="17"/>
      <c r="HX339" s="17"/>
      <c r="HY339" s="17"/>
      <c r="HZ339" s="17"/>
    </row>
    <row r="340" spans="1:235" x14ac:dyDescent="0.2">
      <c r="A340" s="15" t="s">
        <v>245</v>
      </c>
      <c r="B340" s="16" t="s">
        <v>580</v>
      </c>
      <c r="C340" s="15">
        <f>SUM(Table4[[#This Row],[SN01]:[PB11]])</f>
        <v>0</v>
      </c>
      <c r="D340" s="15">
        <f t="shared" si="10"/>
        <v>1</v>
      </c>
      <c r="E340" s="15">
        <f>Table4[[#This Row],[NIWA samples]]+Table4[[#This Row],[AMS dredges]]</f>
        <v>1</v>
      </c>
      <c r="F340" s="15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>
        <v>1</v>
      </c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</row>
    <row r="341" spans="1:235" x14ac:dyDescent="0.2">
      <c r="A341" s="23" t="s">
        <v>245</v>
      </c>
      <c r="B341" s="24" t="s">
        <v>581</v>
      </c>
      <c r="C341" s="15">
        <f>SUM(Table4[[#This Row],[SN01]:[PB11]])</f>
        <v>6</v>
      </c>
      <c r="D341" s="15">
        <f t="shared" si="10"/>
        <v>16</v>
      </c>
      <c r="E341" s="15">
        <f>Table4[[#This Row],[NIWA samples]]+Table4[[#This Row],[AMS dredges]]</f>
        <v>22</v>
      </c>
      <c r="F341" s="15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>
        <v>1</v>
      </c>
      <c r="BE341" s="17"/>
      <c r="BF341" s="17">
        <v>1</v>
      </c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>
        <v>1</v>
      </c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>
        <v>1</v>
      </c>
      <c r="EH341" s="17">
        <v>1</v>
      </c>
      <c r="EI341" s="17"/>
      <c r="EJ341" s="17"/>
      <c r="EK341" s="17"/>
      <c r="EL341" s="17"/>
      <c r="EM341" s="17"/>
      <c r="EN341" s="17"/>
      <c r="EO341" s="17"/>
      <c r="EP341" s="17"/>
      <c r="EQ341" s="17"/>
      <c r="ER341" s="17">
        <v>1</v>
      </c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>
        <v>1</v>
      </c>
      <c r="FL341" s="17">
        <v>1</v>
      </c>
      <c r="FM341" s="17"/>
      <c r="FN341" s="17">
        <v>1</v>
      </c>
      <c r="FO341" s="17"/>
      <c r="FP341" s="17">
        <v>1</v>
      </c>
      <c r="FQ341" s="17"/>
      <c r="FR341" s="17"/>
      <c r="FS341" s="17"/>
      <c r="FT341" s="17"/>
      <c r="FU341" s="17">
        <v>1</v>
      </c>
      <c r="FV341" s="17"/>
      <c r="FW341" s="17">
        <v>1</v>
      </c>
      <c r="FX341" s="17"/>
      <c r="FY341" s="17"/>
      <c r="FZ341" s="17"/>
      <c r="GA341" s="17"/>
      <c r="GB341" s="17"/>
      <c r="GC341" s="17"/>
      <c r="GD341" s="17"/>
      <c r="GE341" s="17"/>
      <c r="GF341" s="17">
        <v>1</v>
      </c>
      <c r="GG341" s="17"/>
      <c r="GH341" s="17"/>
      <c r="GI341" s="17"/>
      <c r="GJ341" s="17"/>
      <c r="GK341" s="17"/>
      <c r="GL341" s="17"/>
      <c r="GM341" s="17"/>
      <c r="GN341" s="17">
        <v>1</v>
      </c>
      <c r="GO341" s="17"/>
      <c r="GP341" s="17"/>
      <c r="GQ341" s="17"/>
      <c r="GR341" s="17">
        <v>1</v>
      </c>
      <c r="GS341" s="17"/>
      <c r="GT341" s="17"/>
      <c r="GU341" s="17"/>
      <c r="GV341" s="17"/>
      <c r="GW341" s="17">
        <v>1</v>
      </c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>
        <v>1</v>
      </c>
      <c r="HN341" s="17">
        <v>1</v>
      </c>
      <c r="HO341" s="17"/>
      <c r="HP341" s="17"/>
      <c r="HQ341" s="17"/>
      <c r="HR341" s="17"/>
      <c r="HS341" s="17"/>
      <c r="HT341" s="17">
        <v>1</v>
      </c>
      <c r="HU341" s="17"/>
      <c r="HV341" s="17"/>
      <c r="HW341" s="17"/>
      <c r="HX341" s="17">
        <v>1</v>
      </c>
      <c r="HY341" s="17">
        <v>1</v>
      </c>
      <c r="HZ341" s="17">
        <v>1</v>
      </c>
    </row>
    <row r="342" spans="1:235" x14ac:dyDescent="0.2">
      <c r="A342" s="23" t="s">
        <v>245</v>
      </c>
      <c r="B342" s="24" t="s">
        <v>582</v>
      </c>
      <c r="C342" s="15">
        <f>SUM(Table4[[#This Row],[SN01]:[PB11]])</f>
        <v>4</v>
      </c>
      <c r="D342" s="15">
        <f t="shared" si="10"/>
        <v>0</v>
      </c>
      <c r="E342" s="15">
        <f>Table4[[#This Row],[NIWA samples]]+Table4[[#This Row],[AMS dredges]]</f>
        <v>4</v>
      </c>
      <c r="F342" s="15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>
        <v>1</v>
      </c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>
        <v>1</v>
      </c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>
        <v>1</v>
      </c>
      <c r="DP342" s="17"/>
      <c r="DQ342" s="17">
        <v>1</v>
      </c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</row>
    <row r="343" spans="1:235" x14ac:dyDescent="0.2">
      <c r="A343" s="15" t="s">
        <v>245</v>
      </c>
      <c r="B343" s="16" t="s">
        <v>583</v>
      </c>
      <c r="C343" s="15">
        <f>SUM(Table4[[#This Row],[SN01]:[PB11]])</f>
        <v>1</v>
      </c>
      <c r="D343" s="15">
        <f t="shared" si="10"/>
        <v>13</v>
      </c>
      <c r="E343" s="15">
        <f>Table4[[#This Row],[NIWA samples]]+Table4[[#This Row],[AMS dredges]]</f>
        <v>14</v>
      </c>
      <c r="F343" s="15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>
        <v>1</v>
      </c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>
        <v>1</v>
      </c>
      <c r="FL343" s="17">
        <v>1</v>
      </c>
      <c r="FM343" s="17">
        <v>1</v>
      </c>
      <c r="FN343" s="17">
        <v>1</v>
      </c>
      <c r="FO343" s="17">
        <v>1</v>
      </c>
      <c r="FP343" s="17">
        <v>1</v>
      </c>
      <c r="FQ343" s="17">
        <v>1</v>
      </c>
      <c r="FR343" s="17"/>
      <c r="FS343" s="17">
        <v>1</v>
      </c>
      <c r="FT343" s="17"/>
      <c r="FU343" s="17">
        <v>1</v>
      </c>
      <c r="FV343" s="17"/>
      <c r="FW343" s="17">
        <v>1</v>
      </c>
      <c r="FX343" s="17"/>
      <c r="FY343" s="17">
        <v>1</v>
      </c>
      <c r="FZ343" s="17"/>
      <c r="GA343" s="17">
        <v>1</v>
      </c>
      <c r="GB343" s="17"/>
      <c r="GC343" s="17"/>
      <c r="GD343" s="17"/>
      <c r="GE343" s="17"/>
      <c r="GF343" s="17">
        <v>1</v>
      </c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</row>
    <row r="344" spans="1:235" x14ac:dyDescent="0.2">
      <c r="A344" s="15" t="s">
        <v>245</v>
      </c>
      <c r="B344" s="16" t="s">
        <v>584</v>
      </c>
      <c r="C344" s="15">
        <f>SUM(Table4[[#This Row],[SN01]:[PB11]])</f>
        <v>0</v>
      </c>
      <c r="D344" s="15">
        <f t="shared" si="10"/>
        <v>1</v>
      </c>
      <c r="E344" s="15">
        <f>Table4[[#This Row],[NIWA samples]]+Table4[[#This Row],[AMS dredges]]</f>
        <v>1</v>
      </c>
      <c r="F344" s="15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>
        <v>1</v>
      </c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</row>
    <row r="345" spans="1:235" x14ac:dyDescent="0.2">
      <c r="A345" s="15" t="s">
        <v>245</v>
      </c>
      <c r="B345" s="16" t="s">
        <v>585</v>
      </c>
      <c r="C345" s="15">
        <f>SUM(Table4[[#This Row],[SN01]:[PB11]])</f>
        <v>0</v>
      </c>
      <c r="D345" s="15">
        <f t="shared" si="10"/>
        <v>1</v>
      </c>
      <c r="E345" s="15">
        <f>Table4[[#This Row],[NIWA samples]]+Table4[[#This Row],[AMS dredges]]</f>
        <v>1</v>
      </c>
      <c r="F345" s="15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>
        <v>1</v>
      </c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</row>
    <row r="346" spans="1:235" x14ac:dyDescent="0.2">
      <c r="A346" s="15" t="s">
        <v>245</v>
      </c>
      <c r="B346" s="18" t="s">
        <v>586</v>
      </c>
      <c r="C346" s="15">
        <f>SUM(Table4[[#This Row],[SN01]:[PB11]])</f>
        <v>3</v>
      </c>
      <c r="D346" s="15">
        <f t="shared" si="10"/>
        <v>1</v>
      </c>
      <c r="E346" s="15">
        <f>Table4[[#This Row],[NIWA samples]]+Table4[[#This Row],[AMS dredges]]</f>
        <v>4</v>
      </c>
      <c r="F346" s="15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>
        <v>1</v>
      </c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>
        <v>1</v>
      </c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>
        <v>1</v>
      </c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>
        <v>1</v>
      </c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</row>
    <row r="347" spans="1:235" x14ac:dyDescent="0.2">
      <c r="A347" s="15" t="s">
        <v>286</v>
      </c>
      <c r="B347" s="16" t="s">
        <v>587</v>
      </c>
      <c r="C347" s="15">
        <f>SUM(Table4[[#This Row],[SN01]:[PB11]])</f>
        <v>4</v>
      </c>
      <c r="D347" s="15">
        <f t="shared" si="10"/>
        <v>8</v>
      </c>
      <c r="E347" s="15">
        <f>Table4[[#This Row],[NIWA samples]]+Table4[[#This Row],[AMS dredges]]</f>
        <v>12</v>
      </c>
      <c r="F347" s="15"/>
      <c r="G347" s="17"/>
      <c r="H347" s="17"/>
      <c r="I347" s="17">
        <v>1</v>
      </c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>
        <v>1</v>
      </c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>
        <v>1</v>
      </c>
      <c r="EI347" s="17"/>
      <c r="EJ347" s="17"/>
      <c r="EK347" s="17"/>
      <c r="EL347" s="17"/>
      <c r="EM347" s="17">
        <v>1</v>
      </c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>
        <v>1</v>
      </c>
      <c r="FL347" s="17"/>
      <c r="FM347" s="17">
        <v>1</v>
      </c>
      <c r="FN347" s="17"/>
      <c r="FO347" s="17"/>
      <c r="FP347" s="17">
        <v>1</v>
      </c>
      <c r="FQ347" s="17"/>
      <c r="FR347" s="17"/>
      <c r="FS347" s="17">
        <v>1</v>
      </c>
      <c r="FT347" s="17"/>
      <c r="FU347" s="17"/>
      <c r="FV347" s="17"/>
      <c r="FW347" s="17">
        <v>1</v>
      </c>
      <c r="FX347" s="17"/>
      <c r="FY347" s="17"/>
      <c r="FZ347" s="17"/>
      <c r="GA347" s="17">
        <v>1</v>
      </c>
      <c r="GB347" s="17"/>
      <c r="GC347" s="17"/>
      <c r="GD347" s="17"/>
      <c r="GE347" s="17">
        <v>1</v>
      </c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>
        <v>1</v>
      </c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</row>
    <row r="348" spans="1:235" x14ac:dyDescent="0.2">
      <c r="A348" s="15" t="s">
        <v>286</v>
      </c>
      <c r="B348" s="16" t="s">
        <v>588</v>
      </c>
      <c r="C348" s="15">
        <f>SUM(Table4[[#This Row],[SN01]:[PB11]])</f>
        <v>32</v>
      </c>
      <c r="D348" s="15">
        <f t="shared" si="10"/>
        <v>9</v>
      </c>
      <c r="E348" s="15">
        <f>Table4[[#This Row],[NIWA samples]]+Table4[[#This Row],[AMS dredges]]</f>
        <v>41</v>
      </c>
      <c r="F348" s="15">
        <v>1</v>
      </c>
      <c r="G348" s="17">
        <v>1</v>
      </c>
      <c r="H348" s="17">
        <v>1</v>
      </c>
      <c r="I348" s="17"/>
      <c r="J348" s="17">
        <v>1</v>
      </c>
      <c r="K348" s="17">
        <v>1</v>
      </c>
      <c r="L348" s="17">
        <v>1</v>
      </c>
      <c r="M348" s="17"/>
      <c r="N348" s="17"/>
      <c r="O348" s="17"/>
      <c r="P348" s="17">
        <v>1</v>
      </c>
      <c r="Q348" s="17"/>
      <c r="R348" s="17"/>
      <c r="S348" s="17"/>
      <c r="T348" s="17">
        <v>1</v>
      </c>
      <c r="U348" s="17"/>
      <c r="V348" s="17"/>
      <c r="W348" s="17">
        <v>1</v>
      </c>
      <c r="X348" s="17">
        <v>1</v>
      </c>
      <c r="Y348" s="17"/>
      <c r="Z348" s="17"/>
      <c r="AA348" s="17"/>
      <c r="AB348" s="17"/>
      <c r="AC348" s="17"/>
      <c r="AD348" s="17"/>
      <c r="AE348" s="17"/>
      <c r="AF348" s="17"/>
      <c r="AG348" s="17">
        <v>1</v>
      </c>
      <c r="AH348" s="17"/>
      <c r="AI348" s="17"/>
      <c r="AJ348" s="17"/>
      <c r="AK348" s="17"/>
      <c r="AL348" s="17">
        <v>1</v>
      </c>
      <c r="AM348" s="17">
        <v>1</v>
      </c>
      <c r="AN348" s="17"/>
      <c r="AO348" s="17">
        <v>1</v>
      </c>
      <c r="AP348" s="17"/>
      <c r="AQ348" s="17"/>
      <c r="AR348" s="17">
        <v>1</v>
      </c>
      <c r="AS348" s="17"/>
      <c r="AT348" s="17"/>
      <c r="AU348" s="17">
        <v>1</v>
      </c>
      <c r="AV348" s="17"/>
      <c r="AW348" s="17"/>
      <c r="AX348" s="17"/>
      <c r="AY348" s="17"/>
      <c r="AZ348" s="17"/>
      <c r="BA348" s="17">
        <v>1</v>
      </c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>
        <v>1</v>
      </c>
      <c r="CN348" s="17"/>
      <c r="CO348" s="17">
        <v>1</v>
      </c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>
        <v>1</v>
      </c>
      <c r="DA348" s="17"/>
      <c r="DB348" s="17"/>
      <c r="DC348" s="17"/>
      <c r="DD348" s="17"/>
      <c r="DE348" s="17"/>
      <c r="DF348" s="17"/>
      <c r="DG348" s="17"/>
      <c r="DH348" s="17">
        <v>1</v>
      </c>
      <c r="DI348" s="17">
        <v>1</v>
      </c>
      <c r="DJ348" s="17">
        <v>1</v>
      </c>
      <c r="DK348" s="17">
        <v>1</v>
      </c>
      <c r="DL348" s="17"/>
      <c r="DM348" s="17">
        <v>1</v>
      </c>
      <c r="DN348" s="17"/>
      <c r="DO348" s="17"/>
      <c r="DP348" s="17"/>
      <c r="DQ348" s="17">
        <v>1</v>
      </c>
      <c r="DR348" s="17"/>
      <c r="DS348" s="17"/>
      <c r="DT348" s="17"/>
      <c r="DU348" s="17"/>
      <c r="DV348" s="17"/>
      <c r="DW348" s="17"/>
      <c r="DX348" s="17"/>
      <c r="DY348" s="17"/>
      <c r="DZ348" s="17"/>
      <c r="EA348" s="17">
        <v>1</v>
      </c>
      <c r="EB348" s="17">
        <v>1</v>
      </c>
      <c r="EC348" s="17"/>
      <c r="ED348" s="17"/>
      <c r="EE348" s="17"/>
      <c r="EF348" s="17"/>
      <c r="EG348" s="17"/>
      <c r="EH348" s="17">
        <v>1</v>
      </c>
      <c r="EI348" s="17"/>
      <c r="EJ348" s="17"/>
      <c r="EK348" s="17"/>
      <c r="EL348" s="17">
        <v>1</v>
      </c>
      <c r="EM348" s="17">
        <v>1</v>
      </c>
      <c r="EN348" s="17">
        <v>1</v>
      </c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>
        <v>1</v>
      </c>
      <c r="FK348" s="17">
        <v>1</v>
      </c>
      <c r="FL348" s="17">
        <v>1</v>
      </c>
      <c r="FM348" s="17"/>
      <c r="FN348" s="17">
        <v>1</v>
      </c>
      <c r="FO348" s="17">
        <v>1</v>
      </c>
      <c r="FP348" s="17"/>
      <c r="FQ348" s="17">
        <v>1</v>
      </c>
      <c r="FR348" s="17">
        <v>1</v>
      </c>
      <c r="FS348" s="17"/>
      <c r="FT348" s="17"/>
      <c r="FU348" s="17">
        <v>1</v>
      </c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>
        <v>1</v>
      </c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</row>
    <row r="349" spans="1:235" x14ac:dyDescent="0.2">
      <c r="A349" s="15" t="s">
        <v>286</v>
      </c>
      <c r="B349" s="16" t="s">
        <v>589</v>
      </c>
      <c r="C349" s="15">
        <f>SUM(Table4[[#This Row],[SN01]:[PB11]])</f>
        <v>0</v>
      </c>
      <c r="D349" s="15">
        <f t="shared" si="10"/>
        <v>3</v>
      </c>
      <c r="E349" s="15">
        <f>Table4[[#This Row],[NIWA samples]]+Table4[[#This Row],[AMS dredges]]</f>
        <v>3</v>
      </c>
      <c r="F349" s="15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>
        <v>1</v>
      </c>
      <c r="HG349" s="17">
        <v>1</v>
      </c>
      <c r="HH349" s="17">
        <v>1</v>
      </c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</row>
    <row r="350" spans="1:235" x14ac:dyDescent="0.2">
      <c r="A350" s="15" t="s">
        <v>245</v>
      </c>
      <c r="B350" s="16" t="s">
        <v>590</v>
      </c>
      <c r="C350" s="15">
        <f>SUM(Table4[[#This Row],[SN01]:[PB11]])</f>
        <v>0</v>
      </c>
      <c r="D350" s="15">
        <f t="shared" si="10"/>
        <v>6</v>
      </c>
      <c r="E350" s="15">
        <f>Table4[[#This Row],[NIWA samples]]+Table4[[#This Row],[AMS dredges]]</f>
        <v>6</v>
      </c>
      <c r="F350" s="15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>
        <v>1</v>
      </c>
      <c r="FI350" s="17"/>
      <c r="FJ350" s="17"/>
      <c r="FK350" s="17"/>
      <c r="FL350" s="17"/>
      <c r="FM350" s="17"/>
      <c r="FN350" s="17"/>
      <c r="FO350" s="17"/>
      <c r="FP350" s="17">
        <v>1</v>
      </c>
      <c r="FQ350" s="17"/>
      <c r="FR350" s="17">
        <v>1</v>
      </c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>
        <v>1</v>
      </c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>
        <v>1</v>
      </c>
      <c r="HS350" s="17">
        <v>1</v>
      </c>
      <c r="HT350" s="17"/>
      <c r="HU350" s="17"/>
      <c r="HV350" s="17"/>
      <c r="HW350" s="17"/>
      <c r="HX350" s="17"/>
      <c r="HY350" s="17"/>
      <c r="HZ350" s="17"/>
    </row>
    <row r="351" spans="1:235" x14ac:dyDescent="0.2">
      <c r="A351" s="15" t="s">
        <v>254</v>
      </c>
      <c r="B351" s="16" t="s">
        <v>591</v>
      </c>
      <c r="C351" s="15">
        <f>SUM(Table4[[#This Row],[SN01]:[PB11]])</f>
        <v>0</v>
      </c>
      <c r="D351" s="15">
        <f t="shared" si="10"/>
        <v>1</v>
      </c>
      <c r="E351" s="15">
        <f>Table4[[#This Row],[NIWA samples]]+Table4[[#This Row],[AMS dredges]]</f>
        <v>1</v>
      </c>
      <c r="F351" s="15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>
        <v>1</v>
      </c>
    </row>
    <row r="352" spans="1:235" x14ac:dyDescent="0.2">
      <c r="A352" s="15" t="s">
        <v>286</v>
      </c>
      <c r="B352" s="16" t="s">
        <v>592</v>
      </c>
      <c r="C352" s="15">
        <f>SUM(Table4[[#This Row],[SN01]:[PB11]])</f>
        <v>0</v>
      </c>
      <c r="D352" s="15">
        <f t="shared" si="10"/>
        <v>1</v>
      </c>
      <c r="E352" s="15">
        <f>Table4[[#This Row],[NIWA samples]]+Table4[[#This Row],[AMS dredges]]</f>
        <v>1</v>
      </c>
      <c r="F352" s="15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>
        <v>1</v>
      </c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</row>
    <row r="353" spans="1:234" x14ac:dyDescent="0.2">
      <c r="A353" s="15" t="s">
        <v>286</v>
      </c>
      <c r="B353" s="16" t="s">
        <v>593</v>
      </c>
      <c r="C353" s="15">
        <f>SUM(Table4[[#This Row],[SN01]:[PB11]])</f>
        <v>0</v>
      </c>
      <c r="D353" s="15">
        <f t="shared" si="10"/>
        <v>10</v>
      </c>
      <c r="E353" s="15">
        <f>Table4[[#This Row],[NIWA samples]]+Table4[[#This Row],[AMS dredges]]</f>
        <v>10</v>
      </c>
      <c r="F353" s="15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>
        <v>1</v>
      </c>
      <c r="FK353" s="17">
        <v>1</v>
      </c>
      <c r="FL353" s="17"/>
      <c r="FM353" s="17"/>
      <c r="FN353" s="17">
        <v>1</v>
      </c>
      <c r="FO353" s="17">
        <v>1</v>
      </c>
      <c r="FP353" s="17"/>
      <c r="FQ353" s="17"/>
      <c r="FR353" s="17"/>
      <c r="FS353" s="17"/>
      <c r="FT353" s="17"/>
      <c r="FU353" s="17">
        <v>1</v>
      </c>
      <c r="FV353" s="17">
        <v>1</v>
      </c>
      <c r="FW353" s="17"/>
      <c r="FX353" s="17"/>
      <c r="FY353" s="17"/>
      <c r="FZ353" s="17"/>
      <c r="GA353" s="17">
        <v>1</v>
      </c>
      <c r="GB353" s="17"/>
      <c r="GC353" s="17"/>
      <c r="GD353" s="17">
        <v>1</v>
      </c>
      <c r="GE353" s="17">
        <v>1</v>
      </c>
      <c r="GF353" s="17">
        <v>1</v>
      </c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</row>
    <row r="354" spans="1:234" x14ac:dyDescent="0.2">
      <c r="A354" s="15" t="s">
        <v>286</v>
      </c>
      <c r="B354" s="16" t="s">
        <v>594</v>
      </c>
      <c r="C354" s="15">
        <f>SUM(Table4[[#This Row],[SN01]:[PB11]])</f>
        <v>0</v>
      </c>
      <c r="D354" s="15">
        <f t="shared" si="10"/>
        <v>1</v>
      </c>
      <c r="E354" s="15">
        <f>Table4[[#This Row],[NIWA samples]]+Table4[[#This Row],[AMS dredges]]</f>
        <v>1</v>
      </c>
      <c r="F354" s="15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>
        <v>1</v>
      </c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</row>
    <row r="355" spans="1:234" x14ac:dyDescent="0.2">
      <c r="A355" s="15" t="s">
        <v>286</v>
      </c>
      <c r="B355" s="16" t="s">
        <v>595</v>
      </c>
      <c r="C355" s="15">
        <f>SUM(Table4[[#This Row],[SN01]:[PB11]])</f>
        <v>0</v>
      </c>
      <c r="D355" s="15">
        <f t="shared" si="10"/>
        <v>4</v>
      </c>
      <c r="E355" s="15">
        <f>Table4[[#This Row],[NIWA samples]]+Table4[[#This Row],[AMS dredges]]</f>
        <v>4</v>
      </c>
      <c r="F355" s="15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>
        <v>1</v>
      </c>
      <c r="FO355" s="17"/>
      <c r="FP355" s="17">
        <v>1</v>
      </c>
      <c r="FQ355" s="17">
        <v>1</v>
      </c>
      <c r="FR355" s="17"/>
      <c r="FS355" s="17">
        <v>1</v>
      </c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</row>
    <row r="356" spans="1:234" x14ac:dyDescent="0.2">
      <c r="A356" s="15" t="s">
        <v>286</v>
      </c>
      <c r="B356" s="16" t="s">
        <v>596</v>
      </c>
      <c r="C356" s="15">
        <f>SUM(Table4[[#This Row],[SN01]:[PB11]])</f>
        <v>0</v>
      </c>
      <c r="D356" s="15">
        <f t="shared" si="10"/>
        <v>1</v>
      </c>
      <c r="E356" s="15">
        <f>Table4[[#This Row],[NIWA samples]]+Table4[[#This Row],[AMS dredges]]</f>
        <v>1</v>
      </c>
      <c r="F356" s="15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>
        <v>1</v>
      </c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</row>
    <row r="357" spans="1:234" x14ac:dyDescent="0.2">
      <c r="A357" s="15" t="s">
        <v>286</v>
      </c>
      <c r="B357" s="16" t="s">
        <v>597</v>
      </c>
      <c r="C357" s="15">
        <f>SUM(Table4[[#This Row],[SN01]:[PB11]])</f>
        <v>12</v>
      </c>
      <c r="D357" s="15">
        <f t="shared" si="10"/>
        <v>5</v>
      </c>
      <c r="E357" s="15">
        <f>Table4[[#This Row],[NIWA samples]]+Table4[[#This Row],[AMS dredges]]</f>
        <v>17</v>
      </c>
      <c r="F357" s="15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>
        <v>1</v>
      </c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>
        <v>1</v>
      </c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>
        <v>1</v>
      </c>
      <c r="DH357" s="17">
        <v>1</v>
      </c>
      <c r="DI357" s="17">
        <v>1</v>
      </c>
      <c r="DJ357" s="17">
        <v>1</v>
      </c>
      <c r="DK357" s="17"/>
      <c r="DL357" s="17">
        <v>1</v>
      </c>
      <c r="DM357" s="17">
        <v>1</v>
      </c>
      <c r="DN357" s="17"/>
      <c r="DO357" s="17">
        <v>1</v>
      </c>
      <c r="DP357" s="17"/>
      <c r="DQ357" s="17"/>
      <c r="DR357" s="17"/>
      <c r="DS357" s="17">
        <v>1</v>
      </c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>
        <v>1</v>
      </c>
      <c r="EG357" s="17">
        <v>1</v>
      </c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>
        <v>1</v>
      </c>
      <c r="HG357" s="17">
        <v>1</v>
      </c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>
        <v>1</v>
      </c>
      <c r="HT357" s="17"/>
      <c r="HU357" s="17"/>
      <c r="HV357" s="17"/>
      <c r="HW357" s="17"/>
      <c r="HX357" s="17">
        <v>1</v>
      </c>
      <c r="HY357" s="17">
        <v>1</v>
      </c>
      <c r="HZ357" s="17"/>
    </row>
    <row r="358" spans="1:234" x14ac:dyDescent="0.2">
      <c r="A358" s="15" t="s">
        <v>245</v>
      </c>
      <c r="B358" s="16" t="s">
        <v>598</v>
      </c>
      <c r="C358" s="15">
        <f>SUM(Table4[[#This Row],[SN01]:[PB11]])</f>
        <v>0</v>
      </c>
      <c r="D358" s="15">
        <f t="shared" si="10"/>
        <v>2</v>
      </c>
      <c r="E358" s="15">
        <f>Table4[[#This Row],[NIWA samples]]+Table4[[#This Row],[AMS dredges]]</f>
        <v>2</v>
      </c>
      <c r="F358" s="15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>
        <v>1</v>
      </c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>
        <v>1</v>
      </c>
      <c r="HY358" s="17"/>
      <c r="HZ358" s="17"/>
    </row>
    <row r="359" spans="1:234" x14ac:dyDescent="0.2">
      <c r="A359" s="15" t="s">
        <v>245</v>
      </c>
      <c r="B359" s="16" t="s">
        <v>599</v>
      </c>
      <c r="C359" s="15">
        <f>SUM(Table4[[#This Row],[SN01]:[PB11]])</f>
        <v>0</v>
      </c>
      <c r="D359" s="15">
        <f t="shared" si="10"/>
        <v>6</v>
      </c>
      <c r="E359" s="15">
        <f>Table4[[#This Row],[NIWA samples]]+Table4[[#This Row],[AMS dredges]]</f>
        <v>6</v>
      </c>
      <c r="F359" s="15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>
        <v>1</v>
      </c>
      <c r="FL359" s="17"/>
      <c r="FM359" s="17"/>
      <c r="FN359" s="17"/>
      <c r="FO359" s="17"/>
      <c r="FP359" s="17">
        <v>1</v>
      </c>
      <c r="FQ359" s="17">
        <v>1</v>
      </c>
      <c r="FR359" s="17"/>
      <c r="FS359" s="17">
        <v>1</v>
      </c>
      <c r="FT359" s="17"/>
      <c r="FU359" s="17">
        <v>1</v>
      </c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>
        <v>1</v>
      </c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</row>
    <row r="360" spans="1:234" x14ac:dyDescent="0.2">
      <c r="A360" s="15" t="s">
        <v>245</v>
      </c>
      <c r="B360" s="16" t="s">
        <v>600</v>
      </c>
      <c r="C360" s="15">
        <f>SUM(Table4[[#This Row],[SN01]:[PB11]])</f>
        <v>3</v>
      </c>
      <c r="D360" s="15">
        <f t="shared" si="10"/>
        <v>2</v>
      </c>
      <c r="E360" s="15">
        <f>Table4[[#This Row],[NIWA samples]]+Table4[[#This Row],[AMS dredges]]</f>
        <v>5</v>
      </c>
      <c r="F360" s="15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>
        <v>1</v>
      </c>
      <c r="EK360" s="17"/>
      <c r="EL360" s="17"/>
      <c r="EM360" s="17">
        <v>1</v>
      </c>
      <c r="EN360" s="17">
        <v>1</v>
      </c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>
        <v>1</v>
      </c>
      <c r="FJ360" s="17">
        <v>1</v>
      </c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</row>
    <row r="361" spans="1:234" x14ac:dyDescent="0.2">
      <c r="A361" s="15" t="s">
        <v>245</v>
      </c>
      <c r="B361" s="16" t="s">
        <v>601</v>
      </c>
      <c r="C361" s="15">
        <f>SUM(Table4[[#This Row],[SN01]:[PB11]])</f>
        <v>0</v>
      </c>
      <c r="D361" s="15">
        <f t="shared" si="10"/>
        <v>1</v>
      </c>
      <c r="E361" s="15">
        <f>Table4[[#This Row],[NIWA samples]]+Table4[[#This Row],[AMS dredges]]</f>
        <v>1</v>
      </c>
      <c r="F361" s="15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>
        <v>1</v>
      </c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</row>
    <row r="362" spans="1:234" x14ac:dyDescent="0.2">
      <c r="A362" s="15" t="s">
        <v>245</v>
      </c>
      <c r="B362" s="16" t="s">
        <v>602</v>
      </c>
      <c r="C362" s="15">
        <f>SUM(Table4[[#This Row],[SN01]:[PB11]])</f>
        <v>12</v>
      </c>
      <c r="D362" s="15">
        <f t="shared" si="10"/>
        <v>0</v>
      </c>
      <c r="E362" s="15">
        <f>Table4[[#This Row],[NIWA samples]]+Table4[[#This Row],[AMS dredges]]</f>
        <v>12</v>
      </c>
      <c r="F362" s="15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>
        <v>1</v>
      </c>
      <c r="AI362" s="17"/>
      <c r="AJ362" s="17"/>
      <c r="AK362" s="17"/>
      <c r="AL362" s="17">
        <v>1</v>
      </c>
      <c r="AM362" s="17">
        <v>1</v>
      </c>
      <c r="AN362" s="17"/>
      <c r="AO362" s="17">
        <v>1</v>
      </c>
      <c r="AP362" s="17"/>
      <c r="AQ362" s="17">
        <v>1</v>
      </c>
      <c r="AR362" s="17"/>
      <c r="AS362" s="17">
        <v>1</v>
      </c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>
        <v>1</v>
      </c>
      <c r="BK362" s="17"/>
      <c r="BL362" s="17"/>
      <c r="BM362" s="17"/>
      <c r="BN362" s="17"/>
      <c r="BO362" s="17"/>
      <c r="BP362" s="17"/>
      <c r="BQ362" s="17">
        <v>1</v>
      </c>
      <c r="BR362" s="17">
        <v>1</v>
      </c>
      <c r="BS362" s="17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>
        <v>1</v>
      </c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>
        <v>1</v>
      </c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</row>
    <row r="363" spans="1:234" x14ac:dyDescent="0.2">
      <c r="A363" s="15" t="s">
        <v>245</v>
      </c>
      <c r="B363" s="16" t="s">
        <v>603</v>
      </c>
      <c r="C363" s="15">
        <f>SUM(Table4[[#This Row],[SN01]:[PB11]])</f>
        <v>4</v>
      </c>
      <c r="D363" s="15">
        <f t="shared" si="10"/>
        <v>13</v>
      </c>
      <c r="E363" s="15">
        <f>Table4[[#This Row],[NIWA samples]]+Table4[[#This Row],[AMS dredges]]</f>
        <v>17</v>
      </c>
      <c r="F363" s="15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>
        <v>1</v>
      </c>
      <c r="AM363" s="17">
        <v>1</v>
      </c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>
        <v>1</v>
      </c>
      <c r="EW363" s="17"/>
      <c r="EX363" s="17"/>
      <c r="EY363" s="17">
        <v>1</v>
      </c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>
        <v>1</v>
      </c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>
        <v>1</v>
      </c>
      <c r="HE363" s="17"/>
      <c r="HF363" s="17">
        <v>1</v>
      </c>
      <c r="HG363" s="17">
        <v>1</v>
      </c>
      <c r="HH363" s="17">
        <v>1</v>
      </c>
      <c r="HI363" s="17"/>
      <c r="HJ363" s="17"/>
      <c r="HK363" s="17"/>
      <c r="HL363" s="17"/>
      <c r="HM363" s="17">
        <v>1</v>
      </c>
      <c r="HN363" s="17">
        <v>1</v>
      </c>
      <c r="HO363" s="17"/>
      <c r="HP363" s="17"/>
      <c r="HQ363" s="17"/>
      <c r="HR363" s="17">
        <v>1</v>
      </c>
      <c r="HS363" s="17">
        <v>1</v>
      </c>
      <c r="HT363" s="17">
        <v>1</v>
      </c>
      <c r="HU363" s="17"/>
      <c r="HV363" s="17"/>
      <c r="HW363" s="17">
        <v>1</v>
      </c>
      <c r="HX363" s="17">
        <v>1</v>
      </c>
      <c r="HY363" s="17">
        <v>1</v>
      </c>
      <c r="HZ363" s="17"/>
    </row>
    <row r="364" spans="1:234" x14ac:dyDescent="0.2">
      <c r="A364" s="15" t="s">
        <v>245</v>
      </c>
      <c r="B364" s="16" t="s">
        <v>604</v>
      </c>
      <c r="C364" s="15">
        <f>SUM(Table4[[#This Row],[SN01]:[PB11]])</f>
        <v>0</v>
      </c>
      <c r="D364" s="15">
        <f t="shared" si="10"/>
        <v>3</v>
      </c>
      <c r="E364" s="15">
        <f>Table4[[#This Row],[NIWA samples]]+Table4[[#This Row],[AMS dredges]]</f>
        <v>3</v>
      </c>
      <c r="F364" s="15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>
        <v>1</v>
      </c>
      <c r="GS364" s="17"/>
      <c r="GT364" s="17">
        <v>1</v>
      </c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>
        <v>1</v>
      </c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</row>
    <row r="365" spans="1:234" x14ac:dyDescent="0.2">
      <c r="A365" s="15" t="s">
        <v>245</v>
      </c>
      <c r="B365" s="16" t="s">
        <v>605</v>
      </c>
      <c r="C365" s="15">
        <f>SUM(Table4[[#This Row],[SN01]:[PB11]])</f>
        <v>1</v>
      </c>
      <c r="D365" s="15">
        <f t="shared" si="10"/>
        <v>0</v>
      </c>
      <c r="E365" s="15">
        <f>Table4[[#This Row],[NIWA samples]]+Table4[[#This Row],[AMS dredges]]</f>
        <v>1</v>
      </c>
      <c r="F365" s="15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>
        <v>1</v>
      </c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</row>
    <row r="366" spans="1:234" x14ac:dyDescent="0.2">
      <c r="A366" s="15" t="s">
        <v>245</v>
      </c>
      <c r="B366" s="16" t="s">
        <v>606</v>
      </c>
      <c r="C366" s="15">
        <f>SUM(Table4[[#This Row],[SN01]:[PB11]])</f>
        <v>2</v>
      </c>
      <c r="D366" s="15">
        <f t="shared" si="10"/>
        <v>0</v>
      </c>
      <c r="E366" s="15">
        <f>Table4[[#This Row],[NIWA samples]]+Table4[[#This Row],[AMS dredges]]</f>
        <v>2</v>
      </c>
      <c r="F366" s="15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>
        <v>1</v>
      </c>
      <c r="DH366" s="17"/>
      <c r="DI366" s="17"/>
      <c r="DJ366" s="17"/>
      <c r="DK366" s="17"/>
      <c r="DL366" s="17"/>
      <c r="DM366" s="17"/>
      <c r="DN366" s="17"/>
      <c r="DO366" s="17"/>
      <c r="DP366" s="17">
        <v>1</v>
      </c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</row>
  </sheetData>
  <mergeCells count="2">
    <mergeCell ref="D4:E4"/>
    <mergeCell ref="C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Smith</dc:creator>
  <cp:lastModifiedBy>Emanuela Di Martino</cp:lastModifiedBy>
  <dcterms:created xsi:type="dcterms:W3CDTF">2022-10-01T02:07:08Z</dcterms:created>
  <dcterms:modified xsi:type="dcterms:W3CDTF">2023-09-28T13:27:39Z</dcterms:modified>
</cp:coreProperties>
</file>