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gan\Downloads\"/>
    </mc:Choice>
  </mc:AlternateContent>
  <xr:revisionPtr revIDLastSave="0" documentId="8_{E0504A43-3A67-4DE2-90FF-991AC7B73663}" xr6:coauthVersionLast="47" xr6:coauthVersionMax="47" xr10:uidLastSave="{00000000-0000-0000-0000-000000000000}"/>
  <bookViews>
    <workbookView xWindow="0" yWindow="360" windowWidth="19395" windowHeight="11475" xr2:uid="{633AFEE5-DE16-4B55-A545-7B73D0BC1C72}"/>
  </bookViews>
  <sheets>
    <sheet name="Mifflin-St Jeor" sheetId="1" r:id="rId1"/>
    <sheet name="Harris-Benedict" sheetId="2" r:id="rId2"/>
    <sheet name="1 Month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F58" i="1"/>
  <c r="C57" i="1"/>
  <c r="F57" i="1"/>
  <c r="C56" i="1"/>
  <c r="F56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F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" i="4"/>
  <c r="G37" i="1"/>
  <c r="G45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G49" i="1" s="1"/>
  <c r="F50" i="1"/>
  <c r="F51" i="1"/>
  <c r="F52" i="1"/>
  <c r="F53" i="1"/>
  <c r="F54" i="1"/>
  <c r="F5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3" i="1"/>
  <c r="F33" i="1"/>
  <c r="G33" i="1" s="1"/>
  <c r="C32" i="1"/>
  <c r="F32" i="1"/>
  <c r="G32" i="1" s="1"/>
  <c r="C35" i="2"/>
  <c r="F35" i="2"/>
  <c r="G35" i="2" s="1"/>
  <c r="C34" i="2"/>
  <c r="F34" i="2"/>
  <c r="G34" i="2" s="1"/>
  <c r="C33" i="2"/>
  <c r="F33" i="2"/>
  <c r="G33" i="2" s="1"/>
  <c r="C32" i="2"/>
  <c r="F32" i="2"/>
  <c r="G32" i="2" s="1"/>
  <c r="C31" i="2"/>
  <c r="F31" i="2"/>
  <c r="G31" i="2" s="1"/>
  <c r="B4" i="2"/>
  <c r="B5" i="2" s="1"/>
  <c r="B4" i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F16" i="2"/>
  <c r="G16" i="2" s="1"/>
  <c r="F17" i="2"/>
  <c r="G17" i="2" s="1"/>
  <c r="F18" i="2"/>
  <c r="G18" i="2" s="1"/>
  <c r="F19" i="2"/>
  <c r="G19" i="2" s="1"/>
  <c r="F20" i="2"/>
  <c r="F21" i="2"/>
  <c r="G21" i="2" s="1"/>
  <c r="F22" i="2"/>
  <c r="G22" i="2" s="1"/>
  <c r="F23" i="2"/>
  <c r="F24" i="2"/>
  <c r="G24" i="2" s="1"/>
  <c r="F25" i="2"/>
  <c r="G25" i="2" s="1"/>
  <c r="F26" i="2"/>
  <c r="G26" i="2" s="1"/>
  <c r="F27" i="2"/>
  <c r="F28" i="2"/>
  <c r="G28" i="2" s="1"/>
  <c r="F29" i="2"/>
  <c r="G29" i="2" s="1"/>
  <c r="F30" i="2"/>
  <c r="G30" i="2" s="1"/>
  <c r="F7" i="2"/>
  <c r="G7" i="2" s="1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C30" i="2"/>
  <c r="C29" i="2"/>
  <c r="C28" i="2"/>
  <c r="G27" i="2"/>
  <c r="C27" i="2"/>
  <c r="C26" i="2"/>
  <c r="C25" i="2"/>
  <c r="C24" i="2"/>
  <c r="G23" i="2"/>
  <c r="C23" i="2"/>
  <c r="C22" i="2"/>
  <c r="C21" i="2"/>
  <c r="G20" i="2"/>
  <c r="C20" i="2"/>
  <c r="C19" i="2"/>
  <c r="C18" i="2"/>
  <c r="C17" i="2"/>
  <c r="C16" i="2"/>
  <c r="G15" i="2"/>
  <c r="C15" i="2"/>
  <c r="C14" i="2"/>
  <c r="C13" i="2"/>
  <c r="C12" i="2"/>
  <c r="C11" i="2"/>
  <c r="C10" i="2"/>
  <c r="C9" i="2"/>
  <c r="C8" i="2"/>
  <c r="C7" i="2"/>
  <c r="F21" i="1"/>
  <c r="G21" i="1" s="1"/>
  <c r="C21" i="1"/>
  <c r="C31" i="1"/>
  <c r="F31" i="1"/>
  <c r="G31" i="1" s="1"/>
  <c r="C30" i="1"/>
  <c r="F30" i="1"/>
  <c r="G30" i="1" s="1"/>
  <c r="C29" i="1"/>
  <c r="F29" i="1"/>
  <c r="G29" i="1" s="1"/>
  <c r="C28" i="1"/>
  <c r="F28" i="1"/>
  <c r="G28" i="1" s="1"/>
  <c r="C27" i="1"/>
  <c r="F27" i="1"/>
  <c r="G27" i="1" s="1"/>
  <c r="C26" i="1"/>
  <c r="F26" i="1"/>
  <c r="G26" i="1" s="1"/>
  <c r="C25" i="1"/>
  <c r="F25" i="1"/>
  <c r="G25" i="1" s="1"/>
  <c r="C24" i="1"/>
  <c r="F24" i="1"/>
  <c r="G24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B5" i="1"/>
  <c r="B6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8" i="1"/>
  <c r="G8" i="1" s="1"/>
</calcChain>
</file>

<file path=xl/sharedStrings.xml><?xml version="1.0" encoding="utf-8"?>
<sst xmlns="http://schemas.openxmlformats.org/spreadsheetml/2006/main" count="33" uniqueCount="21">
  <si>
    <t>Date</t>
  </si>
  <si>
    <t>Starting Weight</t>
  </si>
  <si>
    <t>Goal Weight</t>
  </si>
  <si>
    <t>Weight recorded post lift</t>
  </si>
  <si>
    <t>Calories Consumed</t>
  </si>
  <si>
    <t>Current weight</t>
  </si>
  <si>
    <t xml:space="preserve">Period? </t>
  </si>
  <si>
    <t>Maintenance Calories (Mifflin-St Jeor Equation)</t>
  </si>
  <si>
    <t>Calorie Deficit (Based on Mifflin-St Jeor Equations)</t>
  </si>
  <si>
    <t>Weight lose rate (in weeks)</t>
  </si>
  <si>
    <t>Deficit to lose 1 pound/week</t>
  </si>
  <si>
    <t>Pounds away from goal</t>
  </si>
  <si>
    <t>Pounds Lost</t>
  </si>
  <si>
    <t>DATE</t>
  </si>
  <si>
    <t>WEIGHT (LBS)</t>
  </si>
  <si>
    <t>CALORIES CONSUMED</t>
  </si>
  <si>
    <t>DEFICIT</t>
  </si>
  <si>
    <t>ACTUAL LOSS/WEEK</t>
  </si>
  <si>
    <t>THEORETICAL LOSS/WEEK</t>
  </si>
  <si>
    <t>LOSS/DAY</t>
  </si>
  <si>
    <t>ACTUAL LOSS/DAY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</si>
</sst>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3" fontId="0" fillId="0" borderId="0" xfId="0" applyNumberFormat="1"/>
    <xf numFmtId="0" fontId="0" fillId="4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5" borderId="0" xfId="0" applyFill="1"/>
    <xf numFmtId="16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2D5E2-49F1-4593-B588-54E0668C49FE}" name="Table1" displayName="Table1" ref="E1:F28" totalsRowShown="0">
  <autoFilter ref="E1:F28" xr:uid="{4E62D5E2-49F1-4593-B588-54E0668C49FE}"/>
  <tableColumns count="2">
    <tableColumn id="1" xr3:uid="{06AC07C6-658C-4103-8B18-30BEBCD8A733}" name="THEORETICAL LOSS/WEEK" dataDxfId="10"/>
    <tableColumn id="2" xr3:uid="{8FAB8E4C-C6B2-4834-AF7E-60021845C9A5}" name="ACTUAL LOSS/WEEK" dataDxfId="9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9A052A-4219-4ED0-8E04-70E38A70C6EC}" name="Table2" displayName="Table2" ref="G1:H28" totalsRowShown="0">
  <autoFilter ref="G1:H28" xr:uid="{1D9A052A-4219-4ED0-8E04-70E38A70C6EC}"/>
  <tableColumns count="2">
    <tableColumn id="1" xr3:uid="{9CE738C4-8C2E-43D1-AACF-11EF7050DF02}" name="LOSS/DAY">
      <calculatedColumnFormula>E2/7</calculatedColumnFormula>
    </tableColumn>
    <tableColumn id="2" xr3:uid="{9E7A29A4-B24C-4F70-825F-85BBDB2C626F}" name="ACTUAL LOSS/DAY">
      <calculatedColumnFormula>B2-B3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F562-B468-42E7-9BCF-96C273B5F55E}">
  <dimension ref="A1:G83"/>
  <sheetViews>
    <sheetView tabSelected="1" zoomScale="70" zoomScaleNormal="70" workbookViewId="0">
      <selection activeCell="B4" sqref="B4"/>
    </sheetView>
  </sheetViews>
  <sheetFormatPr defaultRowHeight="14.25" x14ac:dyDescent="0.45"/>
  <cols>
    <col min="1" max="1" width="19.59765625" customWidth="1"/>
    <col min="2" max="2" width="21.1328125" customWidth="1"/>
    <col min="3" max="3" width="19.86328125" customWidth="1"/>
    <col min="4" max="4" width="17.73046875" customWidth="1"/>
    <col min="5" max="5" width="15.1328125" customWidth="1"/>
    <col min="6" max="6" width="16.59765625" customWidth="1"/>
    <col min="7" max="7" width="24.3984375" customWidth="1"/>
  </cols>
  <sheetData>
    <row r="1" spans="1:7" x14ac:dyDescent="0.45">
      <c r="A1" t="s">
        <v>1</v>
      </c>
      <c r="B1" s="1">
        <v>131.4</v>
      </c>
    </row>
    <row r="2" spans="1:7" x14ac:dyDescent="0.45">
      <c r="A2" t="s">
        <v>2</v>
      </c>
      <c r="B2" s="3">
        <v>115</v>
      </c>
    </row>
    <row r="3" spans="1:7" x14ac:dyDescent="0.45">
      <c r="A3" t="s">
        <v>5</v>
      </c>
      <c r="B3" s="5">
        <v>117.2</v>
      </c>
    </row>
    <row r="4" spans="1:7" x14ac:dyDescent="0.45">
      <c r="A4" t="s">
        <v>12</v>
      </c>
      <c r="B4" s="10">
        <f>B1-B3</f>
        <v>14.200000000000003</v>
      </c>
    </row>
    <row r="5" spans="1:7" ht="60.6" customHeight="1" x14ac:dyDescent="0.45">
      <c r="A5" s="2" t="s">
        <v>7</v>
      </c>
      <c r="B5" s="7">
        <f>((10*(B3/2.205)) + (6.25*152.4) - (5*23) - 161)*1.6</f>
        <v>1932.8308390022678</v>
      </c>
      <c r="C5" s="7"/>
    </row>
    <row r="6" spans="1:7" ht="28.5" x14ac:dyDescent="0.45">
      <c r="A6" s="2" t="s">
        <v>10</v>
      </c>
      <c r="B6" s="7">
        <f>B5-500</f>
        <v>1432.8308390022678</v>
      </c>
      <c r="C6" s="7"/>
    </row>
    <row r="7" spans="1:7" ht="44.1" customHeight="1" x14ac:dyDescent="0.45">
      <c r="A7" t="s">
        <v>0</v>
      </c>
      <c r="B7" s="2" t="s">
        <v>3</v>
      </c>
      <c r="C7" s="2" t="s">
        <v>11</v>
      </c>
      <c r="D7" s="2" t="s">
        <v>6</v>
      </c>
      <c r="E7" s="2" t="s">
        <v>4</v>
      </c>
      <c r="F7" s="2" t="s">
        <v>8</v>
      </c>
      <c r="G7" s="2" t="s">
        <v>9</v>
      </c>
    </row>
    <row r="8" spans="1:7" x14ac:dyDescent="0.45">
      <c r="A8" s="8">
        <v>45758</v>
      </c>
      <c r="B8">
        <v>130.6</v>
      </c>
      <c r="C8">
        <f t="shared" ref="C8:C58" si="0">B8-$B$2</f>
        <v>15.599999999999994</v>
      </c>
      <c r="D8" t="b">
        <v>0</v>
      </c>
      <c r="E8" s="4">
        <v>1435</v>
      </c>
      <c r="F8" s="7">
        <f>((10*(B8/2.205)) + (6.25*152.4) - (5*23) - 161)*1.6 - E8</f>
        <v>595.06439909297046</v>
      </c>
      <c r="G8" s="6">
        <f>(F8*7)/3500</f>
        <v>1.190128798185941</v>
      </c>
    </row>
    <row r="9" spans="1:7" x14ac:dyDescent="0.45">
      <c r="A9" s="8">
        <v>45760</v>
      </c>
      <c r="B9">
        <v>130.19999999999999</v>
      </c>
      <c r="C9">
        <f t="shared" si="0"/>
        <v>15.199999999999989</v>
      </c>
      <c r="D9" t="b">
        <v>0</v>
      </c>
      <c r="E9" s="4">
        <v>1511</v>
      </c>
      <c r="F9" s="7">
        <f t="shared" ref="F9:F58" si="1">((10*(B9/2.205)) + (6.25*152.4) - (5*23) - 161)*1.6 - E9</f>
        <v>516.16190476190468</v>
      </c>
      <c r="G9" s="6">
        <f t="shared" ref="G9:G49" si="2">(F9*7)/3500</f>
        <v>1.0323238095238094</v>
      </c>
    </row>
    <row r="10" spans="1:7" x14ac:dyDescent="0.45">
      <c r="A10" s="8">
        <v>45763</v>
      </c>
      <c r="B10">
        <v>129.4</v>
      </c>
      <c r="C10">
        <f t="shared" si="0"/>
        <v>14.400000000000006</v>
      </c>
      <c r="D10" t="b">
        <v>0</v>
      </c>
      <c r="E10" s="4">
        <v>1565</v>
      </c>
      <c r="F10" s="7">
        <f t="shared" si="1"/>
        <v>456.35691609977334</v>
      </c>
      <c r="G10" s="6">
        <f t="shared" si="2"/>
        <v>0.91271383219954672</v>
      </c>
    </row>
    <row r="11" spans="1:7" x14ac:dyDescent="0.45">
      <c r="A11" s="8">
        <v>45769</v>
      </c>
      <c r="B11">
        <v>129.30000000000001</v>
      </c>
      <c r="C11">
        <f t="shared" si="0"/>
        <v>14.300000000000011</v>
      </c>
      <c r="D11" t="b">
        <v>0</v>
      </c>
      <c r="E11" s="4">
        <v>1494</v>
      </c>
      <c r="F11" s="7">
        <f t="shared" si="1"/>
        <v>526.63129251700684</v>
      </c>
      <c r="G11" s="6">
        <f t="shared" si="2"/>
        <v>1.0532625850340136</v>
      </c>
    </row>
    <row r="12" spans="1:7" x14ac:dyDescent="0.45">
      <c r="A12" s="8">
        <v>45773</v>
      </c>
      <c r="B12">
        <v>126.8</v>
      </c>
      <c r="C12">
        <f t="shared" si="0"/>
        <v>11.799999999999997</v>
      </c>
      <c r="D12" t="b">
        <v>0</v>
      </c>
      <c r="E12" s="4">
        <v>1675</v>
      </c>
      <c r="F12" s="7">
        <f t="shared" si="1"/>
        <v>327.49070294784588</v>
      </c>
      <c r="G12" s="6">
        <f t="shared" si="2"/>
        <v>0.65498140589569176</v>
      </c>
    </row>
    <row r="13" spans="1:7" x14ac:dyDescent="0.45">
      <c r="A13" s="8">
        <v>45778</v>
      </c>
      <c r="B13">
        <v>126.6</v>
      </c>
      <c r="C13">
        <f t="shared" si="0"/>
        <v>11.599999999999994</v>
      </c>
      <c r="D13" t="b">
        <v>0</v>
      </c>
      <c r="E13" s="4">
        <v>1579</v>
      </c>
      <c r="F13" s="7">
        <f t="shared" si="1"/>
        <v>422.03945578231287</v>
      </c>
      <c r="G13" s="6">
        <f t="shared" si="2"/>
        <v>0.84407891156462578</v>
      </c>
    </row>
    <row r="14" spans="1:7" x14ac:dyDescent="0.45">
      <c r="A14" s="8">
        <v>45785</v>
      </c>
      <c r="B14">
        <v>126</v>
      </c>
      <c r="C14">
        <f t="shared" si="0"/>
        <v>11</v>
      </c>
      <c r="D14" t="b">
        <v>0</v>
      </c>
      <c r="E14" s="4">
        <v>1506</v>
      </c>
      <c r="F14" s="7">
        <f t="shared" si="1"/>
        <v>490.68571428571431</v>
      </c>
      <c r="G14" s="6">
        <f t="shared" si="2"/>
        <v>0.98137142857142867</v>
      </c>
    </row>
    <row r="15" spans="1:7" x14ac:dyDescent="0.45">
      <c r="A15" s="8">
        <v>45793</v>
      </c>
      <c r="B15">
        <v>125.6</v>
      </c>
      <c r="C15">
        <f t="shared" si="0"/>
        <v>10.599999999999994</v>
      </c>
      <c r="D15" t="b">
        <v>0</v>
      </c>
      <c r="E15" s="4">
        <v>1573</v>
      </c>
      <c r="F15" s="7">
        <f t="shared" si="1"/>
        <v>420.78321995464876</v>
      </c>
      <c r="G15" s="6">
        <f t="shared" si="2"/>
        <v>0.84156643990929747</v>
      </c>
    </row>
    <row r="16" spans="1:7" x14ac:dyDescent="0.45">
      <c r="A16" s="8">
        <v>45802</v>
      </c>
      <c r="B16">
        <v>123</v>
      </c>
      <c r="C16">
        <f t="shared" si="0"/>
        <v>8</v>
      </c>
      <c r="D16" t="b">
        <v>0</v>
      </c>
      <c r="E16" s="4">
        <v>1426</v>
      </c>
      <c r="F16" s="7">
        <f t="shared" si="1"/>
        <v>548.91700680272129</v>
      </c>
      <c r="G16" s="6">
        <f t="shared" si="2"/>
        <v>1.0978340136054425</v>
      </c>
    </row>
    <row r="17" spans="1:7" x14ac:dyDescent="0.45">
      <c r="A17" s="8">
        <v>45805</v>
      </c>
      <c r="B17">
        <v>122</v>
      </c>
      <c r="C17">
        <f t="shared" si="0"/>
        <v>7</v>
      </c>
      <c r="D17" t="b">
        <v>0</v>
      </c>
      <c r="E17" s="4">
        <v>1387</v>
      </c>
      <c r="F17" s="7">
        <f t="shared" si="1"/>
        <v>580.66077097505672</v>
      </c>
      <c r="G17" s="6">
        <f t="shared" si="2"/>
        <v>1.1613215419501133</v>
      </c>
    </row>
    <row r="18" spans="1:7" x14ac:dyDescent="0.45">
      <c r="A18" s="8">
        <v>45826</v>
      </c>
      <c r="B18">
        <v>122.8</v>
      </c>
      <c r="C18">
        <f t="shared" si="0"/>
        <v>7.7999999999999972</v>
      </c>
      <c r="D18" t="b">
        <v>0</v>
      </c>
      <c r="E18" s="4">
        <v>1435</v>
      </c>
      <c r="F18" s="7">
        <f t="shared" si="1"/>
        <v>538.46575963718828</v>
      </c>
      <c r="G18" s="6">
        <f t="shared" si="2"/>
        <v>1.0769315192743767</v>
      </c>
    </row>
    <row r="19" spans="1:7" x14ac:dyDescent="0.45">
      <c r="A19" s="8">
        <v>45827</v>
      </c>
      <c r="B19">
        <v>122.6</v>
      </c>
      <c r="C19">
        <f t="shared" si="0"/>
        <v>7.5999999999999943</v>
      </c>
      <c r="D19" t="b">
        <v>0</v>
      </c>
      <c r="E19" s="4">
        <v>1406</v>
      </c>
      <c r="F19" s="7">
        <f t="shared" si="1"/>
        <v>566.01451247165551</v>
      </c>
      <c r="G19" s="6">
        <f t="shared" si="2"/>
        <v>1.1320290249433109</v>
      </c>
    </row>
    <row r="20" spans="1:7" x14ac:dyDescent="0.45">
      <c r="A20" s="8">
        <v>45828</v>
      </c>
      <c r="B20">
        <v>122.6</v>
      </c>
      <c r="C20">
        <f t="shared" si="0"/>
        <v>7.5999999999999943</v>
      </c>
      <c r="D20" t="b">
        <v>0</v>
      </c>
      <c r="E20" s="4">
        <v>1415</v>
      </c>
      <c r="F20" s="7">
        <f t="shared" si="1"/>
        <v>557.01451247165551</v>
      </c>
      <c r="G20" s="6">
        <f t="shared" si="2"/>
        <v>1.1140290249433109</v>
      </c>
    </row>
    <row r="21" spans="1:7" x14ac:dyDescent="0.45">
      <c r="A21" s="8">
        <v>45829</v>
      </c>
      <c r="B21">
        <v>122.6</v>
      </c>
      <c r="C21">
        <f t="shared" si="0"/>
        <v>7.5999999999999943</v>
      </c>
      <c r="D21" t="b">
        <v>1</v>
      </c>
      <c r="E21" s="4">
        <v>1489</v>
      </c>
      <c r="F21" s="7">
        <f t="shared" si="1"/>
        <v>483.01451247165551</v>
      </c>
      <c r="G21" s="6">
        <f t="shared" si="2"/>
        <v>0.966029024943311</v>
      </c>
    </row>
    <row r="22" spans="1:7" x14ac:dyDescent="0.45">
      <c r="A22" s="8">
        <v>45830</v>
      </c>
      <c r="B22">
        <v>123</v>
      </c>
      <c r="C22">
        <f t="shared" si="0"/>
        <v>8</v>
      </c>
      <c r="D22" t="b">
        <v>1</v>
      </c>
      <c r="E22" s="4">
        <v>1430</v>
      </c>
      <c r="F22" s="7">
        <f t="shared" si="1"/>
        <v>544.91700680272129</v>
      </c>
      <c r="G22" s="6">
        <f t="shared" si="2"/>
        <v>1.0898340136054425</v>
      </c>
    </row>
    <row r="23" spans="1:7" x14ac:dyDescent="0.45">
      <c r="A23" s="8">
        <v>45831</v>
      </c>
      <c r="B23">
        <v>122.2</v>
      </c>
      <c r="C23">
        <f t="shared" si="0"/>
        <v>7.2000000000000028</v>
      </c>
      <c r="D23" t="b">
        <v>1</v>
      </c>
      <c r="E23" s="4">
        <v>1430</v>
      </c>
      <c r="F23" s="7">
        <f t="shared" si="1"/>
        <v>539.1120181405895</v>
      </c>
      <c r="G23" s="6">
        <f t="shared" si="2"/>
        <v>1.078224036281179</v>
      </c>
    </row>
    <row r="24" spans="1:7" x14ac:dyDescent="0.45">
      <c r="A24" s="9">
        <v>45832</v>
      </c>
      <c r="B24">
        <v>122.2</v>
      </c>
      <c r="C24">
        <f t="shared" si="0"/>
        <v>7.2000000000000028</v>
      </c>
      <c r="D24" t="b">
        <v>1</v>
      </c>
      <c r="E24" s="4">
        <v>1455</v>
      </c>
      <c r="F24" s="7">
        <f t="shared" si="1"/>
        <v>514.1120181405895</v>
      </c>
      <c r="G24" s="6">
        <f t="shared" si="2"/>
        <v>1.028224036281179</v>
      </c>
    </row>
    <row r="25" spans="1:7" x14ac:dyDescent="0.45">
      <c r="A25" s="9">
        <v>45833</v>
      </c>
      <c r="B25">
        <v>121.2</v>
      </c>
      <c r="C25">
        <f t="shared" si="0"/>
        <v>6.2000000000000028</v>
      </c>
      <c r="D25" t="b">
        <v>1</v>
      </c>
      <c r="E25" s="4">
        <v>1443</v>
      </c>
      <c r="F25" s="7">
        <f t="shared" si="1"/>
        <v>518.85578231292538</v>
      </c>
      <c r="G25" s="6">
        <f t="shared" si="2"/>
        <v>1.0377115646258508</v>
      </c>
    </row>
    <row r="26" spans="1:7" x14ac:dyDescent="0.45">
      <c r="A26" s="9">
        <v>45834</v>
      </c>
      <c r="B26">
        <v>122.2</v>
      </c>
      <c r="C26">
        <f t="shared" si="0"/>
        <v>7.2000000000000028</v>
      </c>
      <c r="D26" t="b">
        <v>0</v>
      </c>
      <c r="E26" s="4">
        <v>1362</v>
      </c>
      <c r="F26" s="7">
        <f t="shared" si="1"/>
        <v>607.1120181405895</v>
      </c>
      <c r="G26" s="6">
        <f t="shared" si="2"/>
        <v>1.2142240362811789</v>
      </c>
    </row>
    <row r="27" spans="1:7" x14ac:dyDescent="0.45">
      <c r="A27" s="9">
        <v>45835</v>
      </c>
      <c r="B27">
        <v>122</v>
      </c>
      <c r="C27">
        <f t="shared" si="0"/>
        <v>7</v>
      </c>
      <c r="D27" t="b">
        <v>0</v>
      </c>
      <c r="E27" s="4">
        <v>1329</v>
      </c>
      <c r="F27" s="7">
        <f t="shared" si="1"/>
        <v>638.66077097505672</v>
      </c>
      <c r="G27" s="6">
        <f t="shared" si="2"/>
        <v>1.2773215419501134</v>
      </c>
    </row>
    <row r="28" spans="1:7" x14ac:dyDescent="0.45">
      <c r="A28" s="9">
        <v>45837</v>
      </c>
      <c r="B28">
        <v>122</v>
      </c>
      <c r="C28">
        <f t="shared" si="0"/>
        <v>7</v>
      </c>
      <c r="D28" t="b">
        <v>0</v>
      </c>
      <c r="E28" s="4">
        <v>1606</v>
      </c>
      <c r="F28" s="7">
        <f t="shared" si="1"/>
        <v>361.66077097505672</v>
      </c>
      <c r="G28" s="6">
        <f t="shared" si="2"/>
        <v>0.72332154195011333</v>
      </c>
    </row>
    <row r="29" spans="1:7" x14ac:dyDescent="0.45">
      <c r="A29" s="9">
        <v>45838</v>
      </c>
      <c r="B29">
        <v>121.4</v>
      </c>
      <c r="C29">
        <f t="shared" si="0"/>
        <v>6.4000000000000057</v>
      </c>
      <c r="D29" t="b">
        <v>0</v>
      </c>
      <c r="E29" s="4">
        <v>1359</v>
      </c>
      <c r="F29" s="7">
        <f t="shared" si="1"/>
        <v>604.30702947845793</v>
      </c>
      <c r="G29" s="6">
        <f t="shared" si="2"/>
        <v>1.2086140589569161</v>
      </c>
    </row>
    <row r="30" spans="1:7" x14ac:dyDescent="0.45">
      <c r="A30" s="9">
        <v>45839</v>
      </c>
      <c r="B30">
        <v>120.8</v>
      </c>
      <c r="C30">
        <f t="shared" si="0"/>
        <v>5.7999999999999972</v>
      </c>
      <c r="D30" t="b">
        <v>0</v>
      </c>
      <c r="E30" s="4">
        <v>1440</v>
      </c>
      <c r="F30" s="7">
        <f t="shared" si="1"/>
        <v>518.9532879818596</v>
      </c>
      <c r="G30" s="6">
        <f t="shared" si="2"/>
        <v>1.0379065759637192</v>
      </c>
    </row>
    <row r="31" spans="1:7" x14ac:dyDescent="0.45">
      <c r="A31" s="9">
        <v>45840</v>
      </c>
      <c r="B31">
        <v>120.4</v>
      </c>
      <c r="C31">
        <f t="shared" si="0"/>
        <v>5.4000000000000057</v>
      </c>
      <c r="D31" t="b">
        <v>0</v>
      </c>
      <c r="E31" s="4">
        <v>1461</v>
      </c>
      <c r="F31" s="7">
        <f t="shared" si="1"/>
        <v>495.05079365079382</v>
      </c>
      <c r="G31" s="6">
        <f t="shared" si="2"/>
        <v>0.99010158730158759</v>
      </c>
    </row>
    <row r="32" spans="1:7" x14ac:dyDescent="0.45">
      <c r="A32" s="9">
        <v>45841</v>
      </c>
      <c r="B32">
        <v>120.6</v>
      </c>
      <c r="C32">
        <f t="shared" si="0"/>
        <v>5.5999999999999943</v>
      </c>
      <c r="D32" t="b">
        <v>0</v>
      </c>
      <c r="E32" s="4">
        <v>1364</v>
      </c>
      <c r="F32" s="7">
        <f t="shared" si="1"/>
        <v>593.5020408163266</v>
      </c>
      <c r="G32" s="6">
        <f t="shared" si="2"/>
        <v>1.1870040816326533</v>
      </c>
    </row>
    <row r="33" spans="1:7" x14ac:dyDescent="0.45">
      <c r="A33" s="9">
        <v>45842</v>
      </c>
      <c r="B33">
        <v>120.8</v>
      </c>
      <c r="C33">
        <f t="shared" si="0"/>
        <v>5.7999999999999972</v>
      </c>
      <c r="D33" t="b">
        <v>0</v>
      </c>
      <c r="E33" s="4">
        <v>1419</v>
      </c>
      <c r="F33" s="7">
        <f t="shared" si="1"/>
        <v>539.9532879818596</v>
      </c>
      <c r="G33" s="6">
        <f t="shared" si="2"/>
        <v>1.0799065759637192</v>
      </c>
    </row>
    <row r="34" spans="1:7" x14ac:dyDescent="0.45">
      <c r="A34" s="9">
        <v>45844</v>
      </c>
      <c r="B34">
        <v>121.4</v>
      </c>
      <c r="C34">
        <f t="shared" si="0"/>
        <v>6.4000000000000057</v>
      </c>
      <c r="D34" t="b">
        <v>0</v>
      </c>
      <c r="E34" s="4">
        <v>1423</v>
      </c>
      <c r="F34" s="7">
        <f t="shared" si="1"/>
        <v>540.30702947845793</v>
      </c>
      <c r="G34" s="6">
        <f t="shared" si="2"/>
        <v>1.080614058956916</v>
      </c>
    </row>
    <row r="35" spans="1:7" x14ac:dyDescent="0.45">
      <c r="A35" s="9">
        <v>45845</v>
      </c>
      <c r="B35">
        <v>120.8</v>
      </c>
      <c r="C35">
        <f t="shared" si="0"/>
        <v>5.7999999999999972</v>
      </c>
      <c r="D35" t="b">
        <v>0</v>
      </c>
      <c r="E35" s="4">
        <v>1454</v>
      </c>
      <c r="F35" s="7">
        <f t="shared" si="1"/>
        <v>504.9532879818596</v>
      </c>
      <c r="G35" s="6">
        <f t="shared" si="2"/>
        <v>1.0099065759637191</v>
      </c>
    </row>
    <row r="36" spans="1:7" x14ac:dyDescent="0.45">
      <c r="A36" s="9">
        <v>45846</v>
      </c>
      <c r="B36">
        <v>120.8</v>
      </c>
      <c r="C36">
        <f t="shared" si="0"/>
        <v>5.7999999999999972</v>
      </c>
      <c r="D36" t="b">
        <v>0</v>
      </c>
      <c r="E36" s="4">
        <v>1454</v>
      </c>
      <c r="F36" s="7">
        <f t="shared" si="1"/>
        <v>504.9532879818596</v>
      </c>
      <c r="G36" s="6">
        <f t="shared" si="2"/>
        <v>1.0099065759637191</v>
      </c>
    </row>
    <row r="37" spans="1:7" x14ac:dyDescent="0.45">
      <c r="A37" s="9">
        <v>45847</v>
      </c>
      <c r="B37">
        <v>120.6</v>
      </c>
      <c r="C37">
        <f t="shared" si="0"/>
        <v>5.5999999999999943</v>
      </c>
      <c r="D37" t="b">
        <v>0</v>
      </c>
      <c r="E37" s="4">
        <v>1439</v>
      </c>
      <c r="F37" s="7">
        <f t="shared" si="1"/>
        <v>518.5020408163266</v>
      </c>
      <c r="G37" s="6">
        <f t="shared" si="2"/>
        <v>1.0370040816326533</v>
      </c>
    </row>
    <row r="38" spans="1:7" x14ac:dyDescent="0.45">
      <c r="A38" s="9">
        <v>45848</v>
      </c>
      <c r="B38">
        <v>120.4</v>
      </c>
      <c r="C38">
        <f t="shared" si="0"/>
        <v>5.4000000000000057</v>
      </c>
      <c r="D38" t="b">
        <v>0</v>
      </c>
      <c r="E38" s="4">
        <v>1368</v>
      </c>
      <c r="F38" s="7">
        <f t="shared" si="1"/>
        <v>588.05079365079382</v>
      </c>
      <c r="G38" s="6">
        <f t="shared" si="2"/>
        <v>1.1761015873015876</v>
      </c>
    </row>
    <row r="39" spans="1:7" x14ac:dyDescent="0.45">
      <c r="A39" s="9">
        <v>45849</v>
      </c>
      <c r="B39">
        <v>120</v>
      </c>
      <c r="C39">
        <f t="shared" si="0"/>
        <v>5</v>
      </c>
      <c r="D39" t="b">
        <v>0</v>
      </c>
      <c r="E39" s="4">
        <v>1461</v>
      </c>
      <c r="F39" s="7">
        <f t="shared" si="1"/>
        <v>492.14829931972781</v>
      </c>
      <c r="G39" s="6">
        <f t="shared" si="2"/>
        <v>0.98429659863945562</v>
      </c>
    </row>
    <row r="40" spans="1:7" x14ac:dyDescent="0.45">
      <c r="A40" s="9">
        <v>45852</v>
      </c>
      <c r="B40">
        <v>120.4</v>
      </c>
      <c r="C40">
        <f t="shared" si="0"/>
        <v>5.4000000000000057</v>
      </c>
      <c r="D40" t="b">
        <v>0</v>
      </c>
      <c r="E40" s="4">
        <v>1446</v>
      </c>
      <c r="F40" s="7">
        <f t="shared" si="1"/>
        <v>510.05079365079382</v>
      </c>
      <c r="G40" s="6">
        <f t="shared" si="2"/>
        <v>1.0201015873015877</v>
      </c>
    </row>
    <row r="41" spans="1:7" x14ac:dyDescent="0.45">
      <c r="A41" s="9">
        <v>45853</v>
      </c>
      <c r="B41">
        <v>120.6</v>
      </c>
      <c r="C41">
        <f t="shared" si="0"/>
        <v>5.5999999999999943</v>
      </c>
      <c r="D41" t="b">
        <v>0</v>
      </c>
      <c r="E41" s="4">
        <v>1374</v>
      </c>
      <c r="F41" s="7">
        <f t="shared" si="1"/>
        <v>583.5020408163266</v>
      </c>
      <c r="G41" s="6">
        <f t="shared" si="2"/>
        <v>1.1670040816326532</v>
      </c>
    </row>
    <row r="42" spans="1:7" x14ac:dyDescent="0.45">
      <c r="A42" s="9">
        <v>45854</v>
      </c>
      <c r="B42">
        <v>120</v>
      </c>
      <c r="C42">
        <f t="shared" si="0"/>
        <v>5</v>
      </c>
      <c r="D42" t="b">
        <v>0</v>
      </c>
      <c r="E42" s="4">
        <v>1468</v>
      </c>
      <c r="F42" s="7">
        <f t="shared" si="1"/>
        <v>485.14829931972781</v>
      </c>
      <c r="G42" s="6">
        <f t="shared" si="2"/>
        <v>0.97029659863945561</v>
      </c>
    </row>
    <row r="43" spans="1:7" x14ac:dyDescent="0.45">
      <c r="A43" s="9">
        <v>45855</v>
      </c>
      <c r="B43">
        <v>120</v>
      </c>
      <c r="C43">
        <f t="shared" si="0"/>
        <v>5</v>
      </c>
      <c r="D43" t="b">
        <v>0</v>
      </c>
      <c r="E43" s="4">
        <v>1401</v>
      </c>
      <c r="F43" s="7">
        <f t="shared" si="1"/>
        <v>552.14829931972781</v>
      </c>
      <c r="G43" s="6">
        <f t="shared" si="2"/>
        <v>1.1042965986394557</v>
      </c>
    </row>
    <row r="44" spans="1:7" x14ac:dyDescent="0.45">
      <c r="A44" s="9">
        <v>45856</v>
      </c>
      <c r="B44">
        <v>120</v>
      </c>
      <c r="C44">
        <f t="shared" si="0"/>
        <v>5</v>
      </c>
      <c r="D44" t="b">
        <v>0</v>
      </c>
      <c r="E44" s="4">
        <v>1447</v>
      </c>
      <c r="F44" s="7">
        <f t="shared" si="1"/>
        <v>506.14829931972781</v>
      </c>
      <c r="G44" s="6">
        <f t="shared" si="2"/>
        <v>1.0122965986394556</v>
      </c>
    </row>
    <row r="45" spans="1:7" x14ac:dyDescent="0.45">
      <c r="A45" s="9">
        <v>45857</v>
      </c>
      <c r="B45">
        <v>120</v>
      </c>
      <c r="C45">
        <f t="shared" si="0"/>
        <v>5</v>
      </c>
      <c r="D45" t="b">
        <v>0</v>
      </c>
      <c r="F45" s="7">
        <f t="shared" si="1"/>
        <v>1953.1482993197278</v>
      </c>
      <c r="G45" s="6">
        <f t="shared" si="2"/>
        <v>3.9062965986394556</v>
      </c>
    </row>
    <row r="46" spans="1:7" x14ac:dyDescent="0.45">
      <c r="A46" s="9">
        <v>45859</v>
      </c>
      <c r="B46">
        <v>119.4</v>
      </c>
      <c r="C46">
        <f t="shared" si="0"/>
        <v>4.4000000000000057</v>
      </c>
      <c r="D46" t="b">
        <v>0</v>
      </c>
      <c r="E46" s="4">
        <v>1466</v>
      </c>
      <c r="F46" s="7">
        <f t="shared" si="1"/>
        <v>482.79455782312948</v>
      </c>
      <c r="G46" s="6">
        <f t="shared" si="2"/>
        <v>0.96558911564625904</v>
      </c>
    </row>
    <row r="47" spans="1:7" x14ac:dyDescent="0.45">
      <c r="A47" s="9">
        <v>45860</v>
      </c>
      <c r="B47">
        <v>119.2</v>
      </c>
      <c r="C47">
        <f t="shared" si="0"/>
        <v>4.2000000000000028</v>
      </c>
      <c r="D47" t="b">
        <v>0</v>
      </c>
      <c r="E47" s="4">
        <v>1594</v>
      </c>
      <c r="F47" s="7">
        <f t="shared" si="1"/>
        <v>353.34331065759625</v>
      </c>
      <c r="G47" s="6">
        <f t="shared" si="2"/>
        <v>0.70668662131519244</v>
      </c>
    </row>
    <row r="48" spans="1:7" x14ac:dyDescent="0.45">
      <c r="A48" s="9">
        <v>45861</v>
      </c>
      <c r="B48">
        <v>119.8</v>
      </c>
      <c r="C48">
        <f t="shared" si="0"/>
        <v>4.7999999999999972</v>
      </c>
      <c r="D48" t="b">
        <v>0</v>
      </c>
      <c r="E48" s="4">
        <v>1452</v>
      </c>
      <c r="F48" s="7">
        <f t="shared" si="1"/>
        <v>499.69705215419503</v>
      </c>
      <c r="G48" s="6">
        <f t="shared" si="2"/>
        <v>0.99939410430839004</v>
      </c>
    </row>
    <row r="49" spans="1:7" x14ac:dyDescent="0.45">
      <c r="A49" s="9">
        <v>45862</v>
      </c>
      <c r="B49">
        <v>119.4</v>
      </c>
      <c r="C49">
        <f t="shared" si="0"/>
        <v>4.4000000000000057</v>
      </c>
      <c r="D49" t="b">
        <v>0</v>
      </c>
      <c r="F49" s="7">
        <f t="shared" si="1"/>
        <v>1948.7945578231295</v>
      </c>
      <c r="G49" s="6">
        <f t="shared" si="2"/>
        <v>3.8975891156462588</v>
      </c>
    </row>
    <row r="50" spans="1:7" x14ac:dyDescent="0.45">
      <c r="A50" s="9">
        <v>45863</v>
      </c>
      <c r="B50">
        <v>119.8</v>
      </c>
      <c r="C50">
        <f t="shared" si="0"/>
        <v>4.7999999999999972</v>
      </c>
      <c r="D50" t="b">
        <v>0</v>
      </c>
      <c r="E50" s="4">
        <v>1473</v>
      </c>
      <c r="F50" s="7">
        <f t="shared" si="1"/>
        <v>478.69705215419503</v>
      </c>
    </row>
    <row r="51" spans="1:7" x14ac:dyDescent="0.45">
      <c r="A51" s="9">
        <v>45864</v>
      </c>
      <c r="C51">
        <f t="shared" si="0"/>
        <v>-115</v>
      </c>
      <c r="D51" t="b">
        <v>0</v>
      </c>
      <c r="E51" s="4">
        <v>1329</v>
      </c>
      <c r="F51" s="7">
        <f t="shared" si="1"/>
        <v>-246.59999999999991</v>
      </c>
    </row>
    <row r="52" spans="1:7" x14ac:dyDescent="0.45">
      <c r="A52" s="9">
        <v>45865</v>
      </c>
      <c r="C52">
        <f t="shared" si="0"/>
        <v>-115</v>
      </c>
      <c r="D52" t="b">
        <v>0</v>
      </c>
      <c r="E52" s="4">
        <v>1454</v>
      </c>
      <c r="F52" s="7">
        <f t="shared" si="1"/>
        <v>-371.59999999999991</v>
      </c>
    </row>
    <row r="53" spans="1:7" x14ac:dyDescent="0.45">
      <c r="A53" s="9">
        <v>45866</v>
      </c>
      <c r="B53">
        <v>118.8</v>
      </c>
      <c r="C53">
        <f t="shared" si="0"/>
        <v>3.7999999999999972</v>
      </c>
      <c r="D53" t="b">
        <v>0</v>
      </c>
      <c r="E53" s="4">
        <v>1448</v>
      </c>
      <c r="F53" s="7">
        <f t="shared" si="1"/>
        <v>496.44081632653069</v>
      </c>
    </row>
    <row r="54" spans="1:7" x14ac:dyDescent="0.45">
      <c r="A54" s="9">
        <v>45867</v>
      </c>
      <c r="B54">
        <v>118.4</v>
      </c>
      <c r="C54">
        <f t="shared" si="0"/>
        <v>3.4000000000000057</v>
      </c>
      <c r="D54" t="b">
        <v>0</v>
      </c>
      <c r="F54" s="7">
        <f t="shared" si="1"/>
        <v>1941.5383219954649</v>
      </c>
    </row>
    <row r="55" spans="1:7" x14ac:dyDescent="0.45">
      <c r="A55" s="9">
        <v>45868</v>
      </c>
      <c r="B55">
        <v>117.8</v>
      </c>
      <c r="C55">
        <f t="shared" si="0"/>
        <v>2.7999999999999972</v>
      </c>
      <c r="D55" t="b">
        <v>0</v>
      </c>
      <c r="E55" s="4">
        <v>1398</v>
      </c>
      <c r="F55" s="7">
        <f t="shared" si="1"/>
        <v>539.18458049886613</v>
      </c>
    </row>
    <row r="56" spans="1:7" x14ac:dyDescent="0.45">
      <c r="A56" s="12">
        <v>45869</v>
      </c>
      <c r="B56">
        <v>117.2</v>
      </c>
      <c r="C56">
        <f t="shared" si="0"/>
        <v>2.2000000000000028</v>
      </c>
      <c r="E56" s="4">
        <v>1460</v>
      </c>
      <c r="F56" s="7">
        <f t="shared" si="1"/>
        <v>472.83083900226779</v>
      </c>
    </row>
    <row r="57" spans="1:7" x14ac:dyDescent="0.45">
      <c r="A57" s="12">
        <v>45870</v>
      </c>
      <c r="B57">
        <v>118.4</v>
      </c>
      <c r="C57">
        <f t="shared" si="0"/>
        <v>3.4000000000000057</v>
      </c>
      <c r="E57" s="4">
        <v>1402</v>
      </c>
      <c r="F57" s="7">
        <f t="shared" si="1"/>
        <v>539.53832199546491</v>
      </c>
    </row>
    <row r="58" spans="1:7" x14ac:dyDescent="0.45">
      <c r="A58" s="12">
        <v>45871</v>
      </c>
      <c r="B58">
        <v>118.6</v>
      </c>
      <c r="C58">
        <f t="shared" si="0"/>
        <v>3.5999999999999943</v>
      </c>
      <c r="E58" s="4">
        <v>1417</v>
      </c>
      <c r="F58" s="7">
        <f t="shared" si="1"/>
        <v>525.98956916099792</v>
      </c>
    </row>
    <row r="59" spans="1:7" x14ac:dyDescent="0.45">
      <c r="A59" s="12">
        <v>45874</v>
      </c>
      <c r="B59">
        <v>118.8</v>
      </c>
      <c r="E59" s="4">
        <v>1372</v>
      </c>
    </row>
    <row r="60" spans="1:7" x14ac:dyDescent="0.45">
      <c r="A60" s="12">
        <v>45875</v>
      </c>
      <c r="B60">
        <v>119</v>
      </c>
      <c r="E60" s="4">
        <v>1521</v>
      </c>
    </row>
    <row r="61" spans="1:7" x14ac:dyDescent="0.45">
      <c r="A61" s="12">
        <v>45876</v>
      </c>
      <c r="B61">
        <v>118.4</v>
      </c>
      <c r="E61" s="4">
        <v>1430</v>
      </c>
    </row>
    <row r="62" spans="1:7" x14ac:dyDescent="0.45">
      <c r="A62" s="12">
        <v>45877</v>
      </c>
      <c r="B62">
        <v>118</v>
      </c>
      <c r="E62" s="4">
        <v>1420</v>
      </c>
    </row>
    <row r="63" spans="1:7" x14ac:dyDescent="0.45">
      <c r="A63" s="12">
        <v>45879</v>
      </c>
      <c r="E63" s="4">
        <v>1441</v>
      </c>
    </row>
    <row r="64" spans="1:7" x14ac:dyDescent="0.45">
      <c r="A64" s="12">
        <v>45880</v>
      </c>
      <c r="B64">
        <v>117.6</v>
      </c>
      <c r="E64" s="4">
        <v>1588</v>
      </c>
    </row>
    <row r="65" spans="1:5" x14ac:dyDescent="0.45">
      <c r="A65" s="12">
        <v>45881</v>
      </c>
      <c r="B65">
        <v>118</v>
      </c>
    </row>
    <row r="66" spans="1:5" x14ac:dyDescent="0.45">
      <c r="A66" s="12">
        <v>45882</v>
      </c>
      <c r="B66">
        <v>118</v>
      </c>
      <c r="E66" s="4">
        <v>1466</v>
      </c>
    </row>
    <row r="67" spans="1:5" x14ac:dyDescent="0.45">
      <c r="A67" s="12">
        <v>45883</v>
      </c>
      <c r="B67">
        <v>118.8</v>
      </c>
      <c r="E67" s="4">
        <v>1422</v>
      </c>
    </row>
    <row r="68" spans="1:5" x14ac:dyDescent="0.45">
      <c r="A68" s="12">
        <v>45884</v>
      </c>
      <c r="B68">
        <v>117.8</v>
      </c>
      <c r="E68" s="4">
        <v>1450</v>
      </c>
    </row>
    <row r="69" spans="1:5" x14ac:dyDescent="0.45">
      <c r="A69" s="12">
        <v>45885</v>
      </c>
    </row>
    <row r="70" spans="1:5" x14ac:dyDescent="0.45">
      <c r="A70" s="12">
        <v>45886</v>
      </c>
      <c r="B70">
        <v>118.8</v>
      </c>
    </row>
    <row r="71" spans="1:5" x14ac:dyDescent="0.45">
      <c r="A71" s="12">
        <v>45887</v>
      </c>
      <c r="E71" s="4">
        <v>1361</v>
      </c>
    </row>
    <row r="72" spans="1:5" x14ac:dyDescent="0.45">
      <c r="A72" s="12">
        <v>45888</v>
      </c>
      <c r="B72">
        <v>118.8</v>
      </c>
      <c r="E72" s="4">
        <v>1404</v>
      </c>
    </row>
    <row r="73" spans="1:5" x14ac:dyDescent="0.45">
      <c r="A73" s="12">
        <v>45889</v>
      </c>
      <c r="B73">
        <v>118.4</v>
      </c>
      <c r="E73" s="4">
        <v>1208</v>
      </c>
    </row>
    <row r="74" spans="1:5" x14ac:dyDescent="0.45">
      <c r="A74" s="12">
        <v>45890</v>
      </c>
      <c r="B74">
        <v>117.4</v>
      </c>
    </row>
    <row r="75" spans="1:5" x14ac:dyDescent="0.45">
      <c r="A75" s="12">
        <v>45891</v>
      </c>
      <c r="E75" s="4">
        <v>1335</v>
      </c>
    </row>
    <row r="76" spans="1:5" x14ac:dyDescent="0.45">
      <c r="A76" s="12">
        <v>45892</v>
      </c>
      <c r="E76" s="4">
        <v>1409</v>
      </c>
    </row>
    <row r="77" spans="1:5" x14ac:dyDescent="0.45">
      <c r="A77" s="12">
        <v>45893</v>
      </c>
      <c r="E77" s="4">
        <v>1328</v>
      </c>
    </row>
    <row r="78" spans="1:5" x14ac:dyDescent="0.45">
      <c r="A78" s="12">
        <v>45894</v>
      </c>
      <c r="B78">
        <v>117.6</v>
      </c>
      <c r="E78" s="4">
        <v>1521</v>
      </c>
    </row>
    <row r="79" spans="1:5" x14ac:dyDescent="0.45">
      <c r="A79" s="12">
        <v>45895</v>
      </c>
      <c r="B79">
        <v>117.8</v>
      </c>
    </row>
    <row r="80" spans="1:5" x14ac:dyDescent="0.45">
      <c r="A80" s="12">
        <v>45896</v>
      </c>
    </row>
    <row r="81" spans="1:1" x14ac:dyDescent="0.45">
      <c r="A81" s="12">
        <v>45897</v>
      </c>
    </row>
    <row r="82" spans="1:1" x14ac:dyDescent="0.45">
      <c r="A82" s="12">
        <v>45898</v>
      </c>
    </row>
    <row r="83" spans="1:1" x14ac:dyDescent="0.45">
      <c r="A83" s="12">
        <v>45899</v>
      </c>
    </row>
  </sheetData>
  <conditionalFormatting sqref="G8:G49">
    <cfRule type="cellIs" dxfId="8" priority="1" operator="greaterThan">
      <formula>1.5</formula>
    </cfRule>
    <cfRule type="cellIs" dxfId="7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10BA-F471-4869-8825-113B9DD9210A}">
  <dimension ref="A1:G57"/>
  <sheetViews>
    <sheetView zoomScale="96" zoomScaleNormal="85" workbookViewId="0">
      <selection activeCell="J33" sqref="J33"/>
    </sheetView>
  </sheetViews>
  <sheetFormatPr defaultRowHeight="14.25" x14ac:dyDescent="0.45"/>
  <cols>
    <col min="1" max="1" width="19.73046875" customWidth="1"/>
    <col min="2" max="3" width="11.1328125" customWidth="1"/>
    <col min="4" max="4" width="11.59765625" customWidth="1"/>
    <col min="5" max="5" width="12.86328125" customWidth="1"/>
    <col min="6" max="6" width="13.59765625" customWidth="1"/>
    <col min="7" max="7" width="21.86328125" customWidth="1"/>
  </cols>
  <sheetData>
    <row r="1" spans="1:7" x14ac:dyDescent="0.45">
      <c r="A1" t="s">
        <v>1</v>
      </c>
      <c r="B1" s="1">
        <v>131.4</v>
      </c>
    </row>
    <row r="2" spans="1:7" x14ac:dyDescent="0.45">
      <c r="A2" t="s">
        <v>2</v>
      </c>
      <c r="B2" s="3">
        <v>115</v>
      </c>
    </row>
    <row r="3" spans="1:7" x14ac:dyDescent="0.45">
      <c r="A3" t="s">
        <v>5</v>
      </c>
      <c r="B3" s="5">
        <v>120.4</v>
      </c>
    </row>
    <row r="4" spans="1:7" ht="57.6" customHeight="1" x14ac:dyDescent="0.45">
      <c r="A4" s="2" t="s">
        <v>7</v>
      </c>
      <c r="B4" s="7">
        <f>(665.1 + (9.56*(B3/2.205))+(1.85*152.4) - (4.68*22))*1.6</f>
        <v>2185.7381587301588</v>
      </c>
      <c r="C4" s="7"/>
    </row>
    <row r="5" spans="1:7" ht="30.6" customHeight="1" x14ac:dyDescent="0.45">
      <c r="A5" s="2" t="s">
        <v>10</v>
      </c>
      <c r="B5" s="7">
        <f>B4-500</f>
        <v>1685.7381587301588</v>
      </c>
      <c r="C5" s="7"/>
    </row>
    <row r="6" spans="1:7" ht="43.5" customHeight="1" x14ac:dyDescent="0.45">
      <c r="A6" t="s">
        <v>0</v>
      </c>
      <c r="B6" s="2" t="s">
        <v>3</v>
      </c>
      <c r="C6" s="2" t="s">
        <v>11</v>
      </c>
      <c r="D6" s="2" t="s">
        <v>6</v>
      </c>
      <c r="E6" s="2" t="s">
        <v>4</v>
      </c>
      <c r="F6" s="2" t="s">
        <v>8</v>
      </c>
      <c r="G6" s="2" t="s">
        <v>9</v>
      </c>
    </row>
    <row r="7" spans="1:7" x14ac:dyDescent="0.45">
      <c r="A7" s="8">
        <v>45758</v>
      </c>
      <c r="B7">
        <v>130.6</v>
      </c>
      <c r="C7">
        <f t="shared" ref="C7:C35" si="0">B7-$B$2</f>
        <v>15.599999999999994</v>
      </c>
      <c r="D7" t="b">
        <v>0</v>
      </c>
      <c r="E7" s="4">
        <v>1435</v>
      </c>
      <c r="F7" s="7">
        <f>(665.1 + (9.56*(B7/2.205))+(1.85*152.4) - (4.68*22))*1.6 - E7</f>
        <v>821.49516553288004</v>
      </c>
      <c r="G7" s="6">
        <f>(F7*7)/3500</f>
        <v>1.6429903310657599</v>
      </c>
    </row>
    <row r="8" spans="1:7" x14ac:dyDescent="0.45">
      <c r="A8" s="8">
        <v>45760</v>
      </c>
      <c r="B8">
        <v>130.19999999999999</v>
      </c>
      <c r="C8">
        <f t="shared" si="0"/>
        <v>15.199999999999989</v>
      </c>
      <c r="D8" t="b">
        <v>0</v>
      </c>
      <c r="E8" s="4">
        <v>1511</v>
      </c>
      <c r="F8" s="7">
        <f t="shared" ref="F8:F35" si="1">(665.1 + (9.56*(B8/2.205))+(1.85*152.4) - (4.68*22))*1.6 - E8</f>
        <v>742.72038095238122</v>
      </c>
      <c r="G8" s="6">
        <f t="shared" ref="G8:G51" si="2">(F8*7)/3500</f>
        <v>1.4854407619047623</v>
      </c>
    </row>
    <row r="9" spans="1:7" x14ac:dyDescent="0.45">
      <c r="A9" s="8">
        <v>45763</v>
      </c>
      <c r="B9">
        <v>129.4</v>
      </c>
      <c r="C9">
        <f t="shared" si="0"/>
        <v>14.400000000000006</v>
      </c>
      <c r="D9" t="b">
        <v>0</v>
      </c>
      <c r="E9" s="4">
        <v>1565</v>
      </c>
      <c r="F9" s="7">
        <f t="shared" si="1"/>
        <v>683.17081179138358</v>
      </c>
      <c r="G9" s="6">
        <f t="shared" si="2"/>
        <v>1.366341623582767</v>
      </c>
    </row>
    <row r="10" spans="1:7" x14ac:dyDescent="0.45">
      <c r="A10" s="8">
        <v>45769</v>
      </c>
      <c r="B10">
        <v>129.30000000000001</v>
      </c>
      <c r="C10">
        <f t="shared" si="0"/>
        <v>14.300000000000011</v>
      </c>
      <c r="D10" t="b">
        <v>0</v>
      </c>
      <c r="E10" s="4">
        <v>1494</v>
      </c>
      <c r="F10" s="7">
        <f t="shared" si="1"/>
        <v>753.47711564625888</v>
      </c>
      <c r="G10" s="6">
        <f t="shared" si="2"/>
        <v>1.5069542312925177</v>
      </c>
    </row>
    <row r="11" spans="1:7" x14ac:dyDescent="0.45">
      <c r="A11" s="8">
        <v>45773</v>
      </c>
      <c r="B11">
        <v>126.8</v>
      </c>
      <c r="C11">
        <f t="shared" si="0"/>
        <v>11.799999999999997</v>
      </c>
      <c r="D11" t="b">
        <v>0</v>
      </c>
      <c r="E11" s="4">
        <v>1675</v>
      </c>
      <c r="F11" s="7">
        <f t="shared" si="1"/>
        <v>555.13471201814082</v>
      </c>
      <c r="G11" s="6">
        <f t="shared" si="2"/>
        <v>1.1102694240362816</v>
      </c>
    </row>
    <row r="12" spans="1:7" x14ac:dyDescent="0.45">
      <c r="A12" s="8">
        <v>45778</v>
      </c>
      <c r="B12">
        <v>126.6</v>
      </c>
      <c r="C12">
        <f t="shared" si="0"/>
        <v>11.599999999999994</v>
      </c>
      <c r="D12" t="b">
        <v>0</v>
      </c>
      <c r="E12" s="4">
        <v>1579</v>
      </c>
      <c r="F12" s="7">
        <f t="shared" si="1"/>
        <v>649.74731972789141</v>
      </c>
      <c r="G12" s="6">
        <f t="shared" si="2"/>
        <v>1.2994946394557829</v>
      </c>
    </row>
    <row r="13" spans="1:7" x14ac:dyDescent="0.45">
      <c r="A13" s="8">
        <v>45785</v>
      </c>
      <c r="B13">
        <v>126</v>
      </c>
      <c r="C13">
        <f t="shared" si="0"/>
        <v>11</v>
      </c>
      <c r="D13" t="b">
        <v>0</v>
      </c>
      <c r="E13" s="4">
        <v>1506</v>
      </c>
      <c r="F13" s="7">
        <f t="shared" si="1"/>
        <v>718.58514285714273</v>
      </c>
      <c r="G13" s="6">
        <f t="shared" si="2"/>
        <v>1.4371702857142856</v>
      </c>
    </row>
    <row r="14" spans="1:7" x14ac:dyDescent="0.45">
      <c r="A14" s="8">
        <v>45793</v>
      </c>
      <c r="B14">
        <v>125.6</v>
      </c>
      <c r="C14">
        <f t="shared" si="0"/>
        <v>10.599999999999994</v>
      </c>
      <c r="D14" t="b">
        <v>0</v>
      </c>
      <c r="E14" s="4">
        <v>1573</v>
      </c>
      <c r="F14" s="7">
        <f t="shared" si="1"/>
        <v>648.81035827664391</v>
      </c>
      <c r="G14" s="6">
        <f t="shared" si="2"/>
        <v>1.297620716553288</v>
      </c>
    </row>
    <row r="15" spans="1:7" x14ac:dyDescent="0.45">
      <c r="A15" s="8">
        <v>45802</v>
      </c>
      <c r="B15">
        <v>123</v>
      </c>
      <c r="C15">
        <f t="shared" si="0"/>
        <v>8</v>
      </c>
      <c r="D15" t="b">
        <v>0</v>
      </c>
      <c r="E15" s="4">
        <v>1426</v>
      </c>
      <c r="F15" s="7">
        <f t="shared" si="1"/>
        <v>777.7742585034016</v>
      </c>
      <c r="G15" s="6">
        <f t="shared" si="2"/>
        <v>1.5555485170068033</v>
      </c>
    </row>
    <row r="16" spans="1:7" x14ac:dyDescent="0.45">
      <c r="A16" s="8">
        <v>45805</v>
      </c>
      <c r="B16">
        <v>122</v>
      </c>
      <c r="C16">
        <f t="shared" si="0"/>
        <v>7</v>
      </c>
      <c r="D16" t="b">
        <v>0</v>
      </c>
      <c r="E16" s="4">
        <v>1387</v>
      </c>
      <c r="F16" s="7">
        <f t="shared" si="1"/>
        <v>809.83729705215455</v>
      </c>
      <c r="G16" s="6">
        <f t="shared" si="2"/>
        <v>1.6196745941043091</v>
      </c>
    </row>
    <row r="17" spans="1:7" x14ac:dyDescent="0.45">
      <c r="A17" s="8">
        <v>45826</v>
      </c>
      <c r="B17">
        <v>122.8</v>
      </c>
      <c r="C17">
        <f t="shared" si="0"/>
        <v>7.7999999999999972</v>
      </c>
      <c r="D17" t="b">
        <v>0</v>
      </c>
      <c r="E17" s="4">
        <v>1435</v>
      </c>
      <c r="F17" s="7">
        <f t="shared" si="1"/>
        <v>767.38686621315219</v>
      </c>
      <c r="G17" s="6">
        <f t="shared" si="2"/>
        <v>1.5347737324263044</v>
      </c>
    </row>
    <row r="18" spans="1:7" x14ac:dyDescent="0.45">
      <c r="A18" s="8">
        <v>45827</v>
      </c>
      <c r="B18">
        <v>122.6</v>
      </c>
      <c r="C18">
        <f t="shared" si="0"/>
        <v>7.5999999999999943</v>
      </c>
      <c r="D18" t="b">
        <v>0</v>
      </c>
      <c r="E18" s="4">
        <v>1406</v>
      </c>
      <c r="F18" s="7">
        <f t="shared" si="1"/>
        <v>794.99947392290278</v>
      </c>
      <c r="G18" s="6">
        <f t="shared" si="2"/>
        <v>1.5899989478458056</v>
      </c>
    </row>
    <row r="19" spans="1:7" x14ac:dyDescent="0.45">
      <c r="A19" s="8">
        <v>45828</v>
      </c>
      <c r="B19">
        <v>122.6</v>
      </c>
      <c r="C19">
        <f t="shared" si="0"/>
        <v>7.5999999999999943</v>
      </c>
      <c r="D19" t="b">
        <v>0</v>
      </c>
      <c r="E19" s="4">
        <v>1415</v>
      </c>
      <c r="F19" s="7">
        <f t="shared" si="1"/>
        <v>785.99947392290278</v>
      </c>
      <c r="G19" s="6">
        <f t="shared" si="2"/>
        <v>1.5719989478458056</v>
      </c>
    </row>
    <row r="20" spans="1:7" x14ac:dyDescent="0.45">
      <c r="A20" s="8">
        <v>45829</v>
      </c>
      <c r="B20">
        <v>122.6</v>
      </c>
      <c r="C20">
        <f t="shared" si="0"/>
        <v>7.5999999999999943</v>
      </c>
      <c r="D20" t="b">
        <v>1</v>
      </c>
      <c r="E20" s="4">
        <v>1489</v>
      </c>
      <c r="F20" s="7">
        <f t="shared" si="1"/>
        <v>711.99947392290278</v>
      </c>
      <c r="G20" s="6">
        <f t="shared" si="2"/>
        <v>1.4239989478458057</v>
      </c>
    </row>
    <row r="21" spans="1:7" x14ac:dyDescent="0.45">
      <c r="A21" s="8">
        <v>45830</v>
      </c>
      <c r="B21">
        <v>123</v>
      </c>
      <c r="C21">
        <f t="shared" si="0"/>
        <v>8</v>
      </c>
      <c r="D21" t="b">
        <v>1</v>
      </c>
      <c r="E21" s="4">
        <v>1430</v>
      </c>
      <c r="F21" s="7">
        <f t="shared" si="1"/>
        <v>773.7742585034016</v>
      </c>
      <c r="G21" s="6">
        <f t="shared" si="2"/>
        <v>1.5475485170068033</v>
      </c>
    </row>
    <row r="22" spans="1:7" x14ac:dyDescent="0.45">
      <c r="A22" s="8">
        <v>45831</v>
      </c>
      <c r="B22">
        <v>122.2</v>
      </c>
      <c r="C22">
        <f t="shared" si="0"/>
        <v>7.2000000000000028</v>
      </c>
      <c r="D22" t="b">
        <v>1</v>
      </c>
      <c r="E22" s="4">
        <v>1430</v>
      </c>
      <c r="F22" s="7">
        <f t="shared" si="1"/>
        <v>768.22468934240396</v>
      </c>
      <c r="G22" s="6">
        <f t="shared" si="2"/>
        <v>1.5364493786848081</v>
      </c>
    </row>
    <row r="23" spans="1:7" x14ac:dyDescent="0.45">
      <c r="A23" s="9">
        <v>45832</v>
      </c>
      <c r="B23">
        <v>122.2</v>
      </c>
      <c r="C23">
        <f t="shared" si="0"/>
        <v>7.2000000000000028</v>
      </c>
      <c r="D23" t="b">
        <v>1</v>
      </c>
      <c r="E23" s="4">
        <v>1455</v>
      </c>
      <c r="F23" s="7">
        <f t="shared" si="1"/>
        <v>743.22468934240396</v>
      </c>
      <c r="G23" s="6">
        <f t="shared" si="2"/>
        <v>1.4864493786848081</v>
      </c>
    </row>
    <row r="24" spans="1:7" x14ac:dyDescent="0.45">
      <c r="A24" s="9">
        <v>45833</v>
      </c>
      <c r="B24">
        <v>121.2</v>
      </c>
      <c r="C24">
        <f t="shared" si="0"/>
        <v>6.2000000000000028</v>
      </c>
      <c r="D24" t="b">
        <v>1</v>
      </c>
      <c r="E24" s="4">
        <v>1443</v>
      </c>
      <c r="F24" s="7">
        <f t="shared" si="1"/>
        <v>748.28772789115692</v>
      </c>
      <c r="G24" s="6">
        <f t="shared" si="2"/>
        <v>1.4965754557823139</v>
      </c>
    </row>
    <row r="25" spans="1:7" x14ac:dyDescent="0.45">
      <c r="A25" s="9">
        <v>45834</v>
      </c>
      <c r="B25">
        <v>122.2</v>
      </c>
      <c r="C25">
        <f t="shared" si="0"/>
        <v>7.2000000000000028</v>
      </c>
      <c r="D25" t="b">
        <v>0</v>
      </c>
      <c r="E25" s="4">
        <v>1362</v>
      </c>
      <c r="F25" s="7">
        <f t="shared" si="1"/>
        <v>836.22468934240396</v>
      </c>
      <c r="G25" s="6">
        <f t="shared" si="2"/>
        <v>1.672449378684808</v>
      </c>
    </row>
    <row r="26" spans="1:7" x14ac:dyDescent="0.45">
      <c r="A26" s="9">
        <v>45835</v>
      </c>
      <c r="B26">
        <v>122</v>
      </c>
      <c r="C26">
        <f t="shared" si="0"/>
        <v>7</v>
      </c>
      <c r="D26" t="b">
        <v>0</v>
      </c>
      <c r="E26" s="4">
        <v>1329</v>
      </c>
      <c r="F26" s="7">
        <f t="shared" si="1"/>
        <v>867.83729705215455</v>
      </c>
      <c r="G26" s="6">
        <f t="shared" si="2"/>
        <v>1.7356745941043092</v>
      </c>
    </row>
    <row r="27" spans="1:7" x14ac:dyDescent="0.45">
      <c r="A27" s="9">
        <v>45837</v>
      </c>
      <c r="B27">
        <v>122</v>
      </c>
      <c r="C27">
        <f t="shared" si="0"/>
        <v>7</v>
      </c>
      <c r="D27" t="b">
        <v>0</v>
      </c>
      <c r="E27" s="4">
        <v>1606</v>
      </c>
      <c r="F27" s="7">
        <f t="shared" si="1"/>
        <v>590.83729705215455</v>
      </c>
      <c r="G27" s="6">
        <f t="shared" si="2"/>
        <v>1.1816745941043092</v>
      </c>
    </row>
    <row r="28" spans="1:7" x14ac:dyDescent="0.45">
      <c r="A28" s="9">
        <v>45838</v>
      </c>
      <c r="B28">
        <v>121.4</v>
      </c>
      <c r="C28">
        <f t="shared" si="0"/>
        <v>6.4000000000000057</v>
      </c>
      <c r="D28" t="b">
        <v>0</v>
      </c>
      <c r="E28" s="4">
        <v>1359</v>
      </c>
      <c r="F28" s="7">
        <f t="shared" si="1"/>
        <v>833.67512018140633</v>
      </c>
      <c r="G28" s="6">
        <f t="shared" si="2"/>
        <v>1.6673502403628129</v>
      </c>
    </row>
    <row r="29" spans="1:7" x14ac:dyDescent="0.45">
      <c r="A29" s="9">
        <v>45839</v>
      </c>
      <c r="B29">
        <v>120.8</v>
      </c>
      <c r="C29">
        <f t="shared" si="0"/>
        <v>5.7999999999999972</v>
      </c>
      <c r="D29" t="b">
        <v>0</v>
      </c>
      <c r="E29" s="4">
        <v>1440</v>
      </c>
      <c r="F29" s="7">
        <f t="shared" si="1"/>
        <v>748.51294331065765</v>
      </c>
      <c r="G29" s="6">
        <f t="shared" si="2"/>
        <v>1.4970258866213153</v>
      </c>
    </row>
    <row r="30" spans="1:7" x14ac:dyDescent="0.45">
      <c r="A30" s="9">
        <v>45840</v>
      </c>
      <c r="B30">
        <v>120.4</v>
      </c>
      <c r="C30">
        <f t="shared" si="0"/>
        <v>5.4000000000000057</v>
      </c>
      <c r="D30" t="b">
        <v>0</v>
      </c>
      <c r="E30" s="4">
        <v>1461</v>
      </c>
      <c r="F30" s="7">
        <f t="shared" si="1"/>
        <v>724.73815873015883</v>
      </c>
      <c r="G30" s="6">
        <f t="shared" si="2"/>
        <v>1.4494763174603176</v>
      </c>
    </row>
    <row r="31" spans="1:7" x14ac:dyDescent="0.45">
      <c r="A31" s="9">
        <v>45841</v>
      </c>
      <c r="B31">
        <v>120.6</v>
      </c>
      <c r="C31">
        <f t="shared" si="0"/>
        <v>5.5999999999999943</v>
      </c>
      <c r="D31" t="b">
        <v>0</v>
      </c>
      <c r="E31" s="4">
        <v>1364</v>
      </c>
      <c r="F31" s="7">
        <f t="shared" si="1"/>
        <v>823.12555102040824</v>
      </c>
      <c r="G31" s="6">
        <f t="shared" si="2"/>
        <v>1.6462511020408164</v>
      </c>
    </row>
    <row r="32" spans="1:7" x14ac:dyDescent="0.45">
      <c r="A32" s="9">
        <v>45843</v>
      </c>
      <c r="B32">
        <v>120.8</v>
      </c>
      <c r="C32">
        <f t="shared" si="0"/>
        <v>5.7999999999999972</v>
      </c>
      <c r="D32" t="b">
        <v>0</v>
      </c>
      <c r="E32" s="4">
        <v>1419</v>
      </c>
      <c r="F32" s="7">
        <f t="shared" si="1"/>
        <v>769.51294331065765</v>
      </c>
      <c r="G32" s="6">
        <f t="shared" si="2"/>
        <v>1.5390258866213153</v>
      </c>
    </row>
    <row r="33" spans="1:7" x14ac:dyDescent="0.45">
      <c r="A33" s="9">
        <v>45844</v>
      </c>
      <c r="B33">
        <v>121.4</v>
      </c>
      <c r="C33">
        <f t="shared" si="0"/>
        <v>6.4000000000000057</v>
      </c>
      <c r="D33" t="b">
        <v>0</v>
      </c>
      <c r="E33" s="4">
        <v>1423</v>
      </c>
      <c r="F33" s="7">
        <f t="shared" si="1"/>
        <v>769.67512018140633</v>
      </c>
      <c r="G33" s="6">
        <f t="shared" si="2"/>
        <v>1.5393502403628128</v>
      </c>
    </row>
    <row r="34" spans="1:7" x14ac:dyDescent="0.45">
      <c r="A34" s="9">
        <v>45845</v>
      </c>
      <c r="B34">
        <v>120.8</v>
      </c>
      <c r="C34">
        <f t="shared" si="0"/>
        <v>5.7999999999999972</v>
      </c>
      <c r="D34" t="b">
        <v>0</v>
      </c>
      <c r="E34" s="4">
        <v>1454</v>
      </c>
      <c r="F34" s="7">
        <f t="shared" si="1"/>
        <v>734.51294331065765</v>
      </c>
      <c r="G34" s="6">
        <f t="shared" si="2"/>
        <v>1.4690258866213153</v>
      </c>
    </row>
    <row r="35" spans="1:7" x14ac:dyDescent="0.45">
      <c r="A35" s="9">
        <v>45846</v>
      </c>
      <c r="B35">
        <v>120.8</v>
      </c>
      <c r="C35">
        <f t="shared" si="0"/>
        <v>5.7999999999999972</v>
      </c>
      <c r="D35" t="b">
        <v>0</v>
      </c>
      <c r="E35" s="4">
        <v>1454</v>
      </c>
      <c r="F35" s="7">
        <f t="shared" si="1"/>
        <v>734.51294331065765</v>
      </c>
      <c r="G35" s="6">
        <f t="shared" si="2"/>
        <v>1.4690258866213153</v>
      </c>
    </row>
    <row r="36" spans="1:7" x14ac:dyDescent="0.45">
      <c r="A36" s="9">
        <v>45847</v>
      </c>
      <c r="D36" t="b">
        <v>0</v>
      </c>
      <c r="G36" s="6">
        <f t="shared" si="2"/>
        <v>0</v>
      </c>
    </row>
    <row r="37" spans="1:7" x14ac:dyDescent="0.45">
      <c r="A37" s="9">
        <v>45848</v>
      </c>
      <c r="D37" t="b">
        <v>0</v>
      </c>
      <c r="G37" s="6">
        <f t="shared" si="2"/>
        <v>0</v>
      </c>
    </row>
    <row r="38" spans="1:7" x14ac:dyDescent="0.45">
      <c r="A38" s="9">
        <v>45849</v>
      </c>
      <c r="D38" t="b">
        <v>0</v>
      </c>
      <c r="G38" s="6">
        <f t="shared" si="2"/>
        <v>0</v>
      </c>
    </row>
    <row r="39" spans="1:7" x14ac:dyDescent="0.45">
      <c r="A39" s="9">
        <v>45850</v>
      </c>
      <c r="D39" t="b">
        <v>0</v>
      </c>
      <c r="G39" s="6">
        <f t="shared" si="2"/>
        <v>0</v>
      </c>
    </row>
    <row r="40" spans="1:7" x14ac:dyDescent="0.45">
      <c r="A40" s="9">
        <v>45851</v>
      </c>
      <c r="D40" t="b">
        <v>0</v>
      </c>
      <c r="G40" s="6">
        <f t="shared" si="2"/>
        <v>0</v>
      </c>
    </row>
    <row r="41" spans="1:7" x14ac:dyDescent="0.45">
      <c r="A41" s="9">
        <v>45852</v>
      </c>
      <c r="D41" t="b">
        <v>0</v>
      </c>
      <c r="G41" s="6">
        <f t="shared" si="2"/>
        <v>0</v>
      </c>
    </row>
    <row r="42" spans="1:7" x14ac:dyDescent="0.45">
      <c r="A42" s="9">
        <v>45853</v>
      </c>
      <c r="D42" t="b">
        <v>0</v>
      </c>
      <c r="G42" s="6">
        <f t="shared" si="2"/>
        <v>0</v>
      </c>
    </row>
    <row r="43" spans="1:7" x14ac:dyDescent="0.45">
      <c r="A43" s="9">
        <v>45854</v>
      </c>
      <c r="D43" t="b">
        <v>0</v>
      </c>
      <c r="G43" s="6">
        <f t="shared" si="2"/>
        <v>0</v>
      </c>
    </row>
    <row r="44" spans="1:7" x14ac:dyDescent="0.45">
      <c r="A44" s="9">
        <v>45855</v>
      </c>
      <c r="D44" t="b">
        <v>0</v>
      </c>
      <c r="G44" s="6">
        <f t="shared" si="2"/>
        <v>0</v>
      </c>
    </row>
    <row r="45" spans="1:7" x14ac:dyDescent="0.45">
      <c r="A45" s="9">
        <v>45856</v>
      </c>
      <c r="D45" t="b">
        <v>0</v>
      </c>
      <c r="G45" s="6">
        <f t="shared" si="2"/>
        <v>0</v>
      </c>
    </row>
    <row r="46" spans="1:7" x14ac:dyDescent="0.45">
      <c r="A46" s="9">
        <v>45857</v>
      </c>
      <c r="D46" t="b">
        <v>0</v>
      </c>
      <c r="G46" s="6">
        <f t="shared" si="2"/>
        <v>0</v>
      </c>
    </row>
    <row r="47" spans="1:7" x14ac:dyDescent="0.45">
      <c r="A47" s="9">
        <v>45858</v>
      </c>
      <c r="D47" t="b">
        <v>0</v>
      </c>
      <c r="G47" s="6">
        <f t="shared" si="2"/>
        <v>0</v>
      </c>
    </row>
    <row r="48" spans="1:7" x14ac:dyDescent="0.45">
      <c r="A48" s="9">
        <v>45859</v>
      </c>
      <c r="D48" t="b">
        <v>0</v>
      </c>
      <c r="G48" s="6">
        <f t="shared" si="2"/>
        <v>0</v>
      </c>
    </row>
    <row r="49" spans="1:7" x14ac:dyDescent="0.45">
      <c r="A49" s="9">
        <v>45860</v>
      </c>
      <c r="D49" t="b">
        <v>0</v>
      </c>
      <c r="G49" s="6">
        <f t="shared" si="2"/>
        <v>0</v>
      </c>
    </row>
    <row r="50" spans="1:7" x14ac:dyDescent="0.45">
      <c r="A50" s="9">
        <v>45861</v>
      </c>
      <c r="D50" t="b">
        <v>0</v>
      </c>
      <c r="G50" s="6">
        <f t="shared" si="2"/>
        <v>0</v>
      </c>
    </row>
    <row r="51" spans="1:7" x14ac:dyDescent="0.45">
      <c r="A51" s="9">
        <v>45862</v>
      </c>
      <c r="D51" t="b">
        <v>0</v>
      </c>
      <c r="G51" s="6">
        <f t="shared" si="2"/>
        <v>0</v>
      </c>
    </row>
    <row r="52" spans="1:7" x14ac:dyDescent="0.45">
      <c r="A52" s="9">
        <v>45863</v>
      </c>
      <c r="D52" t="b">
        <v>0</v>
      </c>
    </row>
    <row r="53" spans="1:7" x14ac:dyDescent="0.45">
      <c r="A53" s="9">
        <v>45864</v>
      </c>
      <c r="D53" t="b">
        <v>0</v>
      </c>
    </row>
    <row r="54" spans="1:7" x14ac:dyDescent="0.45">
      <c r="A54" s="9">
        <v>45865</v>
      </c>
      <c r="D54" t="b">
        <v>0</v>
      </c>
    </row>
    <row r="55" spans="1:7" x14ac:dyDescent="0.45">
      <c r="A55" s="9">
        <v>45866</v>
      </c>
      <c r="D55" t="b">
        <v>0</v>
      </c>
    </row>
    <row r="56" spans="1:7" x14ac:dyDescent="0.45">
      <c r="A56" s="9">
        <v>45867</v>
      </c>
      <c r="D56" t="b">
        <v>0</v>
      </c>
    </row>
    <row r="57" spans="1:7" x14ac:dyDescent="0.45">
      <c r="A57" s="9">
        <v>45868</v>
      </c>
      <c r="D57" t="b">
        <v>0</v>
      </c>
    </row>
  </sheetData>
  <conditionalFormatting sqref="G7:G51"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5924-BF25-418D-9F4F-46D6CF335A13}">
  <dimension ref="A1:H28"/>
  <sheetViews>
    <sheetView zoomScale="60" workbookViewId="0">
      <selection activeCell="N11" sqref="N11"/>
    </sheetView>
  </sheetViews>
  <sheetFormatPr defaultRowHeight="14.25" x14ac:dyDescent="0.45"/>
  <cols>
    <col min="1" max="1" width="10.73046875" customWidth="1"/>
    <col min="2" max="2" width="12.73046875" customWidth="1"/>
    <col min="3" max="3" width="19.3984375" customWidth="1"/>
    <col min="5" max="6" width="29.1328125" customWidth="1"/>
    <col min="7" max="7" width="21.265625" customWidth="1"/>
    <col min="8" max="8" width="23.86328125" customWidth="1"/>
  </cols>
  <sheetData>
    <row r="1" spans="1:8" x14ac:dyDescent="0.45">
      <c r="A1" t="s">
        <v>13</v>
      </c>
      <c r="B1" t="s">
        <v>14</v>
      </c>
      <c r="C1" t="s">
        <v>15</v>
      </c>
      <c r="D1" t="s">
        <v>16</v>
      </c>
      <c r="E1" t="s">
        <v>18</v>
      </c>
      <c r="F1" t="s">
        <v>17</v>
      </c>
      <c r="G1" t="s">
        <v>19</v>
      </c>
      <c r="H1" t="s">
        <v>20</v>
      </c>
    </row>
    <row r="2" spans="1:8" x14ac:dyDescent="0.45">
      <c r="A2" s="8">
        <v>45826</v>
      </c>
      <c r="B2">
        <v>122.8</v>
      </c>
      <c r="C2" s="4">
        <v>1435</v>
      </c>
      <c r="D2" s="7">
        <v>538.46575963718828</v>
      </c>
      <c r="E2" s="6">
        <v>1.0769315192743767</v>
      </c>
      <c r="F2" s="11">
        <f>B2-B9</f>
        <v>1.5999999999999943</v>
      </c>
      <c r="G2">
        <f>E2/7</f>
        <v>0.15384735989633952</v>
      </c>
      <c r="H2">
        <f>B2-B3</f>
        <v>0.20000000000000284</v>
      </c>
    </row>
    <row r="3" spans="1:8" x14ac:dyDescent="0.45">
      <c r="A3" s="8">
        <v>45827</v>
      </c>
      <c r="B3">
        <v>122.6</v>
      </c>
      <c r="C3" s="4">
        <v>1406</v>
      </c>
      <c r="D3" s="7">
        <v>566.01451247165551</v>
      </c>
      <c r="E3" s="6">
        <v>1.1320290249433109</v>
      </c>
      <c r="F3" s="11">
        <f t="shared" ref="F3:F21" si="0">B3-B10</f>
        <v>0.39999999999999147</v>
      </c>
      <c r="G3">
        <f t="shared" ref="G3:G28" si="1">E3/7</f>
        <v>0.1617184321347587</v>
      </c>
      <c r="H3">
        <f t="shared" ref="H3:H28" si="2">B3-B4</f>
        <v>0</v>
      </c>
    </row>
    <row r="4" spans="1:8" x14ac:dyDescent="0.45">
      <c r="A4" s="8">
        <v>45828</v>
      </c>
      <c r="B4">
        <v>122.6</v>
      </c>
      <c r="C4" s="4">
        <v>1415</v>
      </c>
      <c r="D4" s="7">
        <v>557.01451247165551</v>
      </c>
      <c r="E4" s="6">
        <v>1.1140290249433109</v>
      </c>
      <c r="F4" s="11">
        <f t="shared" si="0"/>
        <v>0.59999999999999432</v>
      </c>
      <c r="G4">
        <f t="shared" si="1"/>
        <v>0.15914700356333014</v>
      </c>
      <c r="H4">
        <f t="shared" si="2"/>
        <v>0</v>
      </c>
    </row>
    <row r="5" spans="1:8" x14ac:dyDescent="0.45">
      <c r="A5" s="8">
        <v>45829</v>
      </c>
      <c r="B5">
        <v>122.6</v>
      </c>
      <c r="C5" s="4">
        <v>1489</v>
      </c>
      <c r="D5" s="7">
        <v>483.01451247165551</v>
      </c>
      <c r="E5" s="6">
        <v>0.966029024943311</v>
      </c>
      <c r="F5" s="11">
        <f t="shared" si="0"/>
        <v>0.59999999999999432</v>
      </c>
      <c r="G5">
        <f t="shared" si="1"/>
        <v>0.13800414642047301</v>
      </c>
      <c r="H5">
        <f t="shared" si="2"/>
        <v>-0.40000000000000568</v>
      </c>
    </row>
    <row r="6" spans="1:8" x14ac:dyDescent="0.45">
      <c r="A6" s="8">
        <v>45830</v>
      </c>
      <c r="B6">
        <v>123</v>
      </c>
      <c r="C6" s="4">
        <v>1430</v>
      </c>
      <c r="D6" s="7">
        <v>544.91700680272129</v>
      </c>
      <c r="E6" s="6">
        <v>1.0898340136054425</v>
      </c>
      <c r="F6" s="11">
        <f t="shared" si="0"/>
        <v>1.5999999999999943</v>
      </c>
      <c r="G6">
        <f t="shared" si="1"/>
        <v>0.15569057337220607</v>
      </c>
      <c r="H6">
        <f t="shared" si="2"/>
        <v>0.79999999999999716</v>
      </c>
    </row>
    <row r="7" spans="1:8" x14ac:dyDescent="0.45">
      <c r="A7" s="8">
        <v>45831</v>
      </c>
      <c r="B7">
        <v>122.2</v>
      </c>
      <c r="C7" s="4">
        <v>1430</v>
      </c>
      <c r="D7" s="7">
        <v>539.1120181405895</v>
      </c>
      <c r="E7" s="6">
        <v>1.078224036281179</v>
      </c>
      <c r="F7" s="11">
        <f t="shared" si="0"/>
        <v>1.4000000000000057</v>
      </c>
      <c r="G7">
        <f t="shared" si="1"/>
        <v>0.15403200518302557</v>
      </c>
      <c r="H7">
        <f t="shared" si="2"/>
        <v>0</v>
      </c>
    </row>
    <row r="8" spans="1:8" x14ac:dyDescent="0.45">
      <c r="A8" s="9">
        <v>45832</v>
      </c>
      <c r="B8">
        <v>122.2</v>
      </c>
      <c r="C8" s="4">
        <v>1455</v>
      </c>
      <c r="D8" s="7">
        <v>514.1120181405895</v>
      </c>
      <c r="E8" s="6">
        <v>1.028224036281179</v>
      </c>
      <c r="F8" s="11">
        <f t="shared" si="0"/>
        <v>1.7999999999999972</v>
      </c>
      <c r="G8">
        <f t="shared" si="1"/>
        <v>0.14688914804016842</v>
      </c>
      <c r="H8">
        <f t="shared" si="2"/>
        <v>1</v>
      </c>
    </row>
    <row r="9" spans="1:8" x14ac:dyDescent="0.45">
      <c r="A9" s="9">
        <v>45833</v>
      </c>
      <c r="B9">
        <v>121.2</v>
      </c>
      <c r="C9" s="4">
        <v>1443</v>
      </c>
      <c r="D9" s="7">
        <v>518.85578231292538</v>
      </c>
      <c r="E9" s="6">
        <v>1.0377115646258508</v>
      </c>
      <c r="F9" s="11">
        <f t="shared" si="0"/>
        <v>0.60000000000000853</v>
      </c>
      <c r="G9">
        <f t="shared" si="1"/>
        <v>0.1482445092322644</v>
      </c>
      <c r="H9">
        <f t="shared" si="2"/>
        <v>-1</v>
      </c>
    </row>
    <row r="10" spans="1:8" x14ac:dyDescent="0.45">
      <c r="A10" s="9">
        <v>45834</v>
      </c>
      <c r="B10">
        <v>122.2</v>
      </c>
      <c r="C10" s="4">
        <v>1362</v>
      </c>
      <c r="D10" s="7">
        <v>607.1120181405895</v>
      </c>
      <c r="E10" s="6">
        <v>1.2142240362811789</v>
      </c>
      <c r="F10" s="11">
        <f t="shared" si="0"/>
        <v>1.4000000000000057</v>
      </c>
      <c r="G10">
        <f t="shared" si="1"/>
        <v>0.173460576611597</v>
      </c>
      <c r="H10">
        <f t="shared" si="2"/>
        <v>0.20000000000000284</v>
      </c>
    </row>
    <row r="11" spans="1:8" x14ac:dyDescent="0.45">
      <c r="A11" s="9">
        <v>45835</v>
      </c>
      <c r="B11">
        <v>122</v>
      </c>
      <c r="C11" s="4">
        <v>1329</v>
      </c>
      <c r="D11" s="7">
        <v>638.66077097505672</v>
      </c>
      <c r="E11" s="6">
        <v>1.2773215419501134</v>
      </c>
      <c r="F11" s="11">
        <f t="shared" si="0"/>
        <v>0.59999999999999432</v>
      </c>
      <c r="G11">
        <f t="shared" si="1"/>
        <v>0.18247450599287335</v>
      </c>
      <c r="H11">
        <f t="shared" si="2"/>
        <v>0</v>
      </c>
    </row>
    <row r="12" spans="1:8" x14ac:dyDescent="0.45">
      <c r="A12" s="9">
        <v>45837</v>
      </c>
      <c r="B12">
        <v>122</v>
      </c>
      <c r="C12" s="4">
        <v>1606</v>
      </c>
      <c r="D12" s="7">
        <v>361.66077097505672</v>
      </c>
      <c r="E12" s="6">
        <v>0.72332154195011333</v>
      </c>
      <c r="F12" s="11">
        <f t="shared" si="0"/>
        <v>1.2000000000000028</v>
      </c>
      <c r="G12">
        <f t="shared" si="1"/>
        <v>0.10333164885001619</v>
      </c>
      <c r="H12">
        <f t="shared" si="2"/>
        <v>0.59999999999999432</v>
      </c>
    </row>
    <row r="13" spans="1:8" x14ac:dyDescent="0.45">
      <c r="A13" s="9">
        <v>45838</v>
      </c>
      <c r="B13">
        <v>121.4</v>
      </c>
      <c r="C13" s="4">
        <v>1359</v>
      </c>
      <c r="D13" s="7">
        <v>604.30702947845793</v>
      </c>
      <c r="E13" s="6">
        <v>1.2086140589569161</v>
      </c>
      <c r="F13" s="11">
        <f t="shared" si="0"/>
        <v>0.60000000000000853</v>
      </c>
      <c r="G13">
        <f t="shared" si="1"/>
        <v>0.17265915127955944</v>
      </c>
      <c r="H13">
        <f t="shared" si="2"/>
        <v>0.60000000000000853</v>
      </c>
    </row>
    <row r="14" spans="1:8" x14ac:dyDescent="0.45">
      <c r="A14" s="9">
        <v>45839</v>
      </c>
      <c r="B14">
        <v>120.8</v>
      </c>
      <c r="C14" s="4">
        <v>1440</v>
      </c>
      <c r="D14" s="7">
        <v>518.9532879818596</v>
      </c>
      <c r="E14" s="6">
        <v>1.0379065759637192</v>
      </c>
      <c r="F14" s="11">
        <f t="shared" si="0"/>
        <v>0.20000000000000284</v>
      </c>
      <c r="G14">
        <f t="shared" si="1"/>
        <v>0.14827236799481702</v>
      </c>
      <c r="H14">
        <f t="shared" si="2"/>
        <v>0.39999999999999147</v>
      </c>
    </row>
    <row r="15" spans="1:8" x14ac:dyDescent="0.45">
      <c r="A15" s="9">
        <v>45840</v>
      </c>
      <c r="B15">
        <v>120.4</v>
      </c>
      <c r="C15" s="4">
        <v>1461</v>
      </c>
      <c r="D15" s="7">
        <v>495.05079365079382</v>
      </c>
      <c r="E15" s="6">
        <v>0.99010158730158759</v>
      </c>
      <c r="F15" s="11">
        <f t="shared" si="0"/>
        <v>0</v>
      </c>
      <c r="G15">
        <f t="shared" si="1"/>
        <v>0.14144308390022681</v>
      </c>
      <c r="H15">
        <f t="shared" si="2"/>
        <v>-0.19999999999998863</v>
      </c>
    </row>
    <row r="16" spans="1:8" x14ac:dyDescent="0.45">
      <c r="A16" s="9">
        <v>45841</v>
      </c>
      <c r="B16">
        <v>120.6</v>
      </c>
      <c r="C16" s="4">
        <v>1364</v>
      </c>
      <c r="D16" s="7">
        <v>593.5020408163266</v>
      </c>
      <c r="E16" s="6">
        <v>1.1870040816326533</v>
      </c>
      <c r="F16" s="11">
        <f t="shared" si="0"/>
        <v>0.59999999999999432</v>
      </c>
      <c r="G16">
        <f t="shared" si="1"/>
        <v>0.1695720116618076</v>
      </c>
      <c r="H16">
        <f t="shared" si="2"/>
        <v>-0.20000000000000284</v>
      </c>
    </row>
    <row r="17" spans="1:8" x14ac:dyDescent="0.45">
      <c r="A17" s="9">
        <v>45842</v>
      </c>
      <c r="B17">
        <v>120.8</v>
      </c>
      <c r="C17" s="4">
        <v>1419</v>
      </c>
      <c r="D17" s="7">
        <v>539.9532879818596</v>
      </c>
      <c r="E17" s="6">
        <v>1.0799065759637192</v>
      </c>
      <c r="F17" s="11">
        <f t="shared" si="0"/>
        <v>0.39999999999999147</v>
      </c>
      <c r="G17">
        <f t="shared" si="1"/>
        <v>0.15427236799481703</v>
      </c>
      <c r="H17">
        <f t="shared" si="2"/>
        <v>-0.60000000000000853</v>
      </c>
    </row>
    <row r="18" spans="1:8" x14ac:dyDescent="0.45">
      <c r="A18" s="9">
        <v>45844</v>
      </c>
      <c r="B18">
        <v>121.4</v>
      </c>
      <c r="C18" s="4">
        <v>1423</v>
      </c>
      <c r="D18" s="7">
        <v>540.30702947845793</v>
      </c>
      <c r="E18" s="6">
        <v>1.080614058956916</v>
      </c>
      <c r="F18" s="11">
        <f t="shared" si="0"/>
        <v>0.80000000000001137</v>
      </c>
      <c r="G18">
        <f t="shared" si="1"/>
        <v>0.15437343699384515</v>
      </c>
      <c r="H18">
        <f t="shared" si="2"/>
        <v>0.60000000000000853</v>
      </c>
    </row>
    <row r="19" spans="1:8" x14ac:dyDescent="0.45">
      <c r="A19" s="9">
        <v>45845</v>
      </c>
      <c r="B19">
        <v>120.8</v>
      </c>
      <c r="C19" s="4">
        <v>1454</v>
      </c>
      <c r="D19" s="7">
        <v>504.9532879818596</v>
      </c>
      <c r="E19" s="6">
        <v>1.0099065759637191</v>
      </c>
      <c r="F19" s="11">
        <f t="shared" si="0"/>
        <v>0.79999999999999716</v>
      </c>
      <c r="G19">
        <f t="shared" si="1"/>
        <v>0.14427236799481702</v>
      </c>
      <c r="H19">
        <f t="shared" si="2"/>
        <v>0</v>
      </c>
    </row>
    <row r="20" spans="1:8" x14ac:dyDescent="0.45">
      <c r="A20" s="9">
        <v>45846</v>
      </c>
      <c r="B20">
        <v>120.8</v>
      </c>
      <c r="C20" s="4">
        <v>1454</v>
      </c>
      <c r="D20" s="7">
        <v>504.9532879818596</v>
      </c>
      <c r="E20" s="6">
        <v>1.0099065759637191</v>
      </c>
      <c r="F20" s="11">
        <f t="shared" si="0"/>
        <v>0.79999999999999716</v>
      </c>
      <c r="G20">
        <f t="shared" si="1"/>
        <v>0.14427236799481702</v>
      </c>
      <c r="H20">
        <f t="shared" si="2"/>
        <v>0.20000000000000284</v>
      </c>
    </row>
    <row r="21" spans="1:8" x14ac:dyDescent="0.45">
      <c r="A21" s="9">
        <v>45847</v>
      </c>
      <c r="B21">
        <v>120.6</v>
      </c>
      <c r="C21" s="4">
        <v>1439</v>
      </c>
      <c r="D21" s="7">
        <v>518.5020408163266</v>
      </c>
      <c r="E21" s="6">
        <v>1.0370040816326533</v>
      </c>
      <c r="F21" s="11">
        <f t="shared" si="0"/>
        <v>0.59999999999999432</v>
      </c>
      <c r="G21">
        <f t="shared" si="1"/>
        <v>0.1481434402332362</v>
      </c>
      <c r="H21">
        <f t="shared" si="2"/>
        <v>0.19999999999998863</v>
      </c>
    </row>
    <row r="22" spans="1:8" x14ac:dyDescent="0.45">
      <c r="A22" s="9">
        <v>45848</v>
      </c>
      <c r="B22">
        <v>120.4</v>
      </c>
      <c r="C22" s="4">
        <v>1368</v>
      </c>
      <c r="D22" s="7">
        <v>588.05079365079382</v>
      </c>
      <c r="E22" s="6">
        <v>1.1761015873015876</v>
      </c>
      <c r="F22" s="6"/>
      <c r="G22">
        <f t="shared" si="1"/>
        <v>0.16801451247165539</v>
      </c>
      <c r="H22">
        <f t="shared" si="2"/>
        <v>0.40000000000000568</v>
      </c>
    </row>
    <row r="23" spans="1:8" x14ac:dyDescent="0.45">
      <c r="A23" s="9">
        <v>45849</v>
      </c>
      <c r="B23">
        <v>120</v>
      </c>
      <c r="C23" s="4">
        <v>1461</v>
      </c>
      <c r="D23" s="7">
        <v>492.14829931972781</v>
      </c>
      <c r="E23" s="6">
        <v>0.98429659863945562</v>
      </c>
      <c r="F23" s="6"/>
      <c r="G23">
        <f t="shared" si="1"/>
        <v>0.14061379980563651</v>
      </c>
      <c r="H23">
        <f t="shared" si="2"/>
        <v>-0.40000000000000568</v>
      </c>
    </row>
    <row r="24" spans="1:8" x14ac:dyDescent="0.45">
      <c r="A24" s="9">
        <v>45852</v>
      </c>
      <c r="B24">
        <v>120.4</v>
      </c>
      <c r="C24" s="4">
        <v>1446</v>
      </c>
      <c r="D24" s="7">
        <v>510.05079365079382</v>
      </c>
      <c r="E24" s="6">
        <v>1.0201015873015877</v>
      </c>
      <c r="F24" s="6"/>
      <c r="G24">
        <f t="shared" si="1"/>
        <v>0.14572879818594112</v>
      </c>
      <c r="H24">
        <f t="shared" si="2"/>
        <v>-0.19999999999998863</v>
      </c>
    </row>
    <row r="25" spans="1:8" x14ac:dyDescent="0.45">
      <c r="A25" s="9">
        <v>45853</v>
      </c>
      <c r="B25">
        <v>120.6</v>
      </c>
      <c r="C25" s="4">
        <v>1374</v>
      </c>
      <c r="D25" s="7">
        <v>583.5020408163266</v>
      </c>
      <c r="E25" s="6">
        <v>1.1670040816326532</v>
      </c>
      <c r="F25" s="6"/>
      <c r="G25">
        <f t="shared" si="1"/>
        <v>0.16671486880466474</v>
      </c>
      <c r="H25">
        <f t="shared" si="2"/>
        <v>0.59999999999999432</v>
      </c>
    </row>
    <row r="26" spans="1:8" x14ac:dyDescent="0.45">
      <c r="A26" s="9">
        <v>45854</v>
      </c>
      <c r="B26">
        <v>120</v>
      </c>
      <c r="C26" s="4">
        <v>1468</v>
      </c>
      <c r="D26" s="7">
        <v>485.14829931972781</v>
      </c>
      <c r="E26" s="6">
        <v>0.97029659863945561</v>
      </c>
      <c r="F26" s="6"/>
      <c r="G26">
        <f t="shared" si="1"/>
        <v>0.13861379980563651</v>
      </c>
      <c r="H26">
        <f t="shared" si="2"/>
        <v>0</v>
      </c>
    </row>
    <row r="27" spans="1:8" x14ac:dyDescent="0.45">
      <c r="A27" s="9">
        <v>45855</v>
      </c>
      <c r="B27">
        <v>120</v>
      </c>
      <c r="C27" s="4">
        <v>1401</v>
      </c>
      <c r="D27" s="7">
        <v>552.14829931972781</v>
      </c>
      <c r="E27" s="6">
        <v>1.1042965986394557</v>
      </c>
      <c r="F27" s="6"/>
      <c r="G27">
        <f t="shared" si="1"/>
        <v>0.15775665694849367</v>
      </c>
      <c r="H27">
        <f t="shared" si="2"/>
        <v>0</v>
      </c>
    </row>
    <row r="28" spans="1:8" x14ac:dyDescent="0.45">
      <c r="A28" s="9">
        <v>45856</v>
      </c>
      <c r="B28">
        <v>120</v>
      </c>
      <c r="C28" s="4">
        <v>1447</v>
      </c>
      <c r="D28" s="7">
        <v>506.14829931972781</v>
      </c>
      <c r="E28" s="6">
        <v>1.0122965986394556</v>
      </c>
      <c r="F28" s="6"/>
      <c r="G28">
        <f t="shared" si="1"/>
        <v>0.14461379980563652</v>
      </c>
      <c r="H28">
        <f t="shared" si="2"/>
        <v>120</v>
      </c>
    </row>
  </sheetData>
  <conditionalFormatting sqref="F1:F28">
    <cfRule type="cellIs" dxfId="5" priority="5" operator="greaterThan">
      <formula>"E2"</formula>
    </cfRule>
  </conditionalFormatting>
  <conditionalFormatting sqref="F2:F21">
    <cfRule type="cellIs" dxfId="4" priority="4" operator="greaterThan">
      <formula>$E$2</formula>
    </cfRule>
  </conditionalFormatting>
  <conditionalFormatting sqref="F3:F21">
    <cfRule type="cellIs" dxfId="3" priority="3" operator="lessThan">
      <formula>$E$3</formula>
    </cfRule>
  </conditionalFormatting>
  <conditionalFormatting sqref="F29:F1048576">
    <cfRule type="cellIs" dxfId="2" priority="7" operator="greaterThan">
      <formula>"E2"</formula>
    </cfRule>
  </conditionalFormatting>
  <conditionalFormatting sqref="H2:H28">
    <cfRule type="cellIs" dxfId="1" priority="1" operator="lessThan">
      <formula>$G$2</formula>
    </cfRule>
    <cfRule type="cellIs" dxfId="0" priority="2" operator="greaterThan">
      <formula>$G$2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Mifflin-St Jeor</vt:lpstr>
      <vt:lpstr>Harris-Benedict</vt:lpstr>
      <vt:lpstr>1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Bucich</dc:creator>
  <cp:lastModifiedBy>Meg Bucich</cp:lastModifiedBy>
  <dcterms:created xsi:type="dcterms:W3CDTF">2025-06-19T19:09:13Z</dcterms:created>
  <dcterms:modified xsi:type="dcterms:W3CDTF">2025-09-19T00:03:23Z</dcterms:modified>
</cp:coreProperties>
</file>