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SingleCells1.xml" ContentType="application/vnd.openxmlformats-officedocument.spreadsheetml.tableSingleCell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SingleCells2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\workspace\Reversi\src\Testing\"/>
    </mc:Choice>
  </mc:AlternateContent>
  <bookViews>
    <workbookView xWindow="0" yWindow="0" windowWidth="23040" windowHeight="8868"/>
  </bookViews>
  <sheets>
    <sheet name="Zusammenfassung" sheetId="1" r:id="rId1"/>
    <sheet name="Detailauswertung" sheetId="2" r:id="rId2"/>
    <sheet name="Diagramm Spieler 1" sheetId="6" r:id="rId3"/>
    <sheet name="Diagramm Spieler 2" sheetId="7" r:id="rId4"/>
    <sheet name="Spiele" sheetId="3" r:id="rId5"/>
    <sheet name="Alle Züge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 a="1"/>
  <c r="E10" i="1" s="1"/>
  <c r="D10" i="1" s="1"/>
  <c r="E9" i="1" a="1"/>
  <c r="E9" i="1" s="1"/>
  <c r="D9" i="1" s="1"/>
  <c r="E8" i="1" a="1"/>
  <c r="E8" i="1" s="1"/>
  <c r="D8" i="1" s="1"/>
  <c r="B10" i="1" a="1"/>
  <c r="B10" i="1" s="1"/>
  <c r="A10" i="1" s="1"/>
  <c r="B9" i="1" a="1"/>
  <c r="B9" i="1" s="1"/>
  <c r="A9" i="1" s="1"/>
  <c r="B8" i="1" a="1"/>
  <c r="B8" i="1" s="1"/>
  <c r="A8" i="1" s="1"/>
  <c r="D7" i="1"/>
  <c r="A7" i="1"/>
  <c r="C3" i="2" l="1"/>
  <c r="A3" i="2"/>
</calcChain>
</file>

<file path=xl/connections.xml><?xml version="1.0" encoding="utf-8"?>
<connections xmlns="http://schemas.openxmlformats.org/spreadsheetml/2006/main">
  <connection id="1" name="Testresult1" type="4" refreshedVersion="0" deleted="1" background="1">
    <webPr xml="1" sourceData="1" url="C:\Users\Manuel\workspace\Reversi\src\Testing\test.xml" htmlTables="1" htmlFormat="all"/>
  </connection>
</connections>
</file>

<file path=xl/sharedStrings.xml><?xml version="1.0" encoding="utf-8"?>
<sst xmlns="http://schemas.openxmlformats.org/spreadsheetml/2006/main" count="194" uniqueCount="59">
  <si>
    <t>Zusammenfassung</t>
  </si>
  <si>
    <t>VS.</t>
  </si>
  <si>
    <t>Anzahl Spiele:</t>
  </si>
  <si>
    <t>Zeitlimit:</t>
  </si>
  <si>
    <t>Anzahl gewonnene Spiele:</t>
  </si>
  <si>
    <t>Einzelne Spiele</t>
  </si>
  <si>
    <t>Resultat</t>
  </si>
  <si>
    <t>Sieger</t>
  </si>
  <si>
    <t>Resultat Spieler 1</t>
  </si>
  <si>
    <t>Resultat Spieler 2</t>
  </si>
  <si>
    <t>Spieler 1 disqualifiziert</t>
  </si>
  <si>
    <t>Spieler 2 disqualifiziert</t>
  </si>
  <si>
    <t>Anzahl Züge Spieler 1</t>
  </si>
  <si>
    <t>Anzahl Züge Spieler 2</t>
  </si>
  <si>
    <t>GameNr</t>
  </si>
  <si>
    <t>REGULARRESULT</t>
  </si>
  <si>
    <t>Player2</t>
  </si>
  <si>
    <t>Anzahl Knoten pro Zug Spieler 1</t>
  </si>
  <si>
    <t>Anzahl Knoten pro Zug Spieler 2</t>
  </si>
  <si>
    <t>durchschnittliche Tiefe Spieler 1</t>
  </si>
  <si>
    <t>durchschnittliche Tiefe Spieler 2</t>
  </si>
  <si>
    <t>Evaluationen pro Zug Spieler 1</t>
  </si>
  <si>
    <t>Evaluationen pro Zug Spieler 2</t>
  </si>
  <si>
    <t>TT Treffer pro Zug Spieler 1</t>
  </si>
  <si>
    <t>Standardabweichung Evaluierungen Spieler 1</t>
  </si>
  <si>
    <t>Standardabweichung Evaluierungen Spieler 2</t>
  </si>
  <si>
    <t>Player1</t>
  </si>
  <si>
    <t>Durchschnittliche Werteänderung Spieler 1</t>
  </si>
  <si>
    <t>Durchschnittliche Werteänderung Spieler 2</t>
  </si>
  <si>
    <t>Details und Diagramm</t>
  </si>
  <si>
    <t>Anzahl durchsuchter Knoten</t>
  </si>
  <si>
    <t>Durchschnittliche Anzahl durchsuchter Knoten</t>
  </si>
  <si>
    <t>Anzahl Evaluierungen</t>
  </si>
  <si>
    <t>Durchschnittliche Anzahl Evaluierungen</t>
  </si>
  <si>
    <t>Anzahl TT Treffer</t>
  </si>
  <si>
    <t>durchschnittliche Anzahl TT Treffer</t>
  </si>
  <si>
    <t>durchschnittliche Suchtiefe</t>
  </si>
  <si>
    <t>durchschnittliche Anzahl Züge</t>
  </si>
  <si>
    <t>durchschnittliche Evaluierugsabweichung</t>
  </si>
  <si>
    <t>Standardabweichung der Evaluierungdifferenz</t>
  </si>
  <si>
    <t>Spieler</t>
  </si>
  <si>
    <t>Zugnr</t>
  </si>
  <si>
    <t>Zeile</t>
  </si>
  <si>
    <t>Spalte</t>
  </si>
  <si>
    <t>Bitboard rot</t>
  </si>
  <si>
    <t>Bitboard grün</t>
  </si>
  <si>
    <t>durchsuchte Knoten</t>
  </si>
  <si>
    <t>Evaluierungen</t>
  </si>
  <si>
    <t>TT Treffer</t>
  </si>
  <si>
    <t>Suchtiefe</t>
  </si>
  <si>
    <t>Positionswert</t>
  </si>
  <si>
    <t>Zugindex</t>
  </si>
  <si>
    <t>Anzahl Züge</t>
  </si>
  <si>
    <t>Index</t>
  </si>
  <si>
    <t>TT Treffer pro Zug Spieler 2</t>
  </si>
  <si>
    <t>Spieler 1</t>
  </si>
  <si>
    <t>Spieler2</t>
  </si>
  <si>
    <t>Minmaxplayer cloning</t>
  </si>
  <si>
    <t>Minmaxplayer without cloning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</si>
</sst>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scheme val="minor"/>
    </font>
    <font>
      <i/>
      <sz val="10"/>
      <color theme="1"/>
      <name val="Calibri"/>
      <scheme val="minor"/>
    </font>
    <font>
      <i/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4" fillId="0" borderId="0" xfId="0" applyFont="1"/>
    <xf numFmtId="49" fontId="1" fillId="0" borderId="0" xfId="0" applyNumberFormat="1" applyFont="1"/>
    <xf numFmtId="0" fontId="5" fillId="0" borderId="0" xfId="0" applyFont="1"/>
    <xf numFmtId="0" fontId="6" fillId="0" borderId="0" xfId="0" applyFont="1"/>
    <xf numFmtId="3" fontId="5" fillId="0" borderId="0" xfId="0" applyNumberFormat="1" applyFont="1"/>
    <xf numFmtId="164" fontId="5" fillId="0" borderId="0" xfId="0" applyNumberFormat="1" applyFont="1"/>
    <xf numFmtId="2" fontId="5" fillId="0" borderId="0" xfId="0" applyNumberFormat="1" applyFont="1"/>
    <xf numFmtId="0" fontId="7" fillId="0" borderId="0" xfId="0" applyFo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Standard" xfId="0" builtinId="0"/>
  </cellStyles>
  <dxfs count="2">
    <dxf>
      <font>
        <b val="0"/>
        <i val="0"/>
        <color rgb="FFFF0000"/>
      </font>
    </dxf>
    <dxf>
      <font>
        <b val="0"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n.ethz.ch/student/meggiman'">
  <Schema ID="Schema3" Namespace="http://n.ethz.ch/student/meggiman">
    <schema xmlns="http://www.w3.org/2001/XMLSchema" xmlns:tns="http://n.ethz.ch/student/meggiman" targetNamespace="http://n.ethz.ch/student/meggiman" elementFormDefault="qualified">
      <complexType name="GameType">
        <sequence>
          <element name="finalBoard" type="tns:GameboardType" minOccurs="1" maxOccurs="1">
					</element>
          <element name="player1" type="tns:PlayerAttributesType" minOccurs="1" maxOccurs="1">
					</element>
          <element name="player2" type="tns:PlayerAttributesType" maxOccurs="1" minOccurs="1">
					</element>
          <element name="moves" minOccurs="1" maxOccurs="1" type="tns:movesType">
					</element>
          <element name="resultcode" maxOccurs="1" minOccurs="1">
            <simpleType>
              <restriction base="string">
                <enumeration value="REGULARRESULT"/>
                <enumeration value="TIMEEXCEEDED"/>
                <enumeration value="ILLEGALMOVE"/>
                <enumeration value="EXCEPTION"/>
              </restriction>
            </simpleType>
          </element>
          <element name="winner" maxOccurs="1" minOccurs="1">
            <simpleType>
              <restriction base="string">
                <enumeration value="Player1"/>
                <enumeration value="Player2"/>
                <enumeration value="draw"/>
              </restriction>
            </simpleType>
          </element>
        </sequence>
        <attribute name="GameNr" type="int" use="required"/>
      </complexType>
      <complexType name="MoveType">
        <all>
          <element name="move" type="tns:CoordinatesType" minOccurs="1" maxOccurs="1">
					</element>
          <element name="gameboard" type="tns:GameboardType" minOccurs="1" maxOccurs="1">
					</element>
          <element name="NrofsearchedNodes" type="long" maxOccurs="1" minOccurs="1">
					</element>
          <element name="NrofevaluatedNodes" type="long" maxOccurs="1" minOccurs="1">
					</element>
          <element name="NrofTTHits" type="long" maxOccurs="1" minOccurs="1">
					</element>
          <element name="depth" type="float" maxOccurs="1" minOccurs="1">
					</element>
          <element name="value" type="int" maxOccurs="1" minOccurs="1">
					</element>
          <element name="movenr" type="int" maxOccurs="1" minOccurs="1">
					</element>
        </all>
        <attribute name="playernr" use="required">
          <simpleType>
            <restriction base="string">
              <enumeration value="Player1"/>
              <enumeration value="Player2"/>
            </restriction>
          </simpleType>
        </attribute>
        <attribute name="moveNr" type="int" use="required"/>
      </complexType>
      <complexType name="CoordinatesType">
        <sequence>
          <element name="Row" maxOccurs="1" minOccurs="1">
            <simpleType>
              <restriction base="int">
                <minInclusive value="1"/>
                <maxInclusive value="8"/>
              </restriction>
            </simpleType>
          </element>
          <element name="Column" maxOccurs="1" minOccurs="1">
            <simpleType>
              <restriction base="int">
                <minInclusive value="1"/>
                <maxInclusive value="8"/>
              </restriction>
            </simpleType>
          </element>
        </sequence>
      </complexType>
      <complexType name="GameboardType">
        <sequence>
          <element name="red" type="long" maxOccurs="1" minOccurs="1"/>
          <element name="green" type="long" maxOccurs="1" minOccurs="1"/>
        </sequence>
      </complexType>
      <complexType name="PlayerAttributesType">
        <sequence>
          <element name="totalNrofsearchedNodes" type="long" maxOccurs="1" minOccurs="1">
					</element>
          <element name="averageNrofsearchedNodes" type="long" maxOccurs="1" minOccurs="1">
					</element>
          <element name="totalNrofevaluatedNodes" type="long" maxOccurs="1" minOccurs="1">
					</element>
          <element name="averageNrofevaluatedNodes" type="long" maxOccurs="1" minOccurs="1">
					</element>
          <element name="totalNrofTTHits" type="long" maxOccurs="1" minOccurs="1">
					</element>
          <element name="averageNrofTTHits" type="long" maxOccurs="1" minOccurs="1">
					</element>
          <element name="averagedepth" type="float" maxOccurs="1" minOccurs="1">
					</element>
          <element name="averagevaluechange" type="float" maxOccurs="1" minOccurs="1"/>
          <element name="standarddeviationvaluechange" type="double" maxOccurs="1" minOccurs="1">
					</element>
          <element name="moveorderingpercentage" type="tns:moveorderingpercentageType" minOccurs="1" maxOccurs="1">
					</element>
          <element name="NrofmadeMoves" type="int" maxOccurs="1" minOccurs="1">
					</element>
          <element name="result" type="int" maxOccurs="1" minOccurs="1">
					</element>
          <element name="disqualified" type="boolean" maxOccurs="1" minOccurs="1">
					</element>
        </sequence>
      </complexType>
      <complexType name="moveorderingpercentageType">
        <sequence>
          <element name="value" type="tns:moveorderingvalueType" minOccurs="1" maxOccurs="unbounded"/>
        </sequence>
      </complexType>
      <complexType name="moveorderingvalueType">
        <sequence>
          <element name="nr" type="int" maxOccurs="1" minOccurs="1"/>
          <element name="value" type="float" maxOccurs="1" minOccurs="1"/>
        </sequence>
      </complexType>
      <complexType name="movesType">
        <sequence>
          <element name="move" type="tns:MoveType" minOccurs="1" maxOccurs="unbounded"/>
        </sequence>
      </complexType>
      <complexType name="PlayerAttributes2Type">
        <sequence>
          <element name="name" type="string" maxOccurs="1" minOccurs="1">
					</element>
          <element name="timelimit" type="long" maxOccurs="1" minOccurs="1">
					</element>
          <element name="averagevaluechange" type="float" maxOccurs="1" minOccurs="1"/>
          <element name="standarddeviationvaluechange" type="double" maxOccurs="1" minOccurs="1">
					</element>
          <element name="moveorderingpercentage" type="tns:moveorderingpercentageType" maxOccurs="1" minOccurs="1">
					</element>
          <element name="totalNrofsearchedNodes" type="long" maxOccurs="1" minOccurs="1">
					</element>
          <element name="averageNrofsearchedNodes" type="long" maxOccurs="1" minOccurs="1">
					</element>
          <element name="totalNrofevaluatedNodes" type="long" maxOccurs="1" minOccurs="1">
					</element>
          <element name="averageNrofevaluatedNodes" type="long" maxOccurs="1" minOccurs="1">
					</element>
          <element name="totalNrofTTHits" type="long" maxOccurs="1" minOccurs="1">
					</element>
          <element name="averageNrofTTHits" type="long" maxOccurs="1" minOccurs="1">
					</element>
          <element name="averagedepth" type="float" maxOccurs="1" minOccurs="1">
					</element>
          <element name="averageNrofmademoves" type="int" maxOccurs="1" minOccurs="1">
					</element>
          <element name="wongames" type="int" maxOccurs="1" minOccurs="1">
					</element>
        </sequence>
      </complexType>
      <complexType name="TestresultType">
        <sequence>
          <element name="player1" type="tns:PlayerAttributes2Type" maxOccurs="1" minOccurs="1">
					</element>
          <element name="player2" type="tns:PlayerAttributes2Type" maxOccurs="1" minOccurs="1"/>
          <element name="nrofgames" type="int" maxOccurs="1" minOccurs="1"/>
          <element name="Game" type="tns:GameType" maxOccurs="unbounded" minOccurs="1">
					</element>
        </sequence>
      </complexType>
      <element name="Result" type="tns:TestresultType"/>
    </schema>
  </Schema>
  <Map ID="6" Name="Result_Zuordnung" RootElement="Result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12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Spiele!$D$2</c:f>
              <c:strCache>
                <c:ptCount val="1"/>
                <c:pt idx="0">
                  <c:v>Resultat Spieler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name>Lineare Regression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7453076281705852"/>
                  <c:y val="0.4306660457765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val>
            <c:numRef>
              <c:f>Spiele!$D$3:$D$4</c:f>
              <c:numCache>
                <c:formatCode>General</c:formatCode>
                <c:ptCount val="2"/>
                <c:pt idx="0">
                  <c:v>15</c:v>
                </c:pt>
                <c:pt idx="1">
                  <c:v>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233312"/>
        <c:axId val="1994228960"/>
      </c:lineChart>
      <c:catAx>
        <c:axId val="1994233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228960"/>
        <c:crosses val="autoZero"/>
        <c:auto val="1"/>
        <c:lblAlgn val="ctr"/>
        <c:lblOffset val="100"/>
        <c:noMultiLvlLbl val="0"/>
      </c:catAx>
      <c:valAx>
        <c:axId val="199422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23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Resultat Spieler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Spiele!$E$2</c:f>
              <c:strCache>
                <c:ptCount val="1"/>
                <c:pt idx="0">
                  <c:v>Resultat Spieler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name>Lineare Regression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7623318024981303"/>
                  <c:y val="-0.25740750148166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val>
            <c:numRef>
              <c:f>Spiele!$E$3:$E$4</c:f>
              <c:numCache>
                <c:formatCode>General</c:formatCode>
                <c:ptCount val="2"/>
                <c:pt idx="0">
                  <c:v>49</c:v>
                </c:pt>
                <c:pt idx="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224064"/>
        <c:axId val="1994225152"/>
      </c:lineChart>
      <c:catAx>
        <c:axId val="1994224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225152"/>
        <c:crosses val="autoZero"/>
        <c:auto val="1"/>
        <c:lblAlgn val="ctr"/>
        <c:lblOffset val="100"/>
        <c:noMultiLvlLbl val="0"/>
      </c:catAx>
      <c:valAx>
        <c:axId val="199422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22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CH" sz="1400" b="0" i="0" baseline="0">
                <a:effectLst/>
              </a:rPr>
              <a:t>Zugsortierung Spieler 1</a:t>
            </a:r>
            <a:endParaRPr lang="de-CH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03114940821077"/>
          <c:y val="0.27207861467515765"/>
          <c:w val="0.81253758374542806"/>
          <c:h val="0.567242316821951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Detailauswertung!$G$3</c:f>
              <c:strCache>
                <c:ptCount val="1"/>
                <c:pt idx="0">
                  <c:v>Anzahl Züge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Detailauswertung!$F$4:$F$14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Detailauswertung!$G$4:$G$14</c:f>
              <c:numCache>
                <c:formatCode>General</c:formatCode>
                <c:ptCount val="11"/>
                <c:pt idx="0">
                  <c:v>0.27868852</c:v>
                </c:pt>
                <c:pt idx="1">
                  <c:v>0.16393442</c:v>
                </c:pt>
                <c:pt idx="2">
                  <c:v>8.1967209999999999E-2</c:v>
                </c:pt>
                <c:pt idx="3">
                  <c:v>6.5573770000000003E-2</c:v>
                </c:pt>
                <c:pt idx="4">
                  <c:v>9.8360660000000003E-2</c:v>
                </c:pt>
                <c:pt idx="5">
                  <c:v>4.9180330000000001E-2</c:v>
                </c:pt>
                <c:pt idx="6">
                  <c:v>1.6393442000000001E-2</c:v>
                </c:pt>
                <c:pt idx="7">
                  <c:v>0</c:v>
                </c:pt>
                <c:pt idx="8">
                  <c:v>0.19672132000000001</c:v>
                </c:pt>
                <c:pt idx="9">
                  <c:v>1.6393442000000001E-2</c:v>
                </c:pt>
                <c:pt idx="10">
                  <c:v>3.2786883000000003E-2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4236576"/>
        <c:axId val="1994232224"/>
      </c:barChart>
      <c:catAx>
        <c:axId val="199423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232224"/>
        <c:crosses val="autoZero"/>
        <c:auto val="1"/>
        <c:lblAlgn val="ctr"/>
        <c:lblOffset val="100"/>
        <c:noMultiLvlLbl val="0"/>
      </c:catAx>
      <c:valAx>
        <c:axId val="199423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236576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Zugsortierung</a:t>
            </a:r>
            <a:r>
              <a:rPr lang="de-CH" baseline="0"/>
              <a:t> Spieler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Detailauswertung!$J$3</c:f>
              <c:strCache>
                <c:ptCount val="1"/>
                <c:pt idx="0">
                  <c:v>Anzahl Züge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Detailauswertung!$I$4:$I$13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Detailauswertung!$J$4:$J$13</c:f>
              <c:numCache>
                <c:formatCode>General</c:formatCode>
                <c:ptCount val="10"/>
                <c:pt idx="0">
                  <c:v>0.37288135</c:v>
                </c:pt>
                <c:pt idx="1">
                  <c:v>0.20338982</c:v>
                </c:pt>
                <c:pt idx="2">
                  <c:v>0.10169491</c:v>
                </c:pt>
                <c:pt idx="3">
                  <c:v>8.4745765000000001E-2</c:v>
                </c:pt>
                <c:pt idx="4">
                  <c:v>0</c:v>
                </c:pt>
                <c:pt idx="5">
                  <c:v>0.10169491</c:v>
                </c:pt>
                <c:pt idx="6">
                  <c:v>5.0847455999999999E-2</c:v>
                </c:pt>
                <c:pt idx="7">
                  <c:v>5.0847455999999999E-2</c:v>
                </c:pt>
                <c:pt idx="8">
                  <c:v>1.6949153000000002E-2</c:v>
                </c:pt>
                <c:pt idx="9">
                  <c:v>1.6949153000000002E-2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4226240"/>
        <c:axId val="1994233856"/>
      </c:barChart>
      <c:catAx>
        <c:axId val="199422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233856"/>
        <c:crosses val="autoZero"/>
        <c:auto val="1"/>
        <c:lblAlgn val="ctr"/>
        <c:lblOffset val="100"/>
        <c:noMultiLvlLbl val="0"/>
      </c:catAx>
      <c:valAx>
        <c:axId val="199423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226240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Spieler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9"/>
          <c:order val="0"/>
          <c:tx>
            <c:strRef>
              <c:f>Spiele!$J$2</c:f>
              <c:strCache>
                <c:ptCount val="1"/>
                <c:pt idx="0">
                  <c:v>durchschnittliche Tiefe Spieler 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Spiele!$J$3:$J$4</c:f>
              <c:numCache>
                <c:formatCode>General</c:formatCode>
                <c:ptCount val="2"/>
                <c:pt idx="0">
                  <c:v>12.655172</c:v>
                </c:pt>
                <c:pt idx="1">
                  <c:v>13.53125</c:v>
                </c:pt>
              </c:numCache>
            </c:numRef>
          </c:val>
          <c:smooth val="0"/>
        </c:ser>
        <c:ser>
          <c:idx val="11"/>
          <c:order val="1"/>
          <c:tx>
            <c:strRef>
              <c:f>Spiele!$L$2</c:f>
              <c:strCache>
                <c:ptCount val="1"/>
                <c:pt idx="0">
                  <c:v>Anzahl Knoten pro Zug Spieler 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Spiele!$L$3:$L$4</c:f>
              <c:numCache>
                <c:formatCode>General</c:formatCode>
                <c:ptCount val="2"/>
                <c:pt idx="0">
                  <c:v>26526487</c:v>
                </c:pt>
                <c:pt idx="1">
                  <c:v>24536159</c:v>
                </c:pt>
              </c:numCache>
            </c:numRef>
          </c:val>
          <c:smooth val="0"/>
        </c:ser>
        <c:ser>
          <c:idx val="13"/>
          <c:order val="2"/>
          <c:tx>
            <c:strRef>
              <c:f>Spiele!$N$2</c:f>
              <c:strCache>
                <c:ptCount val="1"/>
                <c:pt idx="0">
                  <c:v>Evaluationen pro Zug Spieler 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Spiele!$N$3:$N$4</c:f>
              <c:numCache>
                <c:formatCode>General</c:formatCode>
                <c:ptCount val="2"/>
                <c:pt idx="0">
                  <c:v>18617178</c:v>
                </c:pt>
                <c:pt idx="1">
                  <c:v>16920951</c:v>
                </c:pt>
              </c:numCache>
            </c:numRef>
          </c:val>
          <c:smooth val="0"/>
        </c:ser>
        <c:ser>
          <c:idx val="15"/>
          <c:order val="3"/>
          <c:tx>
            <c:strRef>
              <c:f>Spiele!$P$2</c:f>
              <c:strCache>
                <c:ptCount val="1"/>
                <c:pt idx="0">
                  <c:v>TT Treffer pro Zug Spieler 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Spiele!$P$3:$P$4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232768"/>
        <c:axId val="1994237120"/>
      </c:lineChart>
      <c:lineChart>
        <c:grouping val="standard"/>
        <c:varyColors val="0"/>
        <c:ser>
          <c:idx val="17"/>
          <c:order val="4"/>
          <c:tx>
            <c:strRef>
              <c:f>Spiele!$R$2</c:f>
              <c:strCache>
                <c:ptCount val="1"/>
                <c:pt idx="0">
                  <c:v>Durchschnittliche Werteänderung Spieler 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Spiele!$R$3:$R$4</c:f>
              <c:numCache>
                <c:formatCode>General</c:formatCode>
                <c:ptCount val="2"/>
                <c:pt idx="0">
                  <c:v>-400.34482000000003</c:v>
                </c:pt>
                <c:pt idx="1">
                  <c:v>314.5</c:v>
                </c:pt>
              </c:numCache>
            </c:numRef>
          </c:val>
          <c:smooth val="0"/>
        </c:ser>
        <c:ser>
          <c:idx val="19"/>
          <c:order val="5"/>
          <c:tx>
            <c:strRef>
              <c:f>Spiele!$T$2</c:f>
              <c:strCache>
                <c:ptCount val="1"/>
                <c:pt idx="0">
                  <c:v>Standardabweichung Evaluierungen Spieler 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Spiele!$T$3:$T$4</c:f>
              <c:numCache>
                <c:formatCode>General</c:formatCode>
                <c:ptCount val="2"/>
                <c:pt idx="0">
                  <c:v>1542.9734281574652</c:v>
                </c:pt>
                <c:pt idx="1">
                  <c:v>1287.3018294090939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234400"/>
        <c:axId val="1994237664"/>
      </c:lineChart>
      <c:catAx>
        <c:axId val="199423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237120"/>
        <c:crosses val="autoZero"/>
        <c:auto val="1"/>
        <c:lblAlgn val="ctr"/>
        <c:lblOffset val="100"/>
        <c:noMultiLvlLbl val="0"/>
      </c:catAx>
      <c:valAx>
        <c:axId val="199423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Anzahl</a:t>
                </a:r>
                <a:r>
                  <a:rPr lang="de-CH" baseline="0"/>
                  <a:t> Knoten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232768"/>
        <c:crosses val="autoZero"/>
        <c:crossBetween val="between"/>
      </c:valAx>
      <c:valAx>
        <c:axId val="19942376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Abweichung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234400"/>
        <c:crosses val="max"/>
        <c:crossBetween val="between"/>
      </c:valAx>
      <c:catAx>
        <c:axId val="1994234400"/>
        <c:scaling>
          <c:orientation val="minMax"/>
        </c:scaling>
        <c:delete val="1"/>
        <c:axPos val="b"/>
        <c:majorTickMark val="out"/>
        <c:minorTickMark val="none"/>
        <c:tickLblPos val="nextTo"/>
        <c:crossAx val="1994237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Spieler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3"/>
          <c:order val="0"/>
          <c:tx>
            <c:strRef>
              <c:f>Spiele!$K$2</c:f>
              <c:strCache>
                <c:ptCount val="1"/>
                <c:pt idx="0">
                  <c:v>durchschnittliche Tiefe Spieler 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Spiele!$K$3:$K$4</c:f>
              <c:numCache>
                <c:formatCode>General</c:formatCode>
                <c:ptCount val="2"/>
                <c:pt idx="0">
                  <c:v>12.193548</c:v>
                </c:pt>
                <c:pt idx="1">
                  <c:v>13.214286</c:v>
                </c:pt>
              </c:numCache>
            </c:numRef>
          </c:val>
          <c:smooth val="0"/>
        </c:ser>
        <c:ser>
          <c:idx val="15"/>
          <c:order val="1"/>
          <c:tx>
            <c:strRef>
              <c:f>Spiele!$M$2</c:f>
              <c:strCache>
                <c:ptCount val="1"/>
                <c:pt idx="0">
                  <c:v>Anzahl Knoten pro Zug Spieler 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Spiele!$M$3:$M$4</c:f>
              <c:numCache>
                <c:formatCode>General</c:formatCode>
                <c:ptCount val="2"/>
                <c:pt idx="0">
                  <c:v>24951972</c:v>
                </c:pt>
                <c:pt idx="1">
                  <c:v>27992372</c:v>
                </c:pt>
              </c:numCache>
            </c:numRef>
          </c:val>
          <c:smooth val="0"/>
        </c:ser>
        <c:ser>
          <c:idx val="17"/>
          <c:order val="2"/>
          <c:tx>
            <c:strRef>
              <c:f>Spiele!$O$2</c:f>
              <c:strCache>
                <c:ptCount val="1"/>
                <c:pt idx="0">
                  <c:v>Evaluationen pro Zug Spieler 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Spiele!$O$3:$O$4</c:f>
              <c:numCache>
                <c:formatCode>General</c:formatCode>
                <c:ptCount val="2"/>
                <c:pt idx="0">
                  <c:v>17772749</c:v>
                </c:pt>
                <c:pt idx="1">
                  <c:v>19297494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Spiele!$Q$2</c:f>
              <c:strCache>
                <c:ptCount val="1"/>
                <c:pt idx="0">
                  <c:v>TT Treffer pro Zug Spieler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Spiele!$Q$3:$Q$4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7499200"/>
        <c:axId val="1997491040"/>
      </c:lineChart>
      <c:lineChart>
        <c:grouping val="standard"/>
        <c:varyColors val="0"/>
        <c:ser>
          <c:idx val="2"/>
          <c:order val="4"/>
          <c:tx>
            <c:strRef>
              <c:f>Spiele!$S$2</c:f>
              <c:strCache>
                <c:ptCount val="1"/>
                <c:pt idx="0">
                  <c:v>Durchschnittliche Werteänderung Spieler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Spiele!$S$3:$S$4</c:f>
              <c:numCache>
                <c:formatCode>General</c:formatCode>
                <c:ptCount val="2"/>
                <c:pt idx="0">
                  <c:v>324.16129999999998</c:v>
                </c:pt>
                <c:pt idx="1">
                  <c:v>-415.96429999999998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Spiele!$U$2</c:f>
              <c:strCache>
                <c:ptCount val="1"/>
                <c:pt idx="0">
                  <c:v>Standardabweichung Evaluierungen Spieler 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Spiele!$U$3:$U$4</c:f>
              <c:numCache>
                <c:formatCode>General</c:formatCode>
                <c:ptCount val="2"/>
                <c:pt idx="0">
                  <c:v>1500.9600261166186</c:v>
                </c:pt>
                <c:pt idx="1">
                  <c:v>2194.3892088688367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7497024"/>
        <c:axId val="1997486688"/>
      </c:lineChart>
      <c:catAx>
        <c:axId val="199749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7491040"/>
        <c:crosses val="autoZero"/>
        <c:auto val="1"/>
        <c:lblAlgn val="ctr"/>
        <c:lblOffset val="100"/>
        <c:noMultiLvlLbl val="0"/>
      </c:catAx>
      <c:valAx>
        <c:axId val="199749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Anzahl Knoten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7499200"/>
        <c:crosses val="autoZero"/>
        <c:crossBetween val="between"/>
      </c:valAx>
      <c:valAx>
        <c:axId val="19974866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Abweichung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7497024"/>
        <c:crosses val="max"/>
        <c:crossBetween val="between"/>
      </c:valAx>
      <c:catAx>
        <c:axId val="1997497024"/>
        <c:scaling>
          <c:orientation val="minMax"/>
        </c:scaling>
        <c:delete val="1"/>
        <c:axPos val="b"/>
        <c:majorTickMark val="out"/>
        <c:minorTickMark val="none"/>
        <c:tickLblPos val="nextTo"/>
        <c:crossAx val="1997486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30480</xdr:rowOff>
    </xdr:from>
    <xdr:to>
      <xdr:col>5</xdr:col>
      <xdr:colOff>0</xdr:colOff>
      <xdr:row>30</xdr:row>
      <xdr:rowOff>68580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60960</xdr:rowOff>
    </xdr:from>
    <xdr:to>
      <xdr:col>5</xdr:col>
      <xdr:colOff>0</xdr:colOff>
      <xdr:row>50</xdr:row>
      <xdr:rowOff>99060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167640</xdr:rowOff>
    </xdr:from>
    <xdr:to>
      <xdr:col>1</xdr:col>
      <xdr:colOff>5160</xdr:colOff>
      <xdr:row>23</xdr:row>
      <xdr:rowOff>143040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7620</xdr:colOff>
      <xdr:row>13</xdr:row>
      <xdr:rowOff>167640</xdr:rowOff>
    </xdr:from>
    <xdr:to>
      <xdr:col>3</xdr:col>
      <xdr:colOff>12780</xdr:colOff>
      <xdr:row>23</xdr:row>
      <xdr:rowOff>143040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11333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11333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9" name="Tabelle19" displayName="Tabelle19" ref="F3:G14" tableType="xml" totalsRowShown="0" connectionId="1">
  <autoFilter ref="F3:G14"/>
  <tableColumns count="2">
    <tableColumn id="1" uniqueName="ns1:nr" name="Index">
      <xmlColumnPr mapId="6" xpath="/ns1:Result/ns1:player1/ns1:moveorderingpercentage/ns1:value/ns1:nr" xmlDataType="int"/>
    </tableColumn>
    <tableColumn id="2" uniqueName="ns1:value" name="Anzahl Züge">
      <xmlColumnPr mapId="6" xpath="/ns1:Result/ns1:player1/ns1:moveorderingpercentage/ns1:value/ns1:value" xmlDataType="float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Tabelle20" displayName="Tabelle20" ref="I3:J13" tableType="xml" totalsRowShown="0" connectionId="1">
  <autoFilter ref="I3:J13"/>
  <tableColumns count="2">
    <tableColumn id="1" uniqueName="ns1:nr" name="Index">
      <xmlColumnPr mapId="6" xpath="/ns1:Result/ns1:player2/ns1:moveorderingpercentage/ns1:value/ns1:nr" xmlDataType="int"/>
    </tableColumn>
    <tableColumn id="2" uniqueName="ns1:value" name="Anzahl Züge">
      <xmlColumnPr mapId="6" xpath="/ns1:Result/ns1:player2/ns1:moveorderingpercentage/ns1:value/ns1:value" xmlDataType="float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7" name="Tabelle17" displayName="Tabelle17" ref="A2:U4" tableType="xml" totalsRowShown="0" connectionId="1">
  <autoFilter ref="A2:U4"/>
  <tableColumns count="21">
    <tableColumn id="9" uniqueName="GameNr" name="GameNr">
      <xmlColumnPr mapId="6" xpath="/ns1:Result/ns1:Game/@GameNr" xmlDataType="int"/>
    </tableColumn>
    <tableColumn id="1" uniqueName="ns1:resultcode" name="Resultat">
      <xmlColumnPr mapId="6" xpath="/ns1:Result/ns1:Game/ns1:resultcode" xmlDataType="string"/>
    </tableColumn>
    <tableColumn id="2" uniqueName="ns1:winner" name="Sieger">
      <xmlColumnPr mapId="6" xpath="/ns1:Result/ns1:Game/ns1:winner" xmlDataType="string"/>
    </tableColumn>
    <tableColumn id="3" uniqueName="ns1:result" name="Resultat Spieler 1">
      <xmlColumnPr mapId="6" xpath="/ns1:Result/ns1:Game/ns1:player1/ns1:result" xmlDataType="int"/>
    </tableColumn>
    <tableColumn id="4" uniqueName="ns1:result" name="Resultat Spieler 2">
      <xmlColumnPr mapId="6" xpath="/ns1:Result/ns1:Game/ns1:player2/ns1:result" xmlDataType="int"/>
    </tableColumn>
    <tableColumn id="7" uniqueName="ns1:NrofmadeMoves" name="Anzahl Züge Spieler 1">
      <xmlColumnPr mapId="6" xpath="/ns1:Result/ns1:Game/ns1:player1/ns1:NrofmadeMoves" xmlDataType="int"/>
    </tableColumn>
    <tableColumn id="8" uniqueName="ns1:NrofmadeMoves" name="Anzahl Züge Spieler 2">
      <xmlColumnPr mapId="6" xpath="/ns1:Result/ns1:Game/ns1:player2/ns1:NrofmadeMoves" xmlDataType="int"/>
    </tableColumn>
    <tableColumn id="5" uniqueName="ns1:disqualified" name="Spieler 1 disqualifiziert">
      <xmlColumnPr mapId="6" xpath="/ns1:Result/ns1:Game/ns1:player1/ns1:disqualified" xmlDataType="boolean"/>
    </tableColumn>
    <tableColumn id="6" uniqueName="ns1:disqualified" name="Spieler 2 disqualifiziert">
      <xmlColumnPr mapId="6" xpath="/ns1:Result/ns1:Game/ns1:player2/ns1:disqualified" xmlDataType="boolean"/>
    </tableColumn>
    <tableColumn id="13" uniqueName="ns1:averagedepth" name="durchschnittliche Tiefe Spieler 1">
      <xmlColumnPr mapId="6" xpath="/ns1:Result/ns1:Game/ns1:player1/ns1:averagedepth" xmlDataType="float"/>
    </tableColumn>
    <tableColumn id="12" uniqueName="ns1:averagedepth" name="durchschnittliche Tiefe Spieler 2">
      <xmlColumnPr mapId="6" xpath="/ns1:Result/ns1:Game/ns1:player2/ns1:averagedepth" xmlDataType="float"/>
    </tableColumn>
    <tableColumn id="10" uniqueName="ns1:averageNrofsearchedNodes" name="Anzahl Knoten pro Zug Spieler 1">
      <xmlColumnPr mapId="6" xpath="/ns1:Result/ns1:Game/ns1:player1/ns1:averageNrofsearchedNodes" xmlDataType="long"/>
    </tableColumn>
    <tableColumn id="11" uniqueName="ns1:averageNrofsearchedNodes" name="Anzahl Knoten pro Zug Spieler 2">
      <xmlColumnPr mapId="6" xpath="/ns1:Result/ns1:Game/ns1:player2/ns1:averageNrofsearchedNodes" xmlDataType="long"/>
    </tableColumn>
    <tableColumn id="15" uniqueName="ns1:averageNrofevaluatedNodes" name="Evaluationen pro Zug Spieler 1">
      <xmlColumnPr mapId="6" xpath="/ns1:Result/ns1:Game/ns1:player1/ns1:averageNrofevaluatedNodes" xmlDataType="long"/>
    </tableColumn>
    <tableColumn id="16" uniqueName="ns1:averageNrofevaluatedNodes" name="Evaluationen pro Zug Spieler 2">
      <xmlColumnPr mapId="6" xpath="/ns1:Result/ns1:Game/ns1:player2/ns1:averageNrofevaluatedNodes" xmlDataType="long"/>
    </tableColumn>
    <tableColumn id="17" uniqueName="ns1:averageNrofTTHits" name="TT Treffer pro Zug Spieler 1">
      <xmlColumnPr mapId="6" xpath="/ns1:Result/ns1:Game/ns1:player1/ns1:averageNrofTTHits" xmlDataType="long"/>
    </tableColumn>
    <tableColumn id="18" uniqueName="ns1:averageNrofTTHits" name="TT Treffer pro Zug Spieler 2">
      <xmlColumnPr mapId="6" xpath="/ns1:Result/ns1:Game/ns1:player2/ns1:averageNrofTTHits" xmlDataType="long"/>
    </tableColumn>
    <tableColumn id="21" uniqueName="ns1:averagevaluechange" name="Durchschnittliche Werteänderung Spieler 1">
      <xmlColumnPr mapId="6" xpath="/ns1:Result/ns1:Game/ns1:player1/ns1:averagevaluechange" xmlDataType="float"/>
    </tableColumn>
    <tableColumn id="19" uniqueName="ns1:averagevaluechange" name="Durchschnittliche Werteänderung Spieler 2">
      <xmlColumnPr mapId="6" xpath="/ns1:Result/ns1:Game/ns1:player2/ns1:averagevaluechange" xmlDataType="float"/>
    </tableColumn>
    <tableColumn id="22" uniqueName="ns1:standarddeviationvaluechange" name="Standardabweichung Evaluierungen Spieler 1">
      <xmlColumnPr mapId="6" xpath="/ns1:Result/ns1:Game/ns1:player1/ns1:standarddeviationvaluechange" xmlDataType="double"/>
    </tableColumn>
    <tableColumn id="20" uniqueName="ns1:standarddeviationvaluechange" name="Standardabweichung Evaluierungen Spieler 2">
      <xmlColumnPr mapId="6" xpath="/ns1:Result/ns1:Game/ns1:player2/ns1:standarddeviationvaluechange" xmlDataType="double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elle8" displayName="Tabelle8" ref="A1:L121" tableType="xml" totalsRowShown="0" connectionId="1">
  <autoFilter ref="A1:L121"/>
  <tableColumns count="12">
    <tableColumn id="1" uniqueName="playernr" name="Spieler">
      <xmlColumnPr mapId="6" xpath="/ns1:Result/ns1:Game/ns1:moves/ns1:move/@playernr" xmlDataType="string"/>
    </tableColumn>
    <tableColumn id="2" uniqueName="moveNr" name="Zugnr">
      <xmlColumnPr mapId="6" xpath="/ns1:Result/ns1:Game/ns1:moves/ns1:move/@moveNr" xmlDataType="int"/>
    </tableColumn>
    <tableColumn id="3" uniqueName="ns1:Row" name="Zeile">
      <xmlColumnPr mapId="6" xpath="/ns1:Result/ns1:Game/ns1:moves/ns1:move/ns1:move/ns1:Row" xmlDataType="int"/>
    </tableColumn>
    <tableColumn id="4" uniqueName="ns1:Column" name="Spalte">
      <xmlColumnPr mapId="6" xpath="/ns1:Result/ns1:Game/ns1:moves/ns1:move/ns1:move/ns1:Column" xmlDataType="int"/>
    </tableColumn>
    <tableColumn id="5" uniqueName="ns1:red" name="Bitboard rot">
      <xmlColumnPr mapId="6" xpath="/ns1:Result/ns1:Game/ns1:moves/ns1:move/ns1:gameboard/ns1:red" xmlDataType="long"/>
    </tableColumn>
    <tableColumn id="6" uniqueName="ns1:green" name="Bitboard grün">
      <xmlColumnPr mapId="6" xpath="/ns1:Result/ns1:Game/ns1:moves/ns1:move/ns1:gameboard/ns1:green" xmlDataType="long"/>
    </tableColumn>
    <tableColumn id="7" uniqueName="ns1:NrofsearchedNodes" name="durchsuchte Knoten">
      <xmlColumnPr mapId="6" xpath="/ns1:Result/ns1:Game/ns1:moves/ns1:move/ns1:NrofsearchedNodes" xmlDataType="long"/>
    </tableColumn>
    <tableColumn id="8" uniqueName="ns1:NrofevaluatedNodes" name="Evaluierungen">
      <xmlColumnPr mapId="6" xpath="/ns1:Result/ns1:Game/ns1:moves/ns1:move/ns1:NrofevaluatedNodes" xmlDataType="long"/>
    </tableColumn>
    <tableColumn id="9" uniqueName="ns1:NrofTTHits" name="TT Treffer">
      <xmlColumnPr mapId="6" xpath="/ns1:Result/ns1:Game/ns1:moves/ns1:move/ns1:NrofTTHits" xmlDataType="long"/>
    </tableColumn>
    <tableColumn id="10" uniqueName="ns1:depth" name="Suchtiefe">
      <xmlColumnPr mapId="6" xpath="/ns1:Result/ns1:Game/ns1:moves/ns1:move/ns1:depth" xmlDataType="float"/>
    </tableColumn>
    <tableColumn id="11" uniqueName="ns1:value" name="Positionswert">
      <xmlColumnPr mapId="6" xpath="/ns1:Result/ns1:Game/ns1:moves/ns1:move/ns1:value" xmlDataType="int"/>
    </tableColumn>
    <tableColumn id="12" uniqueName="ns1:movenr" name="Zugindex">
      <xmlColumnPr mapId="6" xpath="/ns1:Result/ns1:Game/ns1:moves/ns1:move/ns1:movenr" xmlDataType="int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9" r="A4" connectionId="1">
    <xmlCellPr id="1" uniqueName="ns1:name">
      <xmlPr mapId="6" xpath="/ns1:Result/ns1:player1/ns1:name" xmlDataType="string"/>
    </xmlCellPr>
  </singleXmlCell>
  <singleXmlCell id="10" r="B5" connectionId="1">
    <xmlCellPr id="1" uniqueName="ns1:timelimit">
      <xmlPr mapId="6" xpath="/ns1:Result/ns1:player1/ns1:timelimit" xmlDataType="long"/>
    </xmlCellPr>
  </singleXmlCell>
  <singleXmlCell id="11" r="B6" connectionId="1">
    <xmlCellPr id="1" uniqueName="ns1:wongames">
      <xmlPr mapId="6" xpath="/ns1:Result/ns1:player1/ns1:wongames" xmlDataType="int"/>
    </xmlCellPr>
  </singleXmlCell>
  <singleXmlCell id="12" r="D4" connectionId="1">
    <xmlCellPr id="1" uniqueName="ns1:name">
      <xmlPr mapId="6" xpath="/ns1:Result/ns1:player2/ns1:name" xmlDataType="string"/>
    </xmlCellPr>
  </singleXmlCell>
  <singleXmlCell id="13" r="E5" connectionId="1">
    <xmlCellPr id="1" uniqueName="ns1:timelimit">
      <xmlPr mapId="6" xpath="/ns1:Result/ns1:player2/ns1:timelimit" xmlDataType="long"/>
    </xmlCellPr>
  </singleXmlCell>
  <singleXmlCell id="14" r="E6" connectionId="1">
    <xmlCellPr id="1" uniqueName="ns1:wongames">
      <xmlPr mapId="6" xpath="/ns1:Result/ns1:player2/ns1:wongames" xmlDataType="int"/>
    </xmlCellPr>
  </singleXmlCell>
  <singleXmlCell id="15" r="B2" connectionId="1">
    <xmlCellPr id="1" uniqueName="ns1:nrofgames">
      <xmlPr mapId="6" xpath="/ns1:Result/ns1:nrofgames" xmlDataType="int"/>
    </xmlCellPr>
  </singleXmlCell>
</singleXmlCells>
</file>

<file path=xl/tables/tableSingleCells2.xml><?xml version="1.0" encoding="utf-8"?>
<singleXmlCells xmlns="http://schemas.openxmlformats.org/spreadsheetml/2006/main">
  <singleXmlCell id="21" r="B4" connectionId="1">
    <xmlCellPr id="1" uniqueName="ns1:totalNrofsearchedNodes">
      <xmlPr mapId="6" xpath="/ns1:Result/ns1:player1/ns1:totalNrofsearchedNodes" xmlDataType="long"/>
    </xmlCellPr>
  </singleXmlCell>
  <singleXmlCell id="22" r="B5" connectionId="1">
    <xmlCellPr id="1" uniqueName="ns1:averageNrofsearchedNodes">
      <xmlPr mapId="6" xpath="/ns1:Result/ns1:player1/ns1:averageNrofsearchedNodes" xmlDataType="long"/>
    </xmlCellPr>
  </singleXmlCell>
  <singleXmlCell id="23" r="B6" connectionId="1">
    <xmlCellPr id="1" uniqueName="ns1:totalNrofevaluatedNodes">
      <xmlPr mapId="6" xpath="/ns1:Result/ns1:player1/ns1:totalNrofevaluatedNodes" xmlDataType="long"/>
    </xmlCellPr>
  </singleXmlCell>
  <singleXmlCell id="24" r="B7" connectionId="1">
    <xmlCellPr id="1" uniqueName="ns1:averageNrofevaluatedNodes">
      <xmlPr mapId="6" xpath="/ns1:Result/ns1:player1/ns1:averageNrofevaluatedNodes" xmlDataType="long"/>
    </xmlCellPr>
  </singleXmlCell>
  <singleXmlCell id="25" r="B8" connectionId="1">
    <xmlCellPr id="1" uniqueName="ns1:totalNrofTTHits">
      <xmlPr mapId="6" xpath="/ns1:Result/ns1:player1/ns1:totalNrofTTHits" xmlDataType="long"/>
    </xmlCellPr>
  </singleXmlCell>
  <singleXmlCell id="26" r="B10" connectionId="1">
    <xmlCellPr id="1" uniqueName="ns1:averagedepth">
      <xmlPr mapId="6" xpath="/ns1:Result/ns1:player1/ns1:averagedepth" xmlDataType="float"/>
    </xmlCellPr>
  </singleXmlCell>
  <singleXmlCell id="27" r="B9" connectionId="1">
    <xmlCellPr id="1" uniqueName="ns1:averageNrofTTHits">
      <xmlPr mapId="6" xpath="/ns1:Result/ns1:player1/ns1:averageNrofTTHits" xmlDataType="long"/>
    </xmlCellPr>
  </singleXmlCell>
  <singleXmlCell id="28" r="B11" connectionId="1">
    <xmlCellPr id="1" uniqueName="ns1:averageNrofmademoves">
      <xmlPr mapId="6" xpath="/ns1:Result/ns1:player1/ns1:averageNrofmademoves" xmlDataType="int"/>
    </xmlCellPr>
  </singleXmlCell>
  <singleXmlCell id="29" r="B12" connectionId="1">
    <xmlCellPr id="1" uniqueName="ns1:averagevaluechange">
      <xmlPr mapId="6" xpath="/ns1:Result/ns1:player1/ns1:averagevaluechange" xmlDataType="float"/>
    </xmlCellPr>
  </singleXmlCell>
  <singleXmlCell id="30" r="B13" connectionId="1">
    <xmlCellPr id="1" uniqueName="ns1:standarddeviationvaluechange">
      <xmlPr mapId="6" xpath="/ns1:Result/ns1:player1/ns1:standarddeviationvaluechange" xmlDataType="double"/>
    </xmlCellPr>
  </singleXmlCell>
  <singleXmlCell id="31" r="D12" connectionId="1">
    <xmlCellPr id="1" uniqueName="ns1:averagevaluechange">
      <xmlPr mapId="6" xpath="/ns1:Result/ns1:player2/ns1:averagevaluechange" xmlDataType="float"/>
    </xmlCellPr>
  </singleXmlCell>
  <singleXmlCell id="32" r="D13" connectionId="1">
    <xmlCellPr id="1" uniqueName="ns1:standarddeviationvaluechange">
      <xmlPr mapId="6" xpath="/ns1:Result/ns1:player2/ns1:standarddeviationvaluechange" xmlDataType="double"/>
    </xmlCellPr>
  </singleXmlCell>
  <singleXmlCell id="33" r="D4" connectionId="1">
    <xmlCellPr id="1" uniqueName="ns1:totalNrofsearchedNodes">
      <xmlPr mapId="6" xpath="/ns1:Result/ns1:player2/ns1:totalNrofsearchedNodes" xmlDataType="long"/>
    </xmlCellPr>
  </singleXmlCell>
  <singleXmlCell id="34" r="D5" connectionId="1">
    <xmlCellPr id="1" uniqueName="ns1:averageNrofsearchedNodes">
      <xmlPr mapId="6" xpath="/ns1:Result/ns1:player2/ns1:averageNrofsearchedNodes" xmlDataType="long"/>
    </xmlCellPr>
  </singleXmlCell>
  <singleXmlCell id="35" r="D6" connectionId="1">
    <xmlCellPr id="1" uniqueName="ns1:totalNrofevaluatedNodes">
      <xmlPr mapId="6" xpath="/ns1:Result/ns1:player2/ns1:totalNrofevaluatedNodes" xmlDataType="long"/>
    </xmlCellPr>
  </singleXmlCell>
  <singleXmlCell id="36" r="D7" connectionId="1">
    <xmlCellPr id="1" uniqueName="ns1:averageNrofevaluatedNodes">
      <xmlPr mapId="6" xpath="/ns1:Result/ns1:player2/ns1:averageNrofevaluatedNodes" xmlDataType="long"/>
    </xmlCellPr>
  </singleXmlCell>
  <singleXmlCell id="37" r="D8" connectionId="1">
    <xmlCellPr id="1" uniqueName="ns1:totalNrofTTHits">
      <xmlPr mapId="6" xpath="/ns1:Result/ns1:player2/ns1:totalNrofTTHits" xmlDataType="long"/>
    </xmlCellPr>
  </singleXmlCell>
  <singleXmlCell id="38" r="D9" connectionId="1">
    <xmlCellPr id="1" uniqueName="ns1:averageNrofTTHits">
      <xmlPr mapId="6" xpath="/ns1:Result/ns1:player2/ns1:averageNrofTTHits" xmlDataType="long"/>
    </xmlCellPr>
  </singleXmlCell>
  <singleXmlCell id="39" r="D10" connectionId="1">
    <xmlCellPr id="1" uniqueName="ns1:averagedepth">
      <xmlPr mapId="6" xpath="/ns1:Result/ns1:player2/ns1:averagedepth" xmlDataType="float"/>
    </xmlCellPr>
  </singleXmlCell>
  <singleXmlCell id="40" r="D11" connectionId="1">
    <xmlCellPr id="1" uniqueName="ns1:averageNrofmademoves">
      <xmlPr mapId="6" xpath="/ns1:Result/ns1:player2/ns1:averageNrofmademoves" xmlDataType="int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8"/>
  <sheetViews>
    <sheetView tabSelected="1" workbookViewId="0">
      <selection activeCell="G25" sqref="G25"/>
    </sheetView>
  </sheetViews>
  <sheetFormatPr baseColWidth="10" defaultRowHeight="13.8"/>
  <cols>
    <col min="1" max="1" width="39.5" bestFit="1" customWidth="1"/>
    <col min="2" max="2" width="4.8984375" bestFit="1" customWidth="1"/>
    <col min="4" max="4" width="37.3984375" customWidth="1"/>
    <col min="5" max="5" width="4.8984375" customWidth="1"/>
    <col min="13" max="13" width="10.19921875" customWidth="1"/>
    <col min="14" max="14" width="11.59765625" bestFit="1" customWidth="1"/>
    <col min="15" max="15" width="14.3984375" bestFit="1" customWidth="1"/>
    <col min="16" max="16" width="34" bestFit="1" customWidth="1"/>
    <col min="17" max="17" width="8.5" customWidth="1"/>
    <col min="18" max="18" width="11.5" bestFit="1" customWidth="1"/>
    <col min="19" max="19" width="28.19921875" bestFit="1" customWidth="1"/>
    <col min="20" max="20" width="31.5" bestFit="1" customWidth="1"/>
    <col min="21" max="21" width="28.69921875" bestFit="1" customWidth="1"/>
    <col min="22" max="22" width="32" bestFit="1" customWidth="1"/>
    <col min="23" max="23" width="19.8984375" bestFit="1" customWidth="1"/>
    <col min="24" max="24" width="23.296875" bestFit="1" customWidth="1"/>
    <col min="25" max="25" width="18.8984375" bestFit="1" customWidth="1"/>
    <col min="26" max="26" width="28.69921875" bestFit="1" customWidth="1"/>
    <col min="27" max="27" width="16.296875" bestFit="1" customWidth="1"/>
    <col min="28" max="28" width="16.09765625" bestFit="1" customWidth="1"/>
    <col min="29" max="29" width="9.59765625" customWidth="1"/>
    <col min="30" max="30" width="11.796875" bestFit="1" customWidth="1"/>
    <col min="32" max="32" width="29.19921875" bestFit="1" customWidth="1"/>
    <col min="33" max="33" width="32.5" bestFit="1" customWidth="1"/>
    <col min="34" max="34" width="29.69921875" bestFit="1" customWidth="1"/>
    <col min="35" max="35" width="33" bestFit="1" customWidth="1"/>
    <col min="36" max="36" width="20.8984375" bestFit="1" customWidth="1"/>
    <col min="37" max="37" width="24.296875" bestFit="1" customWidth="1"/>
    <col min="38" max="38" width="19.8984375" bestFit="1" customWidth="1"/>
    <col min="39" max="39" width="36" bestFit="1" customWidth="1"/>
    <col min="40" max="40" width="10.5" customWidth="1"/>
    <col min="41" max="41" width="13.5" bestFit="1" customWidth="1"/>
    <col min="42" max="42" width="21.19921875" bestFit="1" customWidth="1"/>
    <col min="43" max="43" width="11.69921875" bestFit="1" customWidth="1"/>
    <col min="44" max="44" width="16.796875" bestFit="1" customWidth="1"/>
    <col min="45" max="45" width="12.19921875" bestFit="1" customWidth="1"/>
    <col min="46" max="46" width="10.59765625" customWidth="1"/>
    <col min="47" max="47" width="13.5" bestFit="1" customWidth="1"/>
    <col min="48" max="48" width="11.59765625" bestFit="1" customWidth="1"/>
    <col min="49" max="49" width="13.796875" bestFit="1" customWidth="1"/>
    <col min="50" max="50" width="24.296875" bestFit="1" customWidth="1"/>
    <col min="51" max="51" width="24.796875" bestFit="1" customWidth="1"/>
    <col min="52" max="52" width="16" bestFit="1" customWidth="1"/>
    <col min="53" max="53" width="11.69921875" bestFit="1" customWidth="1"/>
    <col min="54" max="55" width="13.5" bestFit="1" customWidth="1"/>
    <col min="56" max="56" width="16.796875" bestFit="1" customWidth="1"/>
    <col min="57" max="57" width="12.69921875" bestFit="1" customWidth="1"/>
  </cols>
  <sheetData>
    <row r="1" spans="1:57" ht="24.6">
      <c r="A1" s="14" t="s">
        <v>0</v>
      </c>
      <c r="B1" s="14"/>
      <c r="C1" s="14"/>
      <c r="D1" s="14"/>
      <c r="E1" s="14"/>
    </row>
    <row r="2" spans="1:57">
      <c r="A2" t="s">
        <v>2</v>
      </c>
      <c r="B2">
        <v>2</v>
      </c>
    </row>
    <row r="3" spans="1:57">
      <c r="A3" t="s">
        <v>55</v>
      </c>
      <c r="D3" t="s">
        <v>56</v>
      </c>
    </row>
    <row r="4" spans="1:57" ht="17.399999999999999">
      <c r="A4" s="13" t="s">
        <v>57</v>
      </c>
      <c r="B4" s="13"/>
      <c r="C4" s="2" t="s">
        <v>1</v>
      </c>
      <c r="D4" s="13" t="s">
        <v>58</v>
      </c>
      <c r="E4" s="13"/>
    </row>
    <row r="5" spans="1:57">
      <c r="A5" t="s">
        <v>3</v>
      </c>
      <c r="B5">
        <v>5000</v>
      </c>
      <c r="D5" t="s">
        <v>3</v>
      </c>
      <c r="E5">
        <v>5000</v>
      </c>
    </row>
    <row r="6" spans="1:57">
      <c r="A6" t="s">
        <v>4</v>
      </c>
      <c r="B6">
        <v>1</v>
      </c>
      <c r="D6" t="s">
        <v>4</v>
      </c>
      <c r="E6">
        <v>1</v>
      </c>
    </row>
    <row r="7" spans="1:57">
      <c r="A7" t="str">
        <f>IF(COUNTIF(Tabelle17[Spieler 1 disqualifiziert],TRUE)=1,"Spieler 1 wurde mindestends einmal disqualifiziert.","keine Regelverstösse festgestelt.")</f>
        <v>keine Regelverstösse festgestelt.</v>
      </c>
      <c r="D7" t="str">
        <f>IF(COUNTIF(Tabelle17[Spieler 2 disqualifiziert],TRUE),"Spieler 2 wurde mindestens einmal disqualifiziert.","keine Regelverstöse festgestelt.")</f>
        <v>keine Regelverstöse festgestelt.</v>
      </c>
    </row>
    <row r="8" spans="1:57">
      <c r="A8" s="12" t="str">
        <f>IF(B8="","keine Zeitüberschreitungen","Zeitüberschreitung in Spiel:")</f>
        <v>keine Zeitüberschreitungen</v>
      </c>
      <c r="B8" t="str">
        <f t="array" ref="B8">IF(ISERROR(MATCH("TIMEEXCEEDED",IF(Tabelle17[Spieler 1 disqualifiziert]=TRUE,Tabelle17[Resultat],""),0)),"",MATCH("TIMEEXCEEDED",IF(Tabelle17[Spieler 1 disqualifiziert]=TRUE,Tabelle17[Resultat],""),0))</f>
        <v/>
      </c>
      <c r="D8" s="12" t="str">
        <f>IF(E8="","keine Zeitüberschreitungen","Zeitüberschreitung in Spiel:")</f>
        <v>keine Zeitüberschreitungen</v>
      </c>
      <c r="E8" t="str">
        <f t="array" ref="E8">IF(ISERROR(MATCH("TIMEEXCEEDED",IF(Tabelle17[Spieler 2 disqualifiziert]=TRUE,Tabelle17[Resultat],""),0)),"",MATCH("TIMEEXCEEDED",IF(Tabelle17[Spieler 2 disqualifiziert]=TRUE,Tabelle17[Resultat],""),0))</f>
        <v/>
      </c>
    </row>
    <row r="9" spans="1:57">
      <c r="A9" s="12" t="str">
        <f>IF(B9="","keine ungültigen Züge","ungültiger Zug in Spiel:")</f>
        <v>keine ungültigen Züge</v>
      </c>
      <c r="B9" t="str">
        <f t="array" ref="B9">IF(ISERROR(MATCH("ILLEGALMOVE",IF(Tabelle17[Spieler 1 disqualifiziert]=TRUE,Tabelle17[Resultat],""),0)),"",MATCH("ILLEGALMOVE",IF(Tabelle17[Spieler 1 disqualifiziert]=TRUE,Tabelle17[Resultat],""),0))</f>
        <v/>
      </c>
      <c r="D9" s="12" t="str">
        <f>IF(E9="","keine ungültigen Züge","ungültiger Zug in Spiel:")</f>
        <v>keine ungültigen Züge</v>
      </c>
      <c r="E9" t="str">
        <f t="array" ref="E9">IF(ISERROR(MATCH("ILLEGALMOVE",IF(Tabelle17[Spieler 2 disqualifiziert]=TRUE,Tabelle17[Resultat],""),0)),"",MATCH("ILLEGALMOVE",IF(Tabelle17[Spieler 2 disqualifiziert]=TRUE,Tabelle17[Resultat],""),0))</f>
        <v/>
      </c>
    </row>
    <row r="10" spans="1:57">
      <c r="A10" s="12" t="str">
        <f>IF(B10="","keine auserordentliche Exceptions","Exception in Spiel:")</f>
        <v>keine auserordentliche Exceptions</v>
      </c>
      <c r="B10" t="str">
        <f t="array" ref="B10">IF(ISERROR(MATCH("EXCEPTION",IF(Tabelle17[Spieler 1 disqualifiziert]=TRUE,Tabelle17[Resultat],""),0)),"",MATCH("EXCEPTION",IF(Tabelle17[Spieler 1 disqualifiziert]=TRUE,Tabelle17[Resultat],""),0))</f>
        <v/>
      </c>
      <c r="D10" s="12" t="str">
        <f>IF(E10="","keine auserordentliche Exceptions","Exception in Spiel:")</f>
        <v>keine auserordentliche Exceptions</v>
      </c>
      <c r="E10" t="str">
        <f t="array" ref="E10">IF(ISERROR(MATCH("EXCEPTION",IF(Tabelle17[Spieler 2 disqualifiziert]=TRUE,Tabelle17[Resultat],""),0)),"",MATCH("EXCEPTION",IF(Tabelle17[Spieler 2 disqualifiziert]=TRUE,Tabelle17[Resultat],""),0))</f>
        <v/>
      </c>
    </row>
    <row r="15" spans="1:57">
      <c r="M15" s="1"/>
      <c r="N15" s="1"/>
      <c r="AE15" s="1"/>
      <c r="AS15" s="1"/>
      <c r="BD15" s="1"/>
      <c r="BE15" s="1"/>
    </row>
    <row r="16" spans="1:57">
      <c r="M16" s="1"/>
      <c r="N16" s="1"/>
      <c r="AE16" s="1"/>
      <c r="AS16" s="1"/>
      <c r="BD16" s="1"/>
      <c r="BE16" s="1"/>
    </row>
    <row r="17" spans="13:57">
      <c r="M17" s="1"/>
      <c r="N17" s="1"/>
      <c r="AE17" s="1"/>
      <c r="AS17" s="1"/>
      <c r="BD17" s="1"/>
      <c r="BE17" s="1"/>
    </row>
    <row r="18" spans="13:57">
      <c r="M18" s="1"/>
      <c r="N18" s="1"/>
      <c r="AE18" s="1"/>
      <c r="AS18" s="1"/>
      <c r="BD18" s="1"/>
      <c r="BE18" s="1"/>
    </row>
  </sheetData>
  <mergeCells count="3">
    <mergeCell ref="A4:B4"/>
    <mergeCell ref="D4:E4"/>
    <mergeCell ref="A1:E1"/>
  </mergeCells>
  <conditionalFormatting sqref="A8:B10">
    <cfRule type="expression" dxfId="1" priority="2">
      <formula>NOT(B8="")</formula>
    </cfRule>
  </conditionalFormatting>
  <conditionalFormatting sqref="D8:D11">
    <cfRule type="expression" dxfId="0" priority="1">
      <formula>NOT(E8="")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9" sqref="D9"/>
    </sheetView>
  </sheetViews>
  <sheetFormatPr baseColWidth="10" defaultRowHeight="13.8"/>
  <cols>
    <col min="1" max="1" width="38.19921875" bestFit="1" customWidth="1"/>
    <col min="2" max="2" width="11.09765625" customWidth="1"/>
    <col min="3" max="3" width="38.19921875" bestFit="1" customWidth="1"/>
    <col min="4" max="4" width="11.09765625" customWidth="1"/>
    <col min="6" max="6" width="8.5" hidden="1" customWidth="1"/>
    <col min="7" max="7" width="11.8984375" hidden="1" customWidth="1"/>
    <col min="8" max="8" width="0" hidden="1" customWidth="1"/>
    <col min="9" max="9" width="8.5" hidden="1" customWidth="1"/>
    <col min="10" max="10" width="11.5" hidden="1" customWidth="1"/>
  </cols>
  <sheetData>
    <row r="1" spans="1:10" ht="22.8">
      <c r="A1" s="5" t="s">
        <v>29</v>
      </c>
    </row>
    <row r="3" spans="1:10" ht="17.399999999999999">
      <c r="A3" s="6" t="str">
        <f>Zusammenfassung!A4</f>
        <v>Minmaxplayer cloning</v>
      </c>
      <c r="B3" s="4"/>
      <c r="C3" s="6" t="str">
        <f>Zusammenfassung!D4</f>
        <v>Minmaxplayer without cloning</v>
      </c>
      <c r="F3" t="s">
        <v>53</v>
      </c>
      <c r="G3" t="s">
        <v>52</v>
      </c>
      <c r="I3" t="s">
        <v>53</v>
      </c>
      <c r="J3" t="s">
        <v>52</v>
      </c>
    </row>
    <row r="4" spans="1:10">
      <c r="A4" s="8" t="s">
        <v>30</v>
      </c>
      <c r="B4" s="9">
        <v>1554425227</v>
      </c>
      <c r="C4" s="8" t="s">
        <v>30</v>
      </c>
      <c r="D4" s="9">
        <v>1557297583</v>
      </c>
      <c r="F4">
        <v>0</v>
      </c>
      <c r="G4">
        <v>0.27868852</v>
      </c>
      <c r="I4">
        <v>0</v>
      </c>
      <c r="J4">
        <v>0.37288135</v>
      </c>
    </row>
    <row r="5" spans="1:10">
      <c r="A5" s="8" t="s">
        <v>31</v>
      </c>
      <c r="B5" s="9">
        <v>25482380</v>
      </c>
      <c r="C5" s="8" t="s">
        <v>31</v>
      </c>
      <c r="D5" s="9">
        <v>26394874</v>
      </c>
      <c r="F5">
        <v>1</v>
      </c>
      <c r="G5">
        <v>0.16393442</v>
      </c>
      <c r="I5">
        <v>1</v>
      </c>
      <c r="J5">
        <v>0.20338982</v>
      </c>
    </row>
    <row r="6" spans="1:10">
      <c r="A6" s="8" t="s">
        <v>32</v>
      </c>
      <c r="B6" s="9">
        <v>1081368622</v>
      </c>
      <c r="C6" s="8" t="s">
        <v>32</v>
      </c>
      <c r="D6" s="9">
        <v>1091285084</v>
      </c>
      <c r="F6">
        <v>2</v>
      </c>
      <c r="G6">
        <v>8.1967209999999999E-2</v>
      </c>
      <c r="I6">
        <v>2</v>
      </c>
      <c r="J6">
        <v>0.10169491</v>
      </c>
    </row>
    <row r="7" spans="1:10">
      <c r="A7" s="8" t="s">
        <v>33</v>
      </c>
      <c r="B7" s="9">
        <v>17727354</v>
      </c>
      <c r="C7" s="8" t="s">
        <v>33</v>
      </c>
      <c r="D7" s="9">
        <v>18496357</v>
      </c>
      <c r="F7">
        <v>3</v>
      </c>
      <c r="G7">
        <v>6.5573770000000003E-2</v>
      </c>
      <c r="I7">
        <v>3</v>
      </c>
      <c r="J7">
        <v>8.4745765000000001E-2</v>
      </c>
    </row>
    <row r="8" spans="1:10">
      <c r="A8" s="8" t="s">
        <v>34</v>
      </c>
      <c r="B8" s="9">
        <v>0</v>
      </c>
      <c r="C8" s="8" t="s">
        <v>34</v>
      </c>
      <c r="D8" s="9">
        <v>0</v>
      </c>
      <c r="F8">
        <v>4</v>
      </c>
      <c r="G8">
        <v>9.8360660000000003E-2</v>
      </c>
      <c r="I8">
        <v>4</v>
      </c>
      <c r="J8">
        <v>0</v>
      </c>
    </row>
    <row r="9" spans="1:10">
      <c r="A9" s="8" t="s">
        <v>35</v>
      </c>
      <c r="B9" s="9">
        <v>0</v>
      </c>
      <c r="C9" s="8" t="s">
        <v>35</v>
      </c>
      <c r="D9" s="9">
        <v>0</v>
      </c>
      <c r="F9">
        <v>5</v>
      </c>
      <c r="G9">
        <v>4.9180330000000001E-2</v>
      </c>
      <c r="I9">
        <v>5</v>
      </c>
      <c r="J9">
        <v>0.10169491</v>
      </c>
    </row>
    <row r="10" spans="1:10">
      <c r="A10" s="8" t="s">
        <v>36</v>
      </c>
      <c r="B10" s="10">
        <v>13.114754</v>
      </c>
      <c r="C10" s="8" t="s">
        <v>36</v>
      </c>
      <c r="D10" s="10">
        <v>12.677966</v>
      </c>
      <c r="F10">
        <v>6</v>
      </c>
      <c r="G10">
        <v>1.6393442000000001E-2</v>
      </c>
      <c r="I10">
        <v>6</v>
      </c>
      <c r="J10">
        <v>5.0847455999999999E-2</v>
      </c>
    </row>
    <row r="11" spans="1:10">
      <c r="A11" s="8" t="s">
        <v>37</v>
      </c>
      <c r="B11" s="7">
        <v>30</v>
      </c>
      <c r="C11" s="8" t="s">
        <v>37</v>
      </c>
      <c r="D11" s="7">
        <v>29</v>
      </c>
      <c r="F11">
        <v>7</v>
      </c>
      <c r="G11">
        <v>0</v>
      </c>
      <c r="I11">
        <v>7</v>
      </c>
      <c r="J11">
        <v>5.0847455999999999E-2</v>
      </c>
    </row>
    <row r="12" spans="1:10">
      <c r="A12" s="8" t="s">
        <v>38</v>
      </c>
      <c r="B12" s="11">
        <v>-25.344263000000002</v>
      </c>
      <c r="C12" s="8" t="s">
        <v>38</v>
      </c>
      <c r="D12" s="11">
        <v>-27.084745000000002</v>
      </c>
      <c r="F12">
        <v>8</v>
      </c>
      <c r="G12">
        <v>0.19672132000000001</v>
      </c>
      <c r="I12">
        <v>8</v>
      </c>
      <c r="J12">
        <v>1.6949153000000002E-2</v>
      </c>
    </row>
    <row r="13" spans="1:10">
      <c r="A13" s="8" t="s">
        <v>39</v>
      </c>
      <c r="B13" s="11">
        <v>1459.8701997095495</v>
      </c>
      <c r="C13" s="8" t="s">
        <v>39</v>
      </c>
      <c r="D13" s="11">
        <v>1899.5994314591694</v>
      </c>
      <c r="F13">
        <v>9</v>
      </c>
      <c r="G13">
        <v>1.6393442000000001E-2</v>
      </c>
      <c r="I13">
        <v>9</v>
      </c>
      <c r="J13">
        <v>1.6949153000000002E-2</v>
      </c>
    </row>
    <row r="14" spans="1:10">
      <c r="F14">
        <v>10</v>
      </c>
      <c r="G14">
        <v>3.2786883000000003E-2</v>
      </c>
    </row>
  </sheetData>
  <pageMargins left="0.7" right="0.7" top="0.78740157499999996" bottom="0.78740157499999996" header="0.3" footer="0.3"/>
  <pageSetup paperSize="9" orientation="portrait" r:id="rId1"/>
  <drawing r:id="rId2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I11" sqref="I11"/>
    </sheetView>
  </sheetViews>
  <sheetFormatPr baseColWidth="10" defaultRowHeight="13.8"/>
  <cols>
    <col min="1" max="1" width="10.09765625" customWidth="1"/>
    <col min="2" max="2" width="16.796875" customWidth="1"/>
    <col min="3" max="3" width="8.59765625" customWidth="1"/>
    <col min="4" max="5" width="18.3984375" bestFit="1" customWidth="1"/>
    <col min="6" max="7" width="21.8984375" bestFit="1" customWidth="1"/>
    <col min="8" max="9" width="22.8984375" bestFit="1" customWidth="1"/>
    <col min="10" max="11" width="31.3984375" bestFit="1" customWidth="1"/>
    <col min="12" max="13" width="31.19921875" bestFit="1" customWidth="1"/>
    <col min="14" max="15" width="29.8984375" bestFit="1" customWidth="1"/>
    <col min="16" max="17" width="27" bestFit="1" customWidth="1"/>
    <col min="18" max="19" width="40.8984375" customWidth="1"/>
    <col min="20" max="20" width="43.19921875" customWidth="1"/>
    <col min="21" max="21" width="43.19921875" bestFit="1" customWidth="1"/>
  </cols>
  <sheetData>
    <row r="1" spans="1:21" ht="20.399999999999999">
      <c r="A1" s="3" t="s">
        <v>5</v>
      </c>
    </row>
    <row r="2" spans="1:21">
      <c r="A2" t="s">
        <v>14</v>
      </c>
      <c r="B2" t="s">
        <v>6</v>
      </c>
      <c r="C2" t="s">
        <v>7</v>
      </c>
      <c r="D2" t="s">
        <v>8</v>
      </c>
      <c r="E2" t="s">
        <v>9</v>
      </c>
      <c r="F2" t="s">
        <v>12</v>
      </c>
      <c r="G2" t="s">
        <v>13</v>
      </c>
      <c r="H2" t="s">
        <v>10</v>
      </c>
      <c r="I2" t="s">
        <v>11</v>
      </c>
      <c r="J2" t="s">
        <v>19</v>
      </c>
      <c r="K2" t="s">
        <v>20</v>
      </c>
      <c r="L2" t="s">
        <v>17</v>
      </c>
      <c r="M2" t="s">
        <v>18</v>
      </c>
      <c r="N2" t="s">
        <v>21</v>
      </c>
      <c r="O2" t="s">
        <v>22</v>
      </c>
      <c r="P2" t="s">
        <v>23</v>
      </c>
      <c r="Q2" t="s">
        <v>54</v>
      </c>
      <c r="R2" t="s">
        <v>27</v>
      </c>
      <c r="S2" t="s">
        <v>28</v>
      </c>
      <c r="T2" t="s">
        <v>24</v>
      </c>
      <c r="U2" t="s">
        <v>25</v>
      </c>
    </row>
    <row r="3" spans="1:21">
      <c r="A3">
        <v>0</v>
      </c>
      <c r="B3" s="1" t="s">
        <v>15</v>
      </c>
      <c r="C3" s="1" t="s">
        <v>16</v>
      </c>
      <c r="D3">
        <v>15</v>
      </c>
      <c r="E3">
        <v>49</v>
      </c>
      <c r="F3">
        <v>29</v>
      </c>
      <c r="G3">
        <v>31</v>
      </c>
      <c r="H3" t="b">
        <v>0</v>
      </c>
      <c r="I3" t="b">
        <v>0</v>
      </c>
      <c r="J3">
        <v>12.655172</v>
      </c>
      <c r="K3">
        <v>12.193548</v>
      </c>
      <c r="L3">
        <v>26526487</v>
      </c>
      <c r="M3">
        <v>24951972</v>
      </c>
      <c r="N3">
        <v>18617178</v>
      </c>
      <c r="O3">
        <v>17772749</v>
      </c>
      <c r="P3">
        <v>0</v>
      </c>
      <c r="Q3">
        <v>0</v>
      </c>
      <c r="R3">
        <v>-400.34482000000003</v>
      </c>
      <c r="S3">
        <v>324.16129999999998</v>
      </c>
      <c r="T3">
        <v>1542.9734281574652</v>
      </c>
      <c r="U3">
        <v>1500.9600261166186</v>
      </c>
    </row>
    <row r="4" spans="1:21">
      <c r="A4">
        <v>1</v>
      </c>
      <c r="B4" s="1" t="s">
        <v>15</v>
      </c>
      <c r="C4" s="1" t="s">
        <v>26</v>
      </c>
      <c r="D4">
        <v>64</v>
      </c>
      <c r="E4">
        <v>0</v>
      </c>
      <c r="F4">
        <v>32</v>
      </c>
      <c r="G4">
        <v>28</v>
      </c>
      <c r="H4" t="b">
        <v>0</v>
      </c>
      <c r="I4" t="b">
        <v>0</v>
      </c>
      <c r="J4">
        <v>13.53125</v>
      </c>
      <c r="K4">
        <v>13.214286</v>
      </c>
      <c r="L4">
        <v>24536159</v>
      </c>
      <c r="M4">
        <v>27992372</v>
      </c>
      <c r="N4">
        <v>16920951</v>
      </c>
      <c r="O4">
        <v>19297494</v>
      </c>
      <c r="P4">
        <v>0</v>
      </c>
      <c r="Q4">
        <v>0</v>
      </c>
      <c r="R4">
        <v>314.5</v>
      </c>
      <c r="S4">
        <v>-415.96429999999998</v>
      </c>
      <c r="T4">
        <v>1287.3018294090939</v>
      </c>
      <c r="U4">
        <v>2194.3892088688367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opLeftCell="A38" workbookViewId="0">
      <selection activeCell="G60" sqref="G60"/>
    </sheetView>
  </sheetViews>
  <sheetFormatPr baseColWidth="10" defaultRowHeight="13.8"/>
  <cols>
    <col min="1" max="1" width="9.09765625" bestFit="1" customWidth="1"/>
    <col min="2" max="2" width="7.8984375" bestFit="1" customWidth="1"/>
    <col min="3" max="3" width="7.09765625" bestFit="1" customWidth="1"/>
    <col min="4" max="4" width="8.3984375" bestFit="1" customWidth="1"/>
    <col min="5" max="5" width="13.19921875" bestFit="1" customWidth="1"/>
    <col min="6" max="6" width="14.796875" bestFit="1" customWidth="1"/>
    <col min="7" max="7" width="20.69921875" bestFit="1" customWidth="1"/>
    <col min="8" max="8" width="15.59765625" bestFit="1" customWidth="1"/>
    <col min="9" max="9" width="11.5" bestFit="1" customWidth="1"/>
    <col min="10" max="10" width="11.19921875" bestFit="1" customWidth="1"/>
    <col min="11" max="11" width="14.8984375" bestFit="1" customWidth="1"/>
    <col min="12" max="12" width="11" bestFit="1" customWidth="1"/>
  </cols>
  <sheetData>
    <row r="1" spans="1:1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>
      <c r="A2" s="1" t="s">
        <v>26</v>
      </c>
      <c r="B2">
        <v>0</v>
      </c>
      <c r="C2">
        <v>3</v>
      </c>
      <c r="D2">
        <v>4</v>
      </c>
      <c r="E2">
        <v>4.6466177949711729E+18</v>
      </c>
      <c r="F2">
        <v>-4.6466177949711729E+18</v>
      </c>
      <c r="G2">
        <v>35190211</v>
      </c>
      <c r="H2">
        <v>26088688</v>
      </c>
      <c r="I2">
        <v>0</v>
      </c>
      <c r="J2">
        <v>13</v>
      </c>
      <c r="K2">
        <v>1610</v>
      </c>
      <c r="L2">
        <v>1</v>
      </c>
    </row>
    <row r="3" spans="1:12">
      <c r="A3" s="1" t="s">
        <v>16</v>
      </c>
      <c r="B3">
        <v>1</v>
      </c>
      <c r="C3">
        <v>2</v>
      </c>
      <c r="D3">
        <v>3</v>
      </c>
      <c r="E3">
        <v>4.6466177949711729E+18</v>
      </c>
      <c r="F3">
        <v>-4.6466177949711729E+18</v>
      </c>
      <c r="G3">
        <v>35814058</v>
      </c>
      <c r="H3">
        <v>26897422</v>
      </c>
      <c r="I3">
        <v>0</v>
      </c>
      <c r="J3">
        <v>13</v>
      </c>
      <c r="K3">
        <v>1565</v>
      </c>
      <c r="L3">
        <v>0</v>
      </c>
    </row>
    <row r="4" spans="1:12">
      <c r="A4" s="1" t="s">
        <v>26</v>
      </c>
      <c r="B4">
        <v>2</v>
      </c>
      <c r="C4">
        <v>2</v>
      </c>
      <c r="D4">
        <v>4</v>
      </c>
      <c r="E4">
        <v>4.6466177949711729E+18</v>
      </c>
      <c r="F4">
        <v>-4.6466177949711729E+18</v>
      </c>
      <c r="G4">
        <v>34596350</v>
      </c>
      <c r="H4">
        <v>26056008</v>
      </c>
      <c r="I4">
        <v>0</v>
      </c>
      <c r="J4">
        <v>13</v>
      </c>
      <c r="K4">
        <v>1653</v>
      </c>
      <c r="L4">
        <v>0</v>
      </c>
    </row>
    <row r="5" spans="1:12">
      <c r="A5" s="1" t="s">
        <v>16</v>
      </c>
      <c r="B5">
        <v>3</v>
      </c>
      <c r="C5">
        <v>2</v>
      </c>
      <c r="D5">
        <v>5</v>
      </c>
      <c r="E5">
        <v>4.6466177949711729E+18</v>
      </c>
      <c r="F5">
        <v>-4.6466177949711729E+18</v>
      </c>
      <c r="G5">
        <v>35239735</v>
      </c>
      <c r="H5">
        <v>26851047</v>
      </c>
      <c r="I5">
        <v>0</v>
      </c>
      <c r="J5">
        <v>12</v>
      </c>
      <c r="K5">
        <v>163</v>
      </c>
      <c r="L5">
        <v>1</v>
      </c>
    </row>
    <row r="6" spans="1:12">
      <c r="A6" s="1" t="s">
        <v>26</v>
      </c>
      <c r="B6">
        <v>4</v>
      </c>
      <c r="C6">
        <v>1</v>
      </c>
      <c r="D6">
        <v>6</v>
      </c>
      <c r="E6">
        <v>4.6466177949711729E+18</v>
      </c>
      <c r="F6">
        <v>-4.6466177949711729E+18</v>
      </c>
      <c r="G6">
        <v>35228227</v>
      </c>
      <c r="H6">
        <v>26359728</v>
      </c>
      <c r="I6">
        <v>0</v>
      </c>
      <c r="J6">
        <v>12</v>
      </c>
      <c r="K6">
        <v>600</v>
      </c>
      <c r="L6">
        <v>3</v>
      </c>
    </row>
    <row r="7" spans="1:12">
      <c r="A7" s="1" t="s">
        <v>16</v>
      </c>
      <c r="B7">
        <v>5</v>
      </c>
      <c r="C7">
        <v>2</v>
      </c>
      <c r="D7">
        <v>6</v>
      </c>
      <c r="E7">
        <v>4.6466177949711729E+18</v>
      </c>
      <c r="F7">
        <v>-4.6466177949711729E+18</v>
      </c>
      <c r="G7">
        <v>35813640</v>
      </c>
      <c r="H7">
        <v>26185372</v>
      </c>
      <c r="I7">
        <v>0</v>
      </c>
      <c r="J7">
        <v>12</v>
      </c>
      <c r="K7">
        <v>1211</v>
      </c>
      <c r="L7">
        <v>0</v>
      </c>
    </row>
    <row r="8" spans="1:12">
      <c r="A8" s="1" t="s">
        <v>26</v>
      </c>
      <c r="B8">
        <v>6</v>
      </c>
      <c r="C8">
        <v>1</v>
      </c>
      <c r="D8">
        <v>4</v>
      </c>
      <c r="E8">
        <v>4.6466177949711729E+18</v>
      </c>
      <c r="F8">
        <v>-4.6466177949711729E+18</v>
      </c>
      <c r="G8">
        <v>33940629</v>
      </c>
      <c r="H8">
        <v>25611003</v>
      </c>
      <c r="I8">
        <v>0</v>
      </c>
      <c r="J8">
        <v>12</v>
      </c>
      <c r="K8">
        <v>585</v>
      </c>
      <c r="L8">
        <v>2</v>
      </c>
    </row>
    <row r="9" spans="1:12">
      <c r="A9" s="1" t="s">
        <v>16</v>
      </c>
      <c r="B9">
        <v>7</v>
      </c>
      <c r="C9">
        <v>4</v>
      </c>
      <c r="D9">
        <v>3</v>
      </c>
      <c r="E9">
        <v>4.6466177949711729E+18</v>
      </c>
      <c r="F9">
        <v>-4.6466177949711729E+18</v>
      </c>
      <c r="G9">
        <v>34188294</v>
      </c>
      <c r="H9">
        <v>26052987</v>
      </c>
      <c r="I9">
        <v>0</v>
      </c>
      <c r="J9">
        <v>12</v>
      </c>
      <c r="K9">
        <v>-1908</v>
      </c>
      <c r="L9">
        <v>0</v>
      </c>
    </row>
    <row r="10" spans="1:12">
      <c r="A10" s="1" t="s">
        <v>26</v>
      </c>
      <c r="B10">
        <v>8</v>
      </c>
      <c r="C10">
        <v>3</v>
      </c>
      <c r="D10">
        <v>2</v>
      </c>
      <c r="E10">
        <v>4.6466177949711729E+18</v>
      </c>
      <c r="F10">
        <v>-4.6466177949711729E+18</v>
      </c>
      <c r="G10">
        <v>32724047</v>
      </c>
      <c r="H10">
        <v>24615135</v>
      </c>
      <c r="I10">
        <v>0</v>
      </c>
      <c r="J10">
        <v>12</v>
      </c>
      <c r="K10">
        <v>1367</v>
      </c>
      <c r="L10">
        <v>2</v>
      </c>
    </row>
    <row r="11" spans="1:12">
      <c r="A11" s="1" t="s">
        <v>16</v>
      </c>
      <c r="B11">
        <v>9</v>
      </c>
      <c r="C11">
        <v>4</v>
      </c>
      <c r="D11">
        <v>2</v>
      </c>
      <c r="E11">
        <v>4.6466177949711729E+18</v>
      </c>
      <c r="F11">
        <v>-4.6466177949711729E+18</v>
      </c>
      <c r="G11">
        <v>33237071</v>
      </c>
      <c r="H11">
        <v>25278730</v>
      </c>
      <c r="I11">
        <v>0</v>
      </c>
      <c r="J11">
        <v>11</v>
      </c>
      <c r="K11">
        <v>1353</v>
      </c>
      <c r="L11">
        <v>2</v>
      </c>
    </row>
    <row r="12" spans="1:12">
      <c r="A12" s="1" t="s">
        <v>26</v>
      </c>
      <c r="B12">
        <v>10</v>
      </c>
      <c r="C12">
        <v>3</v>
      </c>
      <c r="D12">
        <v>3</v>
      </c>
      <c r="E12">
        <v>4.6466177949711729E+18</v>
      </c>
      <c r="F12">
        <v>-4.6466177949711729E+18</v>
      </c>
      <c r="G12">
        <v>32785158</v>
      </c>
      <c r="H12">
        <v>25141062</v>
      </c>
      <c r="I12">
        <v>0</v>
      </c>
      <c r="J12">
        <v>11</v>
      </c>
      <c r="K12">
        <v>1300</v>
      </c>
      <c r="L12">
        <v>1</v>
      </c>
    </row>
    <row r="13" spans="1:12">
      <c r="A13" s="1" t="s">
        <v>16</v>
      </c>
      <c r="B13">
        <v>11</v>
      </c>
      <c r="C13">
        <v>6</v>
      </c>
      <c r="D13">
        <v>3</v>
      </c>
      <c r="E13">
        <v>4.6466177949711729E+18</v>
      </c>
      <c r="F13">
        <v>-4.6466177949711729E+18</v>
      </c>
      <c r="G13">
        <v>33814768</v>
      </c>
      <c r="H13">
        <v>26670063</v>
      </c>
      <c r="I13">
        <v>0</v>
      </c>
      <c r="J13">
        <v>10</v>
      </c>
      <c r="K13">
        <v>1602</v>
      </c>
      <c r="L13">
        <v>6</v>
      </c>
    </row>
    <row r="14" spans="1:12">
      <c r="A14" s="1" t="s">
        <v>26</v>
      </c>
      <c r="B14">
        <v>12</v>
      </c>
      <c r="C14">
        <v>3</v>
      </c>
      <c r="D14">
        <v>5</v>
      </c>
      <c r="E14">
        <v>4.6466177949711729E+18</v>
      </c>
      <c r="F14">
        <v>-4.6466177949711729E+18</v>
      </c>
      <c r="G14">
        <v>32921123</v>
      </c>
      <c r="H14">
        <v>25758123</v>
      </c>
      <c r="I14">
        <v>0</v>
      </c>
      <c r="J14">
        <v>10</v>
      </c>
      <c r="K14">
        <v>342</v>
      </c>
      <c r="L14">
        <v>4</v>
      </c>
    </row>
    <row r="15" spans="1:12">
      <c r="A15" s="1" t="s">
        <v>16</v>
      </c>
      <c r="B15">
        <v>13</v>
      </c>
      <c r="C15">
        <v>5</v>
      </c>
      <c r="D15">
        <v>6</v>
      </c>
      <c r="E15">
        <v>4.6466177949711729E+18</v>
      </c>
      <c r="F15">
        <v>-4.6466177949711729E+18</v>
      </c>
      <c r="G15">
        <v>32492704</v>
      </c>
      <c r="H15">
        <v>26016718</v>
      </c>
      <c r="I15">
        <v>0</v>
      </c>
      <c r="J15">
        <v>10</v>
      </c>
      <c r="K15">
        <v>653</v>
      </c>
      <c r="L15">
        <v>7</v>
      </c>
    </row>
    <row r="16" spans="1:12">
      <c r="A16" s="1" t="s">
        <v>26</v>
      </c>
      <c r="B16">
        <v>14</v>
      </c>
      <c r="C16">
        <v>5</v>
      </c>
      <c r="D16">
        <v>1</v>
      </c>
      <c r="E16">
        <v>4.6466177949711729E+18</v>
      </c>
      <c r="F16">
        <v>-4.6466177949711729E+18</v>
      </c>
      <c r="G16">
        <v>32391025</v>
      </c>
      <c r="H16">
        <v>25296110</v>
      </c>
      <c r="I16">
        <v>0</v>
      </c>
      <c r="J16">
        <v>10</v>
      </c>
      <c r="K16">
        <v>2018</v>
      </c>
      <c r="L16">
        <v>5</v>
      </c>
    </row>
    <row r="17" spans="1:12">
      <c r="A17" s="1" t="s">
        <v>16</v>
      </c>
      <c r="B17">
        <v>15</v>
      </c>
      <c r="C17">
        <v>1</v>
      </c>
      <c r="D17">
        <v>3</v>
      </c>
      <c r="E17">
        <v>4.6466177949711729E+18</v>
      </c>
      <c r="F17">
        <v>-4.6466177949711729E+18</v>
      </c>
      <c r="G17">
        <v>32013609</v>
      </c>
      <c r="H17">
        <v>25793770</v>
      </c>
      <c r="I17">
        <v>0</v>
      </c>
      <c r="J17">
        <v>10</v>
      </c>
      <c r="K17">
        <v>46</v>
      </c>
      <c r="L17">
        <v>3</v>
      </c>
    </row>
    <row r="18" spans="1:12">
      <c r="A18" s="1" t="s">
        <v>26</v>
      </c>
      <c r="B18">
        <v>16</v>
      </c>
      <c r="C18">
        <v>1</v>
      </c>
      <c r="D18">
        <v>5</v>
      </c>
      <c r="E18">
        <v>4.6466177949711729E+18</v>
      </c>
      <c r="F18">
        <v>-4.6466177949711729E+18</v>
      </c>
      <c r="G18">
        <v>31398351</v>
      </c>
      <c r="H18">
        <v>24839230</v>
      </c>
      <c r="I18">
        <v>0</v>
      </c>
      <c r="J18">
        <v>10</v>
      </c>
      <c r="K18">
        <v>470</v>
      </c>
      <c r="L18">
        <v>3</v>
      </c>
    </row>
    <row r="19" spans="1:12">
      <c r="A19" s="1" t="s">
        <v>16</v>
      </c>
      <c r="B19">
        <v>17</v>
      </c>
      <c r="C19">
        <v>1</v>
      </c>
      <c r="D19">
        <v>7</v>
      </c>
      <c r="E19">
        <v>4.6466177949711729E+18</v>
      </c>
      <c r="F19">
        <v>-4.6466177949711729E+18</v>
      </c>
      <c r="G19">
        <v>31753151</v>
      </c>
      <c r="H19">
        <v>25334073</v>
      </c>
      <c r="I19">
        <v>0</v>
      </c>
      <c r="J19">
        <v>10</v>
      </c>
      <c r="K19">
        <v>-199</v>
      </c>
      <c r="L19">
        <v>1</v>
      </c>
    </row>
    <row r="20" spans="1:12">
      <c r="A20" s="1" t="s">
        <v>26</v>
      </c>
      <c r="B20">
        <v>18</v>
      </c>
      <c r="C20">
        <v>5</v>
      </c>
      <c r="D20">
        <v>2</v>
      </c>
      <c r="E20">
        <v>4.6466177949711729E+18</v>
      </c>
      <c r="F20">
        <v>-4.6466177949711729E+18</v>
      </c>
      <c r="G20">
        <v>31485264</v>
      </c>
      <c r="H20">
        <v>24967380</v>
      </c>
      <c r="I20">
        <v>0</v>
      </c>
      <c r="J20">
        <v>10</v>
      </c>
      <c r="K20">
        <v>825</v>
      </c>
      <c r="L20">
        <v>4</v>
      </c>
    </row>
    <row r="21" spans="1:12">
      <c r="A21" s="1" t="s">
        <v>16</v>
      </c>
      <c r="B21">
        <v>19</v>
      </c>
      <c r="C21">
        <v>3</v>
      </c>
      <c r="D21">
        <v>1</v>
      </c>
      <c r="E21">
        <v>4.6466177949711729E+18</v>
      </c>
      <c r="F21">
        <v>-4.6466177949711729E+18</v>
      </c>
      <c r="G21">
        <v>32287924</v>
      </c>
      <c r="H21">
        <v>25461788</v>
      </c>
      <c r="I21">
        <v>0</v>
      </c>
      <c r="J21">
        <v>10</v>
      </c>
      <c r="K21">
        <v>31</v>
      </c>
      <c r="L21">
        <v>5</v>
      </c>
    </row>
    <row r="22" spans="1:12">
      <c r="A22" s="1" t="s">
        <v>26</v>
      </c>
      <c r="B22">
        <v>20</v>
      </c>
      <c r="C22">
        <v>6</v>
      </c>
      <c r="D22">
        <v>4</v>
      </c>
      <c r="E22">
        <v>4.6466177949711729E+18</v>
      </c>
      <c r="F22">
        <v>-4.6466177949711729E+18</v>
      </c>
      <c r="G22">
        <v>31164946</v>
      </c>
      <c r="H22">
        <v>24142523</v>
      </c>
      <c r="I22">
        <v>0</v>
      </c>
      <c r="J22">
        <v>10</v>
      </c>
      <c r="K22">
        <v>686</v>
      </c>
      <c r="L22">
        <v>8</v>
      </c>
    </row>
    <row r="23" spans="1:12">
      <c r="A23" s="1" t="s">
        <v>16</v>
      </c>
      <c r="B23">
        <v>21</v>
      </c>
      <c r="C23">
        <v>3</v>
      </c>
      <c r="D23">
        <v>6</v>
      </c>
      <c r="E23">
        <v>4.6466177949711729E+18</v>
      </c>
      <c r="F23">
        <v>-4.6466177949711729E+18</v>
      </c>
      <c r="G23">
        <v>31475977</v>
      </c>
      <c r="H23">
        <v>24287721</v>
      </c>
      <c r="I23">
        <v>0</v>
      </c>
      <c r="J23">
        <v>11</v>
      </c>
      <c r="K23">
        <v>1169</v>
      </c>
      <c r="L23">
        <v>0</v>
      </c>
    </row>
    <row r="24" spans="1:12">
      <c r="A24" s="1" t="s">
        <v>26</v>
      </c>
      <c r="B24">
        <v>22</v>
      </c>
      <c r="C24">
        <v>2</v>
      </c>
      <c r="D24">
        <v>1</v>
      </c>
      <c r="E24">
        <v>4.6466177949711729E+18</v>
      </c>
      <c r="F24">
        <v>-4.6466177949711729E+18</v>
      </c>
      <c r="G24">
        <v>30693486</v>
      </c>
      <c r="H24">
        <v>23985227</v>
      </c>
      <c r="I24">
        <v>0</v>
      </c>
      <c r="J24">
        <v>11</v>
      </c>
      <c r="K24">
        <v>260</v>
      </c>
      <c r="L24">
        <v>0</v>
      </c>
    </row>
    <row r="25" spans="1:12">
      <c r="A25" s="1" t="s">
        <v>16</v>
      </c>
      <c r="B25">
        <v>23</v>
      </c>
      <c r="C25">
        <v>5</v>
      </c>
      <c r="D25">
        <v>3</v>
      </c>
      <c r="E25">
        <v>4.6466177949711729E+18</v>
      </c>
      <c r="F25">
        <v>-4.6466177949711729E+18</v>
      </c>
      <c r="G25">
        <v>30975875</v>
      </c>
      <c r="H25">
        <v>24134133</v>
      </c>
      <c r="I25">
        <v>0</v>
      </c>
      <c r="J25">
        <v>11</v>
      </c>
      <c r="K25">
        <v>3041</v>
      </c>
      <c r="L25">
        <v>2</v>
      </c>
    </row>
    <row r="26" spans="1:12">
      <c r="A26" s="1" t="s">
        <v>26</v>
      </c>
      <c r="B26">
        <v>24</v>
      </c>
      <c r="C26">
        <v>2</v>
      </c>
      <c r="D26">
        <v>2</v>
      </c>
      <c r="E26">
        <v>4.6466177949711729E+18</v>
      </c>
      <c r="F26">
        <v>-4.6466177949711729E+18</v>
      </c>
      <c r="G26">
        <v>31038289</v>
      </c>
      <c r="H26">
        <v>23969141</v>
      </c>
      <c r="I26">
        <v>0</v>
      </c>
      <c r="J26">
        <v>10</v>
      </c>
      <c r="K26">
        <v>-917</v>
      </c>
      <c r="L26">
        <v>1</v>
      </c>
    </row>
    <row r="27" spans="1:12">
      <c r="A27" s="1" t="s">
        <v>16</v>
      </c>
      <c r="B27">
        <v>25</v>
      </c>
      <c r="C27">
        <v>4</v>
      </c>
      <c r="D27">
        <v>1</v>
      </c>
      <c r="E27">
        <v>4.6466177949711729E+18</v>
      </c>
      <c r="F27">
        <v>-4.6466177949711729E+18</v>
      </c>
      <c r="G27">
        <v>30698551</v>
      </c>
      <c r="H27">
        <v>23677348</v>
      </c>
      <c r="I27">
        <v>0</v>
      </c>
      <c r="J27">
        <v>10</v>
      </c>
      <c r="K27">
        <v>1273</v>
      </c>
      <c r="L27">
        <v>5</v>
      </c>
    </row>
    <row r="28" spans="1:12">
      <c r="A28" s="1" t="s">
        <v>26</v>
      </c>
      <c r="B28">
        <v>26</v>
      </c>
      <c r="C28">
        <v>2</v>
      </c>
      <c r="D28">
        <v>7</v>
      </c>
      <c r="E28">
        <v>4.6466177949711729E+18</v>
      </c>
      <c r="F28">
        <v>-4.6466177949711729E+18</v>
      </c>
      <c r="G28">
        <v>30962113</v>
      </c>
      <c r="H28">
        <v>23968094</v>
      </c>
      <c r="I28">
        <v>0</v>
      </c>
      <c r="J28">
        <v>11</v>
      </c>
      <c r="K28">
        <v>-1197</v>
      </c>
      <c r="L28">
        <v>0</v>
      </c>
    </row>
    <row r="29" spans="1:12">
      <c r="A29" s="1" t="s">
        <v>16</v>
      </c>
      <c r="B29">
        <v>27</v>
      </c>
      <c r="C29">
        <v>6</v>
      </c>
      <c r="D29">
        <v>5</v>
      </c>
      <c r="E29">
        <v>4.6466177949711729E+18</v>
      </c>
      <c r="F29">
        <v>-4.6466177949711729E+18</v>
      </c>
      <c r="G29">
        <v>31025795</v>
      </c>
      <c r="H29">
        <v>23612470</v>
      </c>
      <c r="I29">
        <v>0</v>
      </c>
      <c r="J29">
        <v>10</v>
      </c>
      <c r="K29">
        <v>2336</v>
      </c>
      <c r="L29">
        <v>7</v>
      </c>
    </row>
    <row r="30" spans="1:12">
      <c r="A30" s="1" t="s">
        <v>26</v>
      </c>
      <c r="B30">
        <v>28</v>
      </c>
      <c r="C30">
        <v>6</v>
      </c>
      <c r="D30">
        <v>2</v>
      </c>
      <c r="E30">
        <v>4.6466177949711729E+18</v>
      </c>
      <c r="F30">
        <v>-4.6466177949711729E+18</v>
      </c>
      <c r="G30">
        <v>30429852</v>
      </c>
      <c r="H30">
        <v>24351402</v>
      </c>
      <c r="I30">
        <v>0</v>
      </c>
      <c r="J30">
        <v>10</v>
      </c>
      <c r="K30">
        <v>-1578</v>
      </c>
      <c r="L30">
        <v>4</v>
      </c>
    </row>
    <row r="31" spans="1:12">
      <c r="A31" s="1" t="s">
        <v>16</v>
      </c>
      <c r="B31">
        <v>29</v>
      </c>
      <c r="C31">
        <v>1</v>
      </c>
      <c r="D31">
        <v>8</v>
      </c>
      <c r="E31">
        <v>4.6466177949711729E+18</v>
      </c>
      <c r="F31">
        <v>-4.6466177949711729E+18</v>
      </c>
      <c r="G31">
        <v>30727219</v>
      </c>
      <c r="H31">
        <v>23594555</v>
      </c>
      <c r="I31">
        <v>0</v>
      </c>
      <c r="J31">
        <v>10</v>
      </c>
      <c r="K31">
        <v>2393</v>
      </c>
      <c r="L31">
        <v>6</v>
      </c>
    </row>
    <row r="32" spans="1:12">
      <c r="A32" s="1" t="s">
        <v>26</v>
      </c>
      <c r="B32">
        <v>30</v>
      </c>
      <c r="C32">
        <v>5</v>
      </c>
      <c r="D32">
        <v>7</v>
      </c>
      <c r="E32">
        <v>4.6466177949711729E+18</v>
      </c>
      <c r="F32">
        <v>-4.6466177949711729E+18</v>
      </c>
      <c r="G32">
        <v>29890593</v>
      </c>
      <c r="H32">
        <v>23449770</v>
      </c>
      <c r="I32">
        <v>0</v>
      </c>
      <c r="J32">
        <v>10</v>
      </c>
      <c r="K32">
        <v>-685</v>
      </c>
      <c r="L32">
        <v>4</v>
      </c>
    </row>
    <row r="33" spans="1:12">
      <c r="A33" s="1" t="s">
        <v>16</v>
      </c>
      <c r="B33">
        <v>31</v>
      </c>
      <c r="C33">
        <v>3</v>
      </c>
      <c r="D33">
        <v>7</v>
      </c>
      <c r="E33">
        <v>4.6466177949711729E+18</v>
      </c>
      <c r="F33">
        <v>-4.6466177949711729E+18</v>
      </c>
      <c r="G33">
        <v>30905919</v>
      </c>
      <c r="H33">
        <v>24164010</v>
      </c>
      <c r="I33">
        <v>0</v>
      </c>
      <c r="J33">
        <v>10</v>
      </c>
      <c r="K33">
        <v>2518</v>
      </c>
      <c r="L33">
        <v>2</v>
      </c>
    </row>
    <row r="34" spans="1:12">
      <c r="A34" s="1" t="s">
        <v>26</v>
      </c>
      <c r="B34">
        <v>32</v>
      </c>
      <c r="C34">
        <v>4</v>
      </c>
      <c r="D34">
        <v>6</v>
      </c>
      <c r="E34">
        <v>4.6466177949711729E+18</v>
      </c>
      <c r="F34">
        <v>-4.6466177949711729E+18</v>
      </c>
      <c r="G34">
        <v>29564398</v>
      </c>
      <c r="H34">
        <v>23515508</v>
      </c>
      <c r="I34">
        <v>0</v>
      </c>
      <c r="J34">
        <v>10</v>
      </c>
      <c r="K34">
        <v>-2453</v>
      </c>
      <c r="L34">
        <v>4</v>
      </c>
    </row>
    <row r="35" spans="1:12">
      <c r="A35" s="1" t="s">
        <v>16</v>
      </c>
      <c r="B35">
        <v>33</v>
      </c>
      <c r="C35">
        <v>4</v>
      </c>
      <c r="D35">
        <v>7</v>
      </c>
      <c r="E35">
        <v>4.6466177949711729E+18</v>
      </c>
      <c r="F35">
        <v>-4.6466177949711729E+18</v>
      </c>
      <c r="G35">
        <v>30611987</v>
      </c>
      <c r="H35">
        <v>23717928</v>
      </c>
      <c r="I35">
        <v>0</v>
      </c>
      <c r="J35">
        <v>10</v>
      </c>
      <c r="K35">
        <v>2555</v>
      </c>
      <c r="L35">
        <v>5</v>
      </c>
    </row>
    <row r="36" spans="1:12">
      <c r="A36" s="1" t="s">
        <v>26</v>
      </c>
      <c r="B36">
        <v>34</v>
      </c>
      <c r="C36">
        <v>6</v>
      </c>
      <c r="D36">
        <v>6</v>
      </c>
      <c r="E36">
        <v>4.6466177949711729E+18</v>
      </c>
      <c r="F36">
        <v>-4.6466177949711729E+18</v>
      </c>
      <c r="G36">
        <v>30370568</v>
      </c>
      <c r="H36">
        <v>23744801</v>
      </c>
      <c r="I36">
        <v>0</v>
      </c>
      <c r="J36">
        <v>10</v>
      </c>
      <c r="K36">
        <v>-2434</v>
      </c>
      <c r="L36">
        <v>4</v>
      </c>
    </row>
    <row r="37" spans="1:12">
      <c r="A37" s="1" t="s">
        <v>16</v>
      </c>
      <c r="B37">
        <v>35</v>
      </c>
      <c r="C37">
        <v>5</v>
      </c>
      <c r="D37">
        <v>8</v>
      </c>
      <c r="E37">
        <v>4.6466177949711729E+18</v>
      </c>
      <c r="F37">
        <v>-4.6466177949711729E+18</v>
      </c>
      <c r="G37">
        <v>30888572</v>
      </c>
      <c r="H37">
        <v>23546468</v>
      </c>
      <c r="I37">
        <v>0</v>
      </c>
      <c r="J37">
        <v>10</v>
      </c>
      <c r="K37">
        <v>3132</v>
      </c>
      <c r="L37">
        <v>8</v>
      </c>
    </row>
    <row r="38" spans="1:12">
      <c r="A38" s="1" t="s">
        <v>26</v>
      </c>
      <c r="B38">
        <v>36</v>
      </c>
      <c r="C38">
        <v>3</v>
      </c>
      <c r="D38">
        <v>8</v>
      </c>
      <c r="E38">
        <v>4.6466177949711729E+18</v>
      </c>
      <c r="F38">
        <v>-4.6466177949711729E+18</v>
      </c>
      <c r="G38">
        <v>30931579</v>
      </c>
      <c r="H38">
        <v>22862924</v>
      </c>
      <c r="I38">
        <v>0</v>
      </c>
      <c r="J38">
        <v>12</v>
      </c>
      <c r="K38">
        <v>-3256</v>
      </c>
      <c r="L38">
        <v>1</v>
      </c>
    </row>
    <row r="39" spans="1:12">
      <c r="A39" s="1" t="s">
        <v>16</v>
      </c>
      <c r="B39">
        <v>37</v>
      </c>
      <c r="C39">
        <v>4</v>
      </c>
      <c r="D39">
        <v>8</v>
      </c>
      <c r="E39">
        <v>4.6466177949711729E+18</v>
      </c>
      <c r="F39">
        <v>-4.6466177949711729E+18</v>
      </c>
      <c r="G39">
        <v>31167735</v>
      </c>
      <c r="H39">
        <v>22974829</v>
      </c>
      <c r="I39">
        <v>0</v>
      </c>
      <c r="J39">
        <v>11</v>
      </c>
      <c r="K39">
        <v>3949</v>
      </c>
      <c r="L39">
        <v>7</v>
      </c>
    </row>
    <row r="40" spans="1:12">
      <c r="A40" s="1" t="s">
        <v>26</v>
      </c>
      <c r="B40">
        <v>38</v>
      </c>
      <c r="C40">
        <v>2</v>
      </c>
      <c r="D40">
        <v>8</v>
      </c>
      <c r="E40">
        <v>4.6466177949711729E+18</v>
      </c>
      <c r="F40">
        <v>-4.6466177949711729E+18</v>
      </c>
      <c r="G40">
        <v>30745264</v>
      </c>
      <c r="H40">
        <v>20191419</v>
      </c>
      <c r="I40">
        <v>0</v>
      </c>
      <c r="J40">
        <v>15</v>
      </c>
      <c r="K40">
        <v>-1196</v>
      </c>
      <c r="L40">
        <v>1</v>
      </c>
    </row>
    <row r="41" spans="1:12">
      <c r="A41" s="1" t="s">
        <v>16</v>
      </c>
      <c r="B41">
        <v>39</v>
      </c>
      <c r="C41">
        <v>6</v>
      </c>
      <c r="D41">
        <v>7</v>
      </c>
      <c r="E41">
        <v>4.6466177949711729E+18</v>
      </c>
      <c r="F41">
        <v>-4.6466177949711729E+18</v>
      </c>
      <c r="G41">
        <v>31635550</v>
      </c>
      <c r="H41">
        <v>21611929</v>
      </c>
      <c r="I41">
        <v>0</v>
      </c>
      <c r="J41">
        <v>13</v>
      </c>
      <c r="K41">
        <v>4270</v>
      </c>
      <c r="L41">
        <v>5</v>
      </c>
    </row>
    <row r="42" spans="1:12">
      <c r="A42" s="1" t="s">
        <v>26</v>
      </c>
      <c r="B42">
        <v>40</v>
      </c>
      <c r="C42">
        <v>6</v>
      </c>
      <c r="D42">
        <v>8</v>
      </c>
      <c r="E42">
        <v>4.6466177949711729E+18</v>
      </c>
      <c r="F42">
        <v>-4.6466177949711729E+18</v>
      </c>
      <c r="G42">
        <v>31933717</v>
      </c>
      <c r="H42">
        <v>18806729</v>
      </c>
      <c r="I42">
        <v>0</v>
      </c>
      <c r="J42">
        <v>16</v>
      </c>
      <c r="K42">
        <v>-4100</v>
      </c>
      <c r="L42">
        <v>0</v>
      </c>
    </row>
    <row r="43" spans="1:12">
      <c r="A43" s="1" t="s">
        <v>16</v>
      </c>
      <c r="B43">
        <v>41</v>
      </c>
      <c r="C43">
        <v>1</v>
      </c>
      <c r="D43">
        <v>1</v>
      </c>
      <c r="E43">
        <v>4.6466177949711729E+18</v>
      </c>
      <c r="F43">
        <v>-4.6466177949711729E+18</v>
      </c>
      <c r="G43">
        <v>31545020</v>
      </c>
      <c r="H43">
        <v>20640316</v>
      </c>
      <c r="I43">
        <v>0</v>
      </c>
      <c r="J43">
        <v>13</v>
      </c>
      <c r="K43">
        <v>4149</v>
      </c>
      <c r="L43">
        <v>6</v>
      </c>
    </row>
    <row r="44" spans="1:12">
      <c r="A44" s="1" t="s">
        <v>26</v>
      </c>
      <c r="B44">
        <v>42</v>
      </c>
      <c r="C44">
        <v>1</v>
      </c>
      <c r="D44">
        <v>2</v>
      </c>
      <c r="E44">
        <v>4.6466177949711729E+18</v>
      </c>
      <c r="F44">
        <v>-4.6466177949711729E+18</v>
      </c>
      <c r="G44">
        <v>32643015</v>
      </c>
      <c r="H44">
        <v>15950120</v>
      </c>
      <c r="I44">
        <v>0</v>
      </c>
      <c r="J44">
        <v>17</v>
      </c>
      <c r="K44">
        <v>-3217</v>
      </c>
      <c r="L44">
        <v>0</v>
      </c>
    </row>
    <row r="45" spans="1:12">
      <c r="A45" s="1" t="s">
        <v>16</v>
      </c>
      <c r="B45">
        <v>43</v>
      </c>
      <c r="C45">
        <v>7</v>
      </c>
      <c r="D45">
        <v>3</v>
      </c>
      <c r="E45">
        <v>4.6466177949711729E+18</v>
      </c>
      <c r="F45">
        <v>-4.6466177949711729E+18</v>
      </c>
      <c r="G45">
        <v>32464852</v>
      </c>
      <c r="H45">
        <v>18093195</v>
      </c>
      <c r="I45">
        <v>0</v>
      </c>
      <c r="J45">
        <v>14</v>
      </c>
      <c r="K45">
        <v>4100</v>
      </c>
      <c r="L45">
        <v>5</v>
      </c>
    </row>
    <row r="46" spans="1:12">
      <c r="A46" s="1" t="s">
        <v>26</v>
      </c>
      <c r="B46">
        <v>44</v>
      </c>
      <c r="C46">
        <v>7</v>
      </c>
      <c r="D46">
        <v>2</v>
      </c>
      <c r="E46">
        <v>4.6466177949711729E+18</v>
      </c>
      <c r="F46">
        <v>-4.6466177949711729E+18</v>
      </c>
      <c r="G46">
        <v>33745080</v>
      </c>
      <c r="H46">
        <v>14231665</v>
      </c>
      <c r="I46">
        <v>0</v>
      </c>
      <c r="J46">
        <v>16</v>
      </c>
      <c r="K46">
        <v>-10000</v>
      </c>
      <c r="L46">
        <v>0</v>
      </c>
    </row>
    <row r="47" spans="1:12">
      <c r="A47" s="1" t="s">
        <v>16</v>
      </c>
      <c r="B47">
        <v>45</v>
      </c>
      <c r="C47">
        <v>6</v>
      </c>
      <c r="D47">
        <v>1</v>
      </c>
      <c r="E47">
        <v>4.6466177949711729E+18</v>
      </c>
      <c r="F47">
        <v>-4.6466177949711729E+18</v>
      </c>
      <c r="G47">
        <v>33709950</v>
      </c>
      <c r="H47">
        <v>15018122</v>
      </c>
      <c r="I47">
        <v>0</v>
      </c>
      <c r="J47">
        <v>15</v>
      </c>
      <c r="K47">
        <v>10065</v>
      </c>
      <c r="L47">
        <v>0</v>
      </c>
    </row>
    <row r="48" spans="1:12">
      <c r="A48" s="1" t="s">
        <v>26</v>
      </c>
      <c r="B48">
        <v>46</v>
      </c>
      <c r="C48">
        <v>8</v>
      </c>
      <c r="D48">
        <v>4</v>
      </c>
      <c r="E48">
        <v>4.6466177949711729E+18</v>
      </c>
      <c r="F48">
        <v>-4.6466177949711729E+18</v>
      </c>
      <c r="G48">
        <v>32288374</v>
      </c>
      <c r="H48">
        <v>1986737</v>
      </c>
      <c r="I48">
        <v>0</v>
      </c>
      <c r="J48">
        <v>16</v>
      </c>
      <c r="K48">
        <v>-10000</v>
      </c>
      <c r="L48">
        <v>0</v>
      </c>
    </row>
    <row r="49" spans="1:12">
      <c r="A49" s="1" t="s">
        <v>16</v>
      </c>
      <c r="B49">
        <v>47</v>
      </c>
      <c r="C49">
        <v>7</v>
      </c>
      <c r="D49">
        <v>1</v>
      </c>
      <c r="E49">
        <v>4.6466177949711729E+18</v>
      </c>
      <c r="F49">
        <v>-4.6466177949711729E+18</v>
      </c>
      <c r="G49">
        <v>19329663</v>
      </c>
      <c r="H49">
        <v>986494</v>
      </c>
      <c r="I49">
        <v>0</v>
      </c>
      <c r="J49">
        <v>15</v>
      </c>
      <c r="K49">
        <v>10049</v>
      </c>
      <c r="L49">
        <v>0</v>
      </c>
    </row>
    <row r="50" spans="1:12">
      <c r="A50" s="1" t="s">
        <v>16</v>
      </c>
      <c r="B50">
        <v>48</v>
      </c>
      <c r="C50">
        <v>8</v>
      </c>
      <c r="D50">
        <v>1</v>
      </c>
      <c r="E50">
        <v>4.6466177949711729E+18</v>
      </c>
      <c r="F50">
        <v>-4.6466177949711729E+18</v>
      </c>
      <c r="G50">
        <v>8590378</v>
      </c>
      <c r="H50">
        <v>319562</v>
      </c>
      <c r="I50">
        <v>0</v>
      </c>
      <c r="J50">
        <v>15</v>
      </c>
      <c r="K50">
        <v>10049</v>
      </c>
      <c r="L50">
        <v>0</v>
      </c>
    </row>
    <row r="51" spans="1:12">
      <c r="A51" s="1" t="s">
        <v>26</v>
      </c>
      <c r="B51">
        <v>49</v>
      </c>
      <c r="C51">
        <v>8</v>
      </c>
      <c r="D51">
        <v>2</v>
      </c>
      <c r="E51">
        <v>4.6466177949711729E+18</v>
      </c>
      <c r="F51">
        <v>-4.6466177949711729E+18</v>
      </c>
      <c r="G51">
        <v>172683</v>
      </c>
      <c r="H51">
        <v>8416</v>
      </c>
      <c r="I51">
        <v>0</v>
      </c>
      <c r="J51">
        <v>16</v>
      </c>
      <c r="K51">
        <v>-10000</v>
      </c>
      <c r="L51">
        <v>0</v>
      </c>
    </row>
    <row r="52" spans="1:12">
      <c r="A52" s="1" t="s">
        <v>16</v>
      </c>
      <c r="B52">
        <v>50</v>
      </c>
      <c r="C52">
        <v>8</v>
      </c>
      <c r="D52">
        <v>3</v>
      </c>
      <c r="E52">
        <v>4.6466177949711729E+18</v>
      </c>
      <c r="F52">
        <v>-4.6466177949711729E+18</v>
      </c>
      <c r="G52">
        <v>997939</v>
      </c>
      <c r="H52">
        <v>31255</v>
      </c>
      <c r="I52">
        <v>0</v>
      </c>
      <c r="J52">
        <v>15</v>
      </c>
      <c r="K52">
        <v>10049</v>
      </c>
      <c r="L52">
        <v>0</v>
      </c>
    </row>
    <row r="53" spans="1:12">
      <c r="A53" s="1" t="s">
        <v>26</v>
      </c>
      <c r="B53">
        <v>51</v>
      </c>
      <c r="C53">
        <v>7</v>
      </c>
      <c r="D53">
        <v>4</v>
      </c>
      <c r="E53">
        <v>4.6466177949711729E+18</v>
      </c>
      <c r="F53">
        <v>-4.6466177949711729E+18</v>
      </c>
      <c r="G53">
        <v>24950</v>
      </c>
      <c r="H53">
        <v>1003</v>
      </c>
      <c r="I53">
        <v>0</v>
      </c>
      <c r="J53">
        <v>16</v>
      </c>
      <c r="K53">
        <v>-10000</v>
      </c>
      <c r="L53">
        <v>0</v>
      </c>
    </row>
    <row r="54" spans="1:12">
      <c r="A54" s="1" t="s">
        <v>16</v>
      </c>
      <c r="B54">
        <v>52</v>
      </c>
      <c r="C54">
        <v>7</v>
      </c>
      <c r="D54">
        <v>8</v>
      </c>
      <c r="E54">
        <v>4.6466177949711729E+18</v>
      </c>
      <c r="F54">
        <v>-4.6466177949711729E+18</v>
      </c>
      <c r="G54">
        <v>87235</v>
      </c>
      <c r="H54">
        <v>2461</v>
      </c>
      <c r="I54">
        <v>0</v>
      </c>
      <c r="J54">
        <v>15</v>
      </c>
      <c r="K54">
        <v>10049</v>
      </c>
      <c r="L54">
        <v>0</v>
      </c>
    </row>
    <row r="55" spans="1:12">
      <c r="A55" s="1" t="s">
        <v>26</v>
      </c>
      <c r="B55">
        <v>53</v>
      </c>
      <c r="C55">
        <v>7</v>
      </c>
      <c r="D55">
        <v>7</v>
      </c>
      <c r="E55">
        <v>4.6466177949711729E+18</v>
      </c>
      <c r="F55">
        <v>-4.6466177949711729E+18</v>
      </c>
      <c r="G55">
        <v>8093</v>
      </c>
      <c r="H55">
        <v>225</v>
      </c>
      <c r="I55">
        <v>0</v>
      </c>
      <c r="J55">
        <v>16</v>
      </c>
      <c r="K55">
        <v>-10000</v>
      </c>
      <c r="L55">
        <v>0</v>
      </c>
    </row>
    <row r="56" spans="1:12">
      <c r="A56" s="1" t="s">
        <v>16</v>
      </c>
      <c r="B56">
        <v>54</v>
      </c>
      <c r="C56">
        <v>8</v>
      </c>
      <c r="D56">
        <v>5</v>
      </c>
      <c r="E56">
        <v>4.6466177949711729E+18</v>
      </c>
      <c r="F56">
        <v>-4.6466177949711729E+18</v>
      </c>
      <c r="G56">
        <v>13994</v>
      </c>
      <c r="H56">
        <v>360</v>
      </c>
      <c r="I56">
        <v>0</v>
      </c>
      <c r="J56">
        <v>15</v>
      </c>
      <c r="K56">
        <v>10049</v>
      </c>
      <c r="L56">
        <v>0</v>
      </c>
    </row>
    <row r="57" spans="1:12">
      <c r="A57" s="1" t="s">
        <v>16</v>
      </c>
      <c r="B57">
        <v>55</v>
      </c>
      <c r="C57">
        <v>8</v>
      </c>
      <c r="D57">
        <v>6</v>
      </c>
      <c r="E57">
        <v>4.6466177949711729E+18</v>
      </c>
      <c r="F57">
        <v>-4.6466177949711729E+18</v>
      </c>
      <c r="G57">
        <v>3549</v>
      </c>
      <c r="H57">
        <v>90</v>
      </c>
      <c r="I57">
        <v>0</v>
      </c>
      <c r="J57">
        <v>15</v>
      </c>
      <c r="K57">
        <v>10049</v>
      </c>
      <c r="L57">
        <v>0</v>
      </c>
    </row>
    <row r="58" spans="1:12">
      <c r="A58" s="1" t="s">
        <v>26</v>
      </c>
      <c r="B58">
        <v>56</v>
      </c>
      <c r="C58">
        <v>8</v>
      </c>
      <c r="D58">
        <v>8</v>
      </c>
      <c r="E58">
        <v>4.6466177949711729E+18</v>
      </c>
      <c r="F58">
        <v>-4.6466177949711729E+18</v>
      </c>
      <c r="G58">
        <v>697</v>
      </c>
      <c r="H58">
        <v>17</v>
      </c>
      <c r="I58">
        <v>0</v>
      </c>
      <c r="J58">
        <v>16</v>
      </c>
      <c r="K58">
        <v>-10000</v>
      </c>
      <c r="L58">
        <v>0</v>
      </c>
    </row>
    <row r="59" spans="1:12">
      <c r="A59" s="1" t="s">
        <v>16</v>
      </c>
      <c r="B59">
        <v>57</v>
      </c>
      <c r="C59">
        <v>7</v>
      </c>
      <c r="D59">
        <v>5</v>
      </c>
      <c r="E59">
        <v>4.6466177949711729E+18</v>
      </c>
      <c r="F59">
        <v>-4.6466177949711729E+18</v>
      </c>
      <c r="G59">
        <v>412</v>
      </c>
      <c r="H59">
        <v>10</v>
      </c>
      <c r="I59">
        <v>0</v>
      </c>
      <c r="J59">
        <v>15</v>
      </c>
      <c r="K59">
        <v>10049</v>
      </c>
      <c r="L59">
        <v>0</v>
      </c>
    </row>
    <row r="60" spans="1:12">
      <c r="A60" s="1" t="s">
        <v>26</v>
      </c>
      <c r="B60">
        <v>58</v>
      </c>
      <c r="C60">
        <v>7</v>
      </c>
      <c r="D60">
        <v>6</v>
      </c>
      <c r="E60">
        <v>4.6466177949711729E+18</v>
      </c>
      <c r="F60">
        <v>-4.6466177949711729E+18</v>
      </c>
      <c r="G60">
        <v>57</v>
      </c>
      <c r="H60">
        <v>1</v>
      </c>
      <c r="I60">
        <v>0</v>
      </c>
      <c r="J60">
        <v>16</v>
      </c>
      <c r="K60">
        <v>-10000</v>
      </c>
      <c r="L60">
        <v>0</v>
      </c>
    </row>
    <row r="61" spans="1:12">
      <c r="A61" s="1" t="s">
        <v>16</v>
      </c>
      <c r="B61">
        <v>59</v>
      </c>
      <c r="C61">
        <v>8</v>
      </c>
      <c r="D61">
        <v>7</v>
      </c>
      <c r="E61">
        <v>4.6466177949711729E+18</v>
      </c>
      <c r="F61">
        <v>-4.6466177949711729E+18</v>
      </c>
      <c r="G61">
        <v>29</v>
      </c>
      <c r="H61">
        <v>0</v>
      </c>
      <c r="I61">
        <v>0</v>
      </c>
      <c r="J61">
        <v>15</v>
      </c>
      <c r="K61">
        <v>10049</v>
      </c>
      <c r="L61">
        <v>0</v>
      </c>
    </row>
    <row r="62" spans="1:12">
      <c r="A62" s="1" t="s">
        <v>16</v>
      </c>
      <c r="B62">
        <v>0</v>
      </c>
      <c r="C62">
        <v>3</v>
      </c>
      <c r="D62">
        <v>4</v>
      </c>
      <c r="E62">
        <v>0</v>
      </c>
      <c r="F62">
        <v>-1</v>
      </c>
      <c r="G62">
        <v>36098084</v>
      </c>
      <c r="H62">
        <v>26739650</v>
      </c>
      <c r="I62">
        <v>0</v>
      </c>
      <c r="J62">
        <v>13</v>
      </c>
      <c r="K62">
        <v>1647</v>
      </c>
      <c r="L62">
        <v>1</v>
      </c>
    </row>
    <row r="63" spans="1:12">
      <c r="A63" s="1" t="s">
        <v>26</v>
      </c>
      <c r="B63">
        <v>1</v>
      </c>
      <c r="C63">
        <v>2</v>
      </c>
      <c r="D63">
        <v>3</v>
      </c>
      <c r="E63">
        <v>0</v>
      </c>
      <c r="F63">
        <v>-1</v>
      </c>
      <c r="G63">
        <v>35279827</v>
      </c>
      <c r="H63">
        <v>26525030</v>
      </c>
      <c r="I63">
        <v>0</v>
      </c>
      <c r="J63">
        <v>13</v>
      </c>
      <c r="K63">
        <v>1615</v>
      </c>
      <c r="L63">
        <v>0</v>
      </c>
    </row>
    <row r="64" spans="1:12">
      <c r="A64" s="1" t="s">
        <v>16</v>
      </c>
      <c r="B64">
        <v>2</v>
      </c>
      <c r="C64">
        <v>2</v>
      </c>
      <c r="D64">
        <v>4</v>
      </c>
      <c r="E64">
        <v>0</v>
      </c>
      <c r="F64">
        <v>-1</v>
      </c>
      <c r="G64">
        <v>35827301</v>
      </c>
      <c r="H64">
        <v>26936998</v>
      </c>
      <c r="I64">
        <v>0</v>
      </c>
      <c r="J64">
        <v>13</v>
      </c>
      <c r="K64">
        <v>452</v>
      </c>
      <c r="L64">
        <v>0</v>
      </c>
    </row>
    <row r="65" spans="1:12">
      <c r="A65" s="1" t="s">
        <v>26</v>
      </c>
      <c r="B65">
        <v>3</v>
      </c>
      <c r="C65">
        <v>2</v>
      </c>
      <c r="D65">
        <v>5</v>
      </c>
      <c r="E65">
        <v>0</v>
      </c>
      <c r="F65">
        <v>-1</v>
      </c>
      <c r="G65">
        <v>34727759</v>
      </c>
      <c r="H65">
        <v>26441717</v>
      </c>
      <c r="I65">
        <v>0</v>
      </c>
      <c r="J65">
        <v>12</v>
      </c>
      <c r="K65">
        <v>163</v>
      </c>
      <c r="L65">
        <v>1</v>
      </c>
    </row>
    <row r="66" spans="1:12">
      <c r="A66" s="1" t="s">
        <v>16</v>
      </c>
      <c r="B66">
        <v>4</v>
      </c>
      <c r="C66">
        <v>1</v>
      </c>
      <c r="D66">
        <v>6</v>
      </c>
      <c r="E66">
        <v>0</v>
      </c>
      <c r="F66">
        <v>-1</v>
      </c>
      <c r="G66">
        <v>35488553</v>
      </c>
      <c r="H66">
        <v>26565078</v>
      </c>
      <c r="I66">
        <v>0</v>
      </c>
      <c r="J66">
        <v>12</v>
      </c>
      <c r="K66">
        <v>600</v>
      </c>
      <c r="L66">
        <v>3</v>
      </c>
    </row>
    <row r="67" spans="1:12">
      <c r="A67" s="1" t="s">
        <v>26</v>
      </c>
      <c r="B67">
        <v>5</v>
      </c>
      <c r="C67">
        <v>2</v>
      </c>
      <c r="D67">
        <v>6</v>
      </c>
      <c r="E67">
        <v>0</v>
      </c>
      <c r="F67">
        <v>-1</v>
      </c>
      <c r="G67">
        <v>35510860</v>
      </c>
      <c r="H67">
        <v>25954146</v>
      </c>
      <c r="I67">
        <v>0</v>
      </c>
      <c r="J67">
        <v>12</v>
      </c>
      <c r="K67">
        <v>1262</v>
      </c>
      <c r="L67">
        <v>0</v>
      </c>
    </row>
    <row r="68" spans="1:12">
      <c r="A68" s="1" t="s">
        <v>16</v>
      </c>
      <c r="B68">
        <v>6</v>
      </c>
      <c r="C68">
        <v>3</v>
      </c>
      <c r="D68">
        <v>5</v>
      </c>
      <c r="E68">
        <v>0</v>
      </c>
      <c r="F68">
        <v>-1</v>
      </c>
      <c r="G68">
        <v>34435447</v>
      </c>
      <c r="H68">
        <v>25979658</v>
      </c>
      <c r="I68">
        <v>0</v>
      </c>
      <c r="J68">
        <v>12</v>
      </c>
      <c r="K68">
        <v>1619</v>
      </c>
      <c r="L68">
        <v>2</v>
      </c>
    </row>
    <row r="69" spans="1:12">
      <c r="A69" s="1" t="s">
        <v>26</v>
      </c>
      <c r="B69">
        <v>7</v>
      </c>
      <c r="C69">
        <v>4</v>
      </c>
      <c r="D69">
        <v>6</v>
      </c>
      <c r="E69">
        <v>0</v>
      </c>
      <c r="F69">
        <v>-1</v>
      </c>
      <c r="G69">
        <v>34168116</v>
      </c>
      <c r="H69">
        <v>25744707</v>
      </c>
      <c r="I69">
        <v>0</v>
      </c>
      <c r="J69">
        <v>11</v>
      </c>
      <c r="K69">
        <v>1306</v>
      </c>
      <c r="L69">
        <v>1</v>
      </c>
    </row>
    <row r="70" spans="1:12">
      <c r="A70" s="1" t="s">
        <v>16</v>
      </c>
      <c r="B70">
        <v>8</v>
      </c>
      <c r="C70">
        <v>1</v>
      </c>
      <c r="D70">
        <v>7</v>
      </c>
      <c r="E70">
        <v>0</v>
      </c>
      <c r="F70">
        <v>-1</v>
      </c>
      <c r="G70">
        <v>34388142</v>
      </c>
      <c r="H70">
        <v>26363076</v>
      </c>
      <c r="I70">
        <v>0</v>
      </c>
      <c r="J70">
        <v>11</v>
      </c>
      <c r="K70">
        <v>2761</v>
      </c>
      <c r="L70">
        <v>3</v>
      </c>
    </row>
    <row r="71" spans="1:12">
      <c r="A71" s="1" t="s">
        <v>26</v>
      </c>
      <c r="B71">
        <v>9</v>
      </c>
      <c r="C71">
        <v>4</v>
      </c>
      <c r="D71">
        <v>3</v>
      </c>
      <c r="E71">
        <v>0</v>
      </c>
      <c r="F71">
        <v>-1</v>
      </c>
      <c r="G71">
        <v>32776699</v>
      </c>
      <c r="H71">
        <v>25243137</v>
      </c>
      <c r="I71">
        <v>0</v>
      </c>
      <c r="J71">
        <v>11</v>
      </c>
      <c r="K71">
        <v>3601</v>
      </c>
      <c r="L71">
        <v>1</v>
      </c>
    </row>
    <row r="72" spans="1:12">
      <c r="A72" s="1" t="s">
        <v>16</v>
      </c>
      <c r="B72">
        <v>10</v>
      </c>
      <c r="C72">
        <v>3</v>
      </c>
      <c r="D72">
        <v>6</v>
      </c>
      <c r="E72">
        <v>0</v>
      </c>
      <c r="F72">
        <v>-1</v>
      </c>
      <c r="G72">
        <v>34060639</v>
      </c>
      <c r="H72">
        <v>25993458</v>
      </c>
      <c r="I72">
        <v>0</v>
      </c>
      <c r="J72">
        <v>10</v>
      </c>
      <c r="K72">
        <v>-151</v>
      </c>
      <c r="L72">
        <v>9</v>
      </c>
    </row>
    <row r="73" spans="1:12">
      <c r="A73" s="1" t="s">
        <v>26</v>
      </c>
      <c r="B73">
        <v>11</v>
      </c>
      <c r="C73">
        <v>6</v>
      </c>
      <c r="D73">
        <v>5</v>
      </c>
      <c r="E73">
        <v>0</v>
      </c>
      <c r="F73">
        <v>-1</v>
      </c>
      <c r="G73">
        <v>31383110</v>
      </c>
      <c r="H73">
        <v>25318517</v>
      </c>
      <c r="I73">
        <v>0</v>
      </c>
      <c r="J73">
        <v>10</v>
      </c>
      <c r="K73">
        <v>912</v>
      </c>
      <c r="L73">
        <v>5</v>
      </c>
    </row>
    <row r="74" spans="1:12">
      <c r="A74" s="1" t="s">
        <v>16</v>
      </c>
      <c r="B74">
        <v>12</v>
      </c>
      <c r="C74">
        <v>1</v>
      </c>
      <c r="D74">
        <v>4</v>
      </c>
      <c r="E74">
        <v>0</v>
      </c>
      <c r="F74">
        <v>-1</v>
      </c>
      <c r="G74">
        <v>33343879</v>
      </c>
      <c r="H74">
        <v>25270456</v>
      </c>
      <c r="I74">
        <v>0</v>
      </c>
      <c r="J74">
        <v>11</v>
      </c>
      <c r="K74">
        <v>166</v>
      </c>
      <c r="L74">
        <v>0</v>
      </c>
    </row>
    <row r="75" spans="1:12">
      <c r="A75" s="1" t="s">
        <v>26</v>
      </c>
      <c r="B75">
        <v>13</v>
      </c>
      <c r="C75">
        <v>1</v>
      </c>
      <c r="D75">
        <v>5</v>
      </c>
      <c r="E75">
        <v>0</v>
      </c>
      <c r="F75">
        <v>-1</v>
      </c>
      <c r="G75">
        <v>32927135</v>
      </c>
      <c r="H75">
        <v>26314846</v>
      </c>
      <c r="I75">
        <v>0</v>
      </c>
      <c r="J75">
        <v>11</v>
      </c>
      <c r="K75">
        <v>2866</v>
      </c>
      <c r="L75">
        <v>0</v>
      </c>
    </row>
    <row r="76" spans="1:12">
      <c r="A76" s="1" t="s">
        <v>16</v>
      </c>
      <c r="B76">
        <v>14</v>
      </c>
      <c r="C76">
        <v>5</v>
      </c>
      <c r="D76">
        <v>2</v>
      </c>
      <c r="E76">
        <v>0</v>
      </c>
      <c r="F76">
        <v>-1</v>
      </c>
      <c r="G76">
        <v>32755197</v>
      </c>
      <c r="H76">
        <v>26862309</v>
      </c>
      <c r="I76">
        <v>0</v>
      </c>
      <c r="J76">
        <v>10</v>
      </c>
      <c r="K76">
        <v>-913</v>
      </c>
      <c r="L76">
        <v>3</v>
      </c>
    </row>
    <row r="77" spans="1:12">
      <c r="A77" s="1" t="s">
        <v>26</v>
      </c>
      <c r="B77">
        <v>15</v>
      </c>
      <c r="C77">
        <v>1</v>
      </c>
      <c r="D77">
        <v>8</v>
      </c>
      <c r="E77">
        <v>0</v>
      </c>
      <c r="F77">
        <v>-1</v>
      </c>
      <c r="G77">
        <v>33224147</v>
      </c>
      <c r="H77">
        <v>26170387</v>
      </c>
      <c r="I77">
        <v>0</v>
      </c>
      <c r="J77">
        <v>10</v>
      </c>
      <c r="K77">
        <v>1761</v>
      </c>
      <c r="L77">
        <v>2</v>
      </c>
    </row>
    <row r="78" spans="1:12">
      <c r="A78" s="1" t="s">
        <v>16</v>
      </c>
      <c r="B78">
        <v>16</v>
      </c>
      <c r="C78">
        <v>5</v>
      </c>
      <c r="D78">
        <v>3</v>
      </c>
      <c r="E78">
        <v>0</v>
      </c>
      <c r="F78">
        <v>-1</v>
      </c>
      <c r="G78">
        <v>31420493</v>
      </c>
      <c r="H78">
        <v>25678582</v>
      </c>
      <c r="I78">
        <v>0</v>
      </c>
      <c r="J78">
        <v>10</v>
      </c>
      <c r="K78">
        <v>-1217</v>
      </c>
      <c r="L78">
        <v>5</v>
      </c>
    </row>
    <row r="79" spans="1:12">
      <c r="A79" s="1" t="s">
        <v>26</v>
      </c>
      <c r="B79">
        <v>17</v>
      </c>
      <c r="C79">
        <v>1</v>
      </c>
      <c r="D79">
        <v>3</v>
      </c>
      <c r="E79">
        <v>0</v>
      </c>
      <c r="F79">
        <v>-1</v>
      </c>
      <c r="G79">
        <v>31365107</v>
      </c>
      <c r="H79">
        <v>24741913</v>
      </c>
      <c r="I79">
        <v>0</v>
      </c>
      <c r="J79">
        <v>10</v>
      </c>
      <c r="K79">
        <v>1912</v>
      </c>
      <c r="L79">
        <v>0</v>
      </c>
    </row>
    <row r="80" spans="1:12">
      <c r="A80" s="1" t="s">
        <v>16</v>
      </c>
      <c r="B80">
        <v>18</v>
      </c>
      <c r="C80">
        <v>1</v>
      </c>
      <c r="D80">
        <v>2</v>
      </c>
      <c r="E80">
        <v>0</v>
      </c>
      <c r="F80">
        <v>-1</v>
      </c>
      <c r="G80">
        <v>31877497</v>
      </c>
      <c r="H80">
        <v>25443203</v>
      </c>
      <c r="I80">
        <v>0</v>
      </c>
      <c r="J80">
        <v>10</v>
      </c>
      <c r="K80">
        <v>-3218</v>
      </c>
      <c r="L80">
        <v>0</v>
      </c>
    </row>
    <row r="81" spans="1:12">
      <c r="A81" s="1" t="s">
        <v>26</v>
      </c>
      <c r="B81">
        <v>19</v>
      </c>
      <c r="C81">
        <v>4</v>
      </c>
      <c r="D81">
        <v>7</v>
      </c>
      <c r="E81">
        <v>0</v>
      </c>
      <c r="F81">
        <v>-1</v>
      </c>
      <c r="G81">
        <v>32099181</v>
      </c>
      <c r="H81">
        <v>26314578</v>
      </c>
      <c r="I81">
        <v>0</v>
      </c>
      <c r="J81">
        <v>9</v>
      </c>
      <c r="K81">
        <v>3815</v>
      </c>
      <c r="L81">
        <v>10</v>
      </c>
    </row>
    <row r="82" spans="1:12">
      <c r="A82" s="1" t="s">
        <v>16</v>
      </c>
      <c r="B82">
        <v>20</v>
      </c>
      <c r="C82">
        <v>3</v>
      </c>
      <c r="D82">
        <v>7</v>
      </c>
      <c r="E82">
        <v>0</v>
      </c>
      <c r="F82">
        <v>-1</v>
      </c>
      <c r="G82">
        <v>31651972</v>
      </c>
      <c r="H82">
        <v>25218192</v>
      </c>
      <c r="I82">
        <v>0</v>
      </c>
      <c r="J82">
        <v>10</v>
      </c>
      <c r="K82">
        <v>-2099</v>
      </c>
      <c r="L82">
        <v>0</v>
      </c>
    </row>
    <row r="83" spans="1:12">
      <c r="A83" s="1" t="s">
        <v>26</v>
      </c>
      <c r="B83">
        <v>21</v>
      </c>
      <c r="C83">
        <v>6</v>
      </c>
      <c r="D83">
        <v>2</v>
      </c>
      <c r="E83">
        <v>0</v>
      </c>
      <c r="F83">
        <v>-1</v>
      </c>
      <c r="G83">
        <v>31825450</v>
      </c>
      <c r="H83">
        <v>26028253</v>
      </c>
      <c r="I83">
        <v>0</v>
      </c>
      <c r="J83">
        <v>9</v>
      </c>
      <c r="K83">
        <v>3955</v>
      </c>
      <c r="L83">
        <v>10</v>
      </c>
    </row>
    <row r="84" spans="1:12">
      <c r="A84" s="1" t="s">
        <v>16</v>
      </c>
      <c r="B84">
        <v>22</v>
      </c>
      <c r="C84">
        <v>4</v>
      </c>
      <c r="D84">
        <v>8</v>
      </c>
      <c r="E84">
        <v>0</v>
      </c>
      <c r="F84">
        <v>-1</v>
      </c>
      <c r="G84">
        <v>32091636</v>
      </c>
      <c r="H84">
        <v>25391626</v>
      </c>
      <c r="I84">
        <v>0</v>
      </c>
      <c r="J84">
        <v>10</v>
      </c>
      <c r="K84">
        <v>-1997</v>
      </c>
      <c r="L84">
        <v>1</v>
      </c>
    </row>
    <row r="85" spans="1:12">
      <c r="A85" s="1" t="s">
        <v>26</v>
      </c>
      <c r="B85">
        <v>23</v>
      </c>
      <c r="C85">
        <v>3</v>
      </c>
      <c r="D85">
        <v>3</v>
      </c>
      <c r="E85">
        <v>0</v>
      </c>
      <c r="F85">
        <v>-1</v>
      </c>
      <c r="G85">
        <v>32409842</v>
      </c>
      <c r="H85">
        <v>26438460</v>
      </c>
      <c r="I85">
        <v>0</v>
      </c>
      <c r="J85">
        <v>9</v>
      </c>
      <c r="K85">
        <v>3823</v>
      </c>
      <c r="L85">
        <v>9</v>
      </c>
    </row>
    <row r="86" spans="1:12">
      <c r="A86" s="1" t="s">
        <v>16</v>
      </c>
      <c r="B86">
        <v>24</v>
      </c>
      <c r="C86">
        <v>3</v>
      </c>
      <c r="D86">
        <v>2</v>
      </c>
      <c r="E86">
        <v>0</v>
      </c>
      <c r="F86">
        <v>-1</v>
      </c>
      <c r="G86">
        <v>31637473</v>
      </c>
      <c r="H86">
        <v>25312277</v>
      </c>
      <c r="I86">
        <v>0</v>
      </c>
      <c r="J86">
        <v>10</v>
      </c>
      <c r="K86">
        <v>-2351</v>
      </c>
      <c r="L86">
        <v>1</v>
      </c>
    </row>
    <row r="87" spans="1:12">
      <c r="A87" s="1" t="s">
        <v>26</v>
      </c>
      <c r="B87">
        <v>25</v>
      </c>
      <c r="C87">
        <v>2</v>
      </c>
      <c r="D87">
        <v>1</v>
      </c>
      <c r="E87">
        <v>0</v>
      </c>
      <c r="F87">
        <v>-1</v>
      </c>
      <c r="G87">
        <v>31803949</v>
      </c>
      <c r="H87">
        <v>25495700</v>
      </c>
      <c r="I87">
        <v>0</v>
      </c>
      <c r="J87">
        <v>10</v>
      </c>
      <c r="K87">
        <v>2589</v>
      </c>
      <c r="L87">
        <v>1</v>
      </c>
    </row>
    <row r="88" spans="1:12">
      <c r="A88" s="1" t="s">
        <v>16</v>
      </c>
      <c r="B88">
        <v>26</v>
      </c>
      <c r="C88">
        <v>5</v>
      </c>
      <c r="D88">
        <v>6</v>
      </c>
      <c r="E88">
        <v>0</v>
      </c>
      <c r="F88">
        <v>-1</v>
      </c>
      <c r="G88">
        <v>31298830</v>
      </c>
      <c r="H88">
        <v>24982435</v>
      </c>
      <c r="I88">
        <v>0</v>
      </c>
      <c r="J88">
        <v>10</v>
      </c>
      <c r="K88">
        <v>-1673</v>
      </c>
      <c r="L88">
        <v>2</v>
      </c>
    </row>
    <row r="89" spans="1:12">
      <c r="A89" s="1" t="s">
        <v>26</v>
      </c>
      <c r="B89">
        <v>27</v>
      </c>
      <c r="C89">
        <v>1</v>
      </c>
      <c r="D89">
        <v>1</v>
      </c>
      <c r="E89">
        <v>0</v>
      </c>
      <c r="F89">
        <v>-1</v>
      </c>
      <c r="G89">
        <v>31246332</v>
      </c>
      <c r="H89">
        <v>24677311</v>
      </c>
      <c r="I89">
        <v>0</v>
      </c>
      <c r="J89">
        <v>10</v>
      </c>
      <c r="K89">
        <v>2591</v>
      </c>
      <c r="L89">
        <v>2</v>
      </c>
    </row>
    <row r="90" spans="1:12">
      <c r="A90" s="1" t="s">
        <v>16</v>
      </c>
      <c r="B90">
        <v>28</v>
      </c>
      <c r="C90">
        <v>4</v>
      </c>
      <c r="D90">
        <v>2</v>
      </c>
      <c r="E90">
        <v>0</v>
      </c>
      <c r="F90">
        <v>-1</v>
      </c>
      <c r="G90">
        <v>30437752</v>
      </c>
      <c r="H90">
        <v>24483387</v>
      </c>
      <c r="I90">
        <v>0</v>
      </c>
      <c r="J90">
        <v>10</v>
      </c>
      <c r="K90">
        <v>-2139</v>
      </c>
      <c r="L90">
        <v>3</v>
      </c>
    </row>
    <row r="91" spans="1:12">
      <c r="A91" s="1" t="s">
        <v>26</v>
      </c>
      <c r="B91">
        <v>29</v>
      </c>
      <c r="C91">
        <v>5</v>
      </c>
      <c r="D91">
        <v>1</v>
      </c>
      <c r="E91">
        <v>0</v>
      </c>
      <c r="F91">
        <v>-1</v>
      </c>
      <c r="G91">
        <v>30400511</v>
      </c>
      <c r="H91">
        <v>24077712</v>
      </c>
      <c r="I91">
        <v>0</v>
      </c>
      <c r="J91">
        <v>10</v>
      </c>
      <c r="K91">
        <v>2724</v>
      </c>
      <c r="L91">
        <v>2</v>
      </c>
    </row>
    <row r="92" spans="1:12">
      <c r="A92" s="1" t="s">
        <v>16</v>
      </c>
      <c r="B92">
        <v>30</v>
      </c>
      <c r="C92">
        <v>3</v>
      </c>
      <c r="D92">
        <v>1</v>
      </c>
      <c r="E92">
        <v>0</v>
      </c>
      <c r="F92">
        <v>-1</v>
      </c>
      <c r="G92">
        <v>30463999</v>
      </c>
      <c r="H92">
        <v>23514346</v>
      </c>
      <c r="I92">
        <v>0</v>
      </c>
      <c r="J92">
        <v>11</v>
      </c>
      <c r="K92">
        <v>-1750</v>
      </c>
      <c r="L92">
        <v>1</v>
      </c>
    </row>
    <row r="93" spans="1:12">
      <c r="A93" s="1" t="s">
        <v>26</v>
      </c>
      <c r="B93">
        <v>31</v>
      </c>
      <c r="C93">
        <v>6</v>
      </c>
      <c r="D93">
        <v>1</v>
      </c>
      <c r="E93">
        <v>0</v>
      </c>
      <c r="F93">
        <v>-1</v>
      </c>
      <c r="G93">
        <v>30838453</v>
      </c>
      <c r="H93">
        <v>22881030</v>
      </c>
      <c r="I93">
        <v>0</v>
      </c>
      <c r="J93">
        <v>10</v>
      </c>
      <c r="K93">
        <v>3295</v>
      </c>
      <c r="L93">
        <v>6</v>
      </c>
    </row>
    <row r="94" spans="1:12">
      <c r="A94" s="1" t="s">
        <v>16</v>
      </c>
      <c r="B94">
        <v>32</v>
      </c>
      <c r="C94">
        <v>7</v>
      </c>
      <c r="D94">
        <v>4</v>
      </c>
      <c r="E94">
        <v>0</v>
      </c>
      <c r="F94">
        <v>-1</v>
      </c>
      <c r="G94">
        <v>31359489</v>
      </c>
      <c r="H94">
        <v>22508444</v>
      </c>
      <c r="I94">
        <v>0</v>
      </c>
      <c r="J94">
        <v>12</v>
      </c>
      <c r="K94">
        <v>-1370</v>
      </c>
      <c r="L94">
        <v>2</v>
      </c>
    </row>
    <row r="95" spans="1:12">
      <c r="A95" s="1" t="s">
        <v>26</v>
      </c>
      <c r="B95">
        <v>33</v>
      </c>
      <c r="C95">
        <v>4</v>
      </c>
      <c r="D95">
        <v>1</v>
      </c>
      <c r="E95">
        <v>0</v>
      </c>
      <c r="F95">
        <v>-1</v>
      </c>
      <c r="G95">
        <v>30750324</v>
      </c>
      <c r="H95">
        <v>22729329</v>
      </c>
      <c r="I95">
        <v>0</v>
      </c>
      <c r="J95">
        <v>11</v>
      </c>
      <c r="K95">
        <v>4410</v>
      </c>
      <c r="L95">
        <v>3</v>
      </c>
    </row>
    <row r="96" spans="1:12">
      <c r="A96" s="1" t="s">
        <v>16</v>
      </c>
      <c r="B96">
        <v>34</v>
      </c>
      <c r="C96">
        <v>7</v>
      </c>
      <c r="D96">
        <v>1</v>
      </c>
      <c r="E96">
        <v>0</v>
      </c>
      <c r="F96">
        <v>-1</v>
      </c>
      <c r="G96">
        <v>30405522</v>
      </c>
      <c r="H96">
        <v>21607561</v>
      </c>
      <c r="I96">
        <v>0</v>
      </c>
      <c r="J96">
        <v>15</v>
      </c>
      <c r="K96">
        <v>-2437</v>
      </c>
      <c r="L96">
        <v>0</v>
      </c>
    </row>
    <row r="97" spans="1:12">
      <c r="A97" s="1" t="s">
        <v>26</v>
      </c>
      <c r="B97">
        <v>35</v>
      </c>
      <c r="C97">
        <v>3</v>
      </c>
      <c r="D97">
        <v>8</v>
      </c>
      <c r="E97">
        <v>0</v>
      </c>
      <c r="F97">
        <v>-1</v>
      </c>
      <c r="G97">
        <v>31044532</v>
      </c>
      <c r="H97">
        <v>23559417</v>
      </c>
      <c r="I97">
        <v>0</v>
      </c>
      <c r="J97">
        <v>12</v>
      </c>
      <c r="K97">
        <v>3639</v>
      </c>
      <c r="L97">
        <v>1</v>
      </c>
    </row>
    <row r="98" spans="1:12">
      <c r="A98" s="1" t="s">
        <v>16</v>
      </c>
      <c r="B98">
        <v>36</v>
      </c>
      <c r="C98">
        <v>2</v>
      </c>
      <c r="D98">
        <v>2</v>
      </c>
      <c r="E98">
        <v>0</v>
      </c>
      <c r="F98">
        <v>-1</v>
      </c>
      <c r="G98">
        <v>31430581</v>
      </c>
      <c r="H98">
        <v>20360398</v>
      </c>
      <c r="I98">
        <v>0</v>
      </c>
      <c r="J98">
        <v>14</v>
      </c>
      <c r="K98">
        <v>-2998</v>
      </c>
      <c r="L98">
        <v>0</v>
      </c>
    </row>
    <row r="99" spans="1:12">
      <c r="A99" s="1" t="s">
        <v>26</v>
      </c>
      <c r="B99">
        <v>37</v>
      </c>
      <c r="C99">
        <v>5</v>
      </c>
      <c r="D99">
        <v>8</v>
      </c>
      <c r="E99">
        <v>0</v>
      </c>
      <c r="F99">
        <v>-1</v>
      </c>
      <c r="G99">
        <v>31677782</v>
      </c>
      <c r="H99">
        <v>21460674</v>
      </c>
      <c r="I99">
        <v>0</v>
      </c>
      <c r="J99">
        <v>12</v>
      </c>
      <c r="K99">
        <v>4532</v>
      </c>
      <c r="L99">
        <v>5</v>
      </c>
    </row>
    <row r="100" spans="1:12">
      <c r="A100" s="1" t="s">
        <v>16</v>
      </c>
      <c r="B100">
        <v>38</v>
      </c>
      <c r="C100">
        <v>2</v>
      </c>
      <c r="D100">
        <v>8</v>
      </c>
      <c r="E100">
        <v>0</v>
      </c>
      <c r="F100">
        <v>-1</v>
      </c>
      <c r="G100">
        <v>32831812</v>
      </c>
      <c r="H100">
        <v>19295150</v>
      </c>
      <c r="I100">
        <v>0</v>
      </c>
      <c r="J100">
        <v>16</v>
      </c>
      <c r="K100">
        <v>-10000</v>
      </c>
      <c r="L100">
        <v>0</v>
      </c>
    </row>
    <row r="101" spans="1:12">
      <c r="A101" s="1" t="s">
        <v>26</v>
      </c>
      <c r="B101">
        <v>39</v>
      </c>
      <c r="C101">
        <v>2</v>
      </c>
      <c r="D101">
        <v>7</v>
      </c>
      <c r="E101">
        <v>0</v>
      </c>
      <c r="F101">
        <v>-1</v>
      </c>
      <c r="G101">
        <v>31264378</v>
      </c>
      <c r="H101">
        <v>20531622</v>
      </c>
      <c r="I101">
        <v>0</v>
      </c>
      <c r="J101">
        <v>13</v>
      </c>
      <c r="K101">
        <v>4539</v>
      </c>
      <c r="L101">
        <v>3</v>
      </c>
    </row>
    <row r="102" spans="1:12">
      <c r="A102" s="1" t="s">
        <v>16</v>
      </c>
      <c r="B102">
        <v>40</v>
      </c>
      <c r="C102">
        <v>6</v>
      </c>
      <c r="D102">
        <v>8</v>
      </c>
      <c r="E102">
        <v>0</v>
      </c>
      <c r="F102">
        <v>-1</v>
      </c>
      <c r="G102">
        <v>32346483</v>
      </c>
      <c r="H102">
        <v>17626010</v>
      </c>
      <c r="I102">
        <v>0</v>
      </c>
      <c r="J102">
        <v>15</v>
      </c>
      <c r="K102">
        <v>-4111</v>
      </c>
      <c r="L102">
        <v>0</v>
      </c>
    </row>
    <row r="103" spans="1:12">
      <c r="A103" s="1" t="s">
        <v>26</v>
      </c>
      <c r="B103">
        <v>41</v>
      </c>
      <c r="C103">
        <v>7</v>
      </c>
      <c r="D103">
        <v>2</v>
      </c>
      <c r="E103">
        <v>0</v>
      </c>
      <c r="F103">
        <v>-1</v>
      </c>
      <c r="G103">
        <v>30985357</v>
      </c>
      <c r="H103">
        <v>20136421</v>
      </c>
      <c r="I103">
        <v>0</v>
      </c>
      <c r="J103">
        <v>13</v>
      </c>
      <c r="K103">
        <v>5148</v>
      </c>
      <c r="L103">
        <v>8</v>
      </c>
    </row>
    <row r="104" spans="1:12">
      <c r="A104" s="1" t="s">
        <v>16</v>
      </c>
      <c r="B104">
        <v>42</v>
      </c>
      <c r="C104">
        <v>7</v>
      </c>
      <c r="D104">
        <v>3</v>
      </c>
      <c r="E104">
        <v>0</v>
      </c>
      <c r="F104">
        <v>-1</v>
      </c>
      <c r="G104">
        <v>33694231</v>
      </c>
      <c r="H104">
        <v>17419834</v>
      </c>
      <c r="I104">
        <v>0</v>
      </c>
      <c r="J104">
        <v>17</v>
      </c>
      <c r="K104">
        <v>-4110</v>
      </c>
      <c r="L104">
        <v>0</v>
      </c>
    </row>
    <row r="105" spans="1:12">
      <c r="A105" s="1" t="s">
        <v>26</v>
      </c>
      <c r="B105">
        <v>43</v>
      </c>
      <c r="C105">
        <v>5</v>
      </c>
      <c r="D105">
        <v>7</v>
      </c>
      <c r="E105">
        <v>0</v>
      </c>
      <c r="F105">
        <v>-1</v>
      </c>
      <c r="G105">
        <v>33622144</v>
      </c>
      <c r="H105">
        <v>16883507</v>
      </c>
      <c r="I105">
        <v>0</v>
      </c>
      <c r="J105">
        <v>15</v>
      </c>
      <c r="K105">
        <v>10065</v>
      </c>
      <c r="L105">
        <v>0</v>
      </c>
    </row>
    <row r="106" spans="1:12">
      <c r="A106" s="1" t="s">
        <v>16</v>
      </c>
      <c r="B106">
        <v>44</v>
      </c>
      <c r="C106">
        <v>6</v>
      </c>
      <c r="D106">
        <v>4</v>
      </c>
      <c r="E106">
        <v>0</v>
      </c>
      <c r="F106">
        <v>-1</v>
      </c>
      <c r="G106">
        <v>37534773</v>
      </c>
      <c r="H106">
        <v>9381046</v>
      </c>
      <c r="I106">
        <v>0</v>
      </c>
      <c r="J106">
        <v>18</v>
      </c>
      <c r="K106">
        <v>-10000</v>
      </c>
      <c r="L106">
        <v>1</v>
      </c>
    </row>
    <row r="107" spans="1:12">
      <c r="A107" s="1" t="s">
        <v>26</v>
      </c>
      <c r="B107">
        <v>45</v>
      </c>
      <c r="C107">
        <v>6</v>
      </c>
      <c r="D107">
        <v>3</v>
      </c>
      <c r="E107">
        <v>0</v>
      </c>
      <c r="F107">
        <v>-1</v>
      </c>
      <c r="G107">
        <v>38061792</v>
      </c>
      <c r="H107">
        <v>5956813</v>
      </c>
      <c r="I107">
        <v>0</v>
      </c>
      <c r="J107">
        <v>19</v>
      </c>
      <c r="K107">
        <v>10064</v>
      </c>
      <c r="L107">
        <v>8</v>
      </c>
    </row>
    <row r="108" spans="1:12">
      <c r="A108" s="1" t="s">
        <v>16</v>
      </c>
      <c r="B108">
        <v>46</v>
      </c>
      <c r="C108">
        <v>6</v>
      </c>
      <c r="D108">
        <v>6</v>
      </c>
      <c r="E108">
        <v>0</v>
      </c>
      <c r="F108">
        <v>-1</v>
      </c>
      <c r="G108">
        <v>26829487</v>
      </c>
      <c r="H108">
        <v>1393513</v>
      </c>
      <c r="I108">
        <v>0</v>
      </c>
      <c r="J108">
        <v>18</v>
      </c>
      <c r="K108">
        <v>-10000</v>
      </c>
      <c r="L108">
        <v>1</v>
      </c>
    </row>
    <row r="109" spans="1:12">
      <c r="A109" s="1" t="s">
        <v>26</v>
      </c>
      <c r="B109">
        <v>47</v>
      </c>
      <c r="C109">
        <v>7</v>
      </c>
      <c r="D109">
        <v>8</v>
      </c>
      <c r="E109">
        <v>0</v>
      </c>
      <c r="F109">
        <v>-1</v>
      </c>
      <c r="G109">
        <v>30317983</v>
      </c>
      <c r="H109">
        <v>1586601</v>
      </c>
      <c r="I109">
        <v>0</v>
      </c>
      <c r="J109">
        <v>19</v>
      </c>
      <c r="K109">
        <v>10064</v>
      </c>
      <c r="L109">
        <v>8</v>
      </c>
    </row>
    <row r="110" spans="1:12">
      <c r="A110" s="1" t="s">
        <v>26</v>
      </c>
      <c r="B110">
        <v>48</v>
      </c>
      <c r="C110">
        <v>8</v>
      </c>
      <c r="D110">
        <v>1</v>
      </c>
      <c r="E110">
        <v>0</v>
      </c>
      <c r="F110">
        <v>-1</v>
      </c>
      <c r="G110">
        <v>4192425</v>
      </c>
      <c r="H110">
        <v>208955</v>
      </c>
      <c r="I110">
        <v>0</v>
      </c>
      <c r="J110">
        <v>19</v>
      </c>
      <c r="K110">
        <v>10064</v>
      </c>
      <c r="L110">
        <v>8</v>
      </c>
    </row>
    <row r="111" spans="1:12">
      <c r="A111" s="1" t="s">
        <v>26</v>
      </c>
      <c r="B111">
        <v>49</v>
      </c>
      <c r="C111">
        <v>8</v>
      </c>
      <c r="D111">
        <v>2</v>
      </c>
      <c r="E111">
        <v>0</v>
      </c>
      <c r="F111">
        <v>-1</v>
      </c>
      <c r="G111">
        <v>1084450</v>
      </c>
      <c r="H111">
        <v>43902</v>
      </c>
      <c r="I111">
        <v>0</v>
      </c>
      <c r="J111">
        <v>19</v>
      </c>
      <c r="K111">
        <v>10064</v>
      </c>
      <c r="L111">
        <v>8</v>
      </c>
    </row>
    <row r="112" spans="1:12">
      <c r="A112" s="1" t="s">
        <v>16</v>
      </c>
      <c r="B112">
        <v>50</v>
      </c>
      <c r="C112">
        <v>8</v>
      </c>
      <c r="D112">
        <v>3</v>
      </c>
      <c r="E112">
        <v>0</v>
      </c>
      <c r="F112">
        <v>-1</v>
      </c>
      <c r="G112">
        <v>38939</v>
      </c>
      <c r="H112">
        <v>1805</v>
      </c>
      <c r="I112">
        <v>0</v>
      </c>
      <c r="J112">
        <v>18</v>
      </c>
      <c r="K112">
        <v>-10000</v>
      </c>
      <c r="L112">
        <v>1</v>
      </c>
    </row>
    <row r="113" spans="1:12">
      <c r="A113" s="1" t="s">
        <v>26</v>
      </c>
      <c r="B113">
        <v>51</v>
      </c>
      <c r="C113">
        <v>6</v>
      </c>
      <c r="D113">
        <v>7</v>
      </c>
      <c r="E113">
        <v>0</v>
      </c>
      <c r="F113">
        <v>-1</v>
      </c>
      <c r="G113">
        <v>129987</v>
      </c>
      <c r="H113">
        <v>4509</v>
      </c>
      <c r="I113">
        <v>0</v>
      </c>
      <c r="J113">
        <v>19</v>
      </c>
      <c r="K113">
        <v>10064</v>
      </c>
      <c r="L113">
        <v>8</v>
      </c>
    </row>
    <row r="114" spans="1:12">
      <c r="A114" s="1" t="s">
        <v>16</v>
      </c>
      <c r="B114">
        <v>52</v>
      </c>
      <c r="C114">
        <v>7</v>
      </c>
      <c r="D114">
        <v>7</v>
      </c>
      <c r="E114">
        <v>0</v>
      </c>
      <c r="F114">
        <v>-1</v>
      </c>
      <c r="G114">
        <v>33866</v>
      </c>
      <c r="H114">
        <v>1235</v>
      </c>
      <c r="I114">
        <v>0</v>
      </c>
      <c r="J114">
        <v>18</v>
      </c>
      <c r="K114">
        <v>-10000</v>
      </c>
      <c r="L114">
        <v>1</v>
      </c>
    </row>
    <row r="115" spans="1:12">
      <c r="A115" s="1" t="s">
        <v>26</v>
      </c>
      <c r="B115">
        <v>53</v>
      </c>
      <c r="C115">
        <v>8</v>
      </c>
      <c r="D115">
        <v>8</v>
      </c>
      <c r="E115">
        <v>0</v>
      </c>
      <c r="F115">
        <v>-1</v>
      </c>
      <c r="G115">
        <v>35839</v>
      </c>
      <c r="H115">
        <v>1145</v>
      </c>
      <c r="I115">
        <v>0</v>
      </c>
      <c r="J115">
        <v>19</v>
      </c>
      <c r="K115">
        <v>10064</v>
      </c>
      <c r="L115">
        <v>8</v>
      </c>
    </row>
    <row r="116" spans="1:12">
      <c r="A116" s="1" t="s">
        <v>16</v>
      </c>
      <c r="B116">
        <v>54</v>
      </c>
      <c r="C116">
        <v>7</v>
      </c>
      <c r="D116">
        <v>5</v>
      </c>
      <c r="E116">
        <v>0</v>
      </c>
      <c r="F116">
        <v>-1</v>
      </c>
      <c r="G116">
        <v>3954</v>
      </c>
      <c r="H116">
        <v>120</v>
      </c>
      <c r="I116">
        <v>0</v>
      </c>
      <c r="J116">
        <v>18</v>
      </c>
      <c r="K116">
        <v>-10000</v>
      </c>
      <c r="L116">
        <v>1</v>
      </c>
    </row>
    <row r="117" spans="1:12">
      <c r="A117" s="1" t="s">
        <v>26</v>
      </c>
      <c r="B117">
        <v>55</v>
      </c>
      <c r="C117">
        <v>8</v>
      </c>
      <c r="D117">
        <v>6</v>
      </c>
      <c r="E117">
        <v>0</v>
      </c>
      <c r="F117">
        <v>-1</v>
      </c>
      <c r="G117">
        <v>3010</v>
      </c>
      <c r="H117">
        <v>80</v>
      </c>
      <c r="I117">
        <v>0</v>
      </c>
      <c r="J117">
        <v>19</v>
      </c>
      <c r="K117">
        <v>10064</v>
      </c>
      <c r="L117">
        <v>8</v>
      </c>
    </row>
    <row r="118" spans="1:12">
      <c r="A118" s="1" t="s">
        <v>16</v>
      </c>
      <c r="B118">
        <v>56</v>
      </c>
      <c r="C118">
        <v>7</v>
      </c>
      <c r="D118">
        <v>6</v>
      </c>
      <c r="E118">
        <v>0</v>
      </c>
      <c r="F118">
        <v>-1</v>
      </c>
      <c r="G118">
        <v>397</v>
      </c>
      <c r="H118">
        <v>11</v>
      </c>
      <c r="I118">
        <v>0</v>
      </c>
      <c r="J118">
        <v>18</v>
      </c>
      <c r="K118">
        <v>-10000</v>
      </c>
      <c r="L118">
        <v>1</v>
      </c>
    </row>
    <row r="119" spans="1:12">
      <c r="A119" s="1" t="s">
        <v>26</v>
      </c>
      <c r="B119">
        <v>57</v>
      </c>
      <c r="C119">
        <v>8</v>
      </c>
      <c r="D119">
        <v>7</v>
      </c>
      <c r="E119">
        <v>0</v>
      </c>
      <c r="F119">
        <v>-1</v>
      </c>
      <c r="G119">
        <v>437</v>
      </c>
      <c r="H119">
        <v>11</v>
      </c>
      <c r="I119">
        <v>0</v>
      </c>
      <c r="J119">
        <v>19</v>
      </c>
      <c r="K119">
        <v>10064</v>
      </c>
      <c r="L119">
        <v>8</v>
      </c>
    </row>
    <row r="120" spans="1:12">
      <c r="A120" s="1" t="s">
        <v>26</v>
      </c>
      <c r="B120">
        <v>58</v>
      </c>
      <c r="C120">
        <v>8</v>
      </c>
      <c r="D120">
        <v>5</v>
      </c>
      <c r="E120">
        <v>0</v>
      </c>
      <c r="F120">
        <v>-1</v>
      </c>
      <c r="G120">
        <v>141</v>
      </c>
      <c r="H120">
        <v>3</v>
      </c>
      <c r="I120">
        <v>0</v>
      </c>
      <c r="J120">
        <v>19</v>
      </c>
      <c r="K120">
        <v>10064</v>
      </c>
      <c r="L120">
        <v>8</v>
      </c>
    </row>
    <row r="121" spans="1:12">
      <c r="A121" s="1" t="s">
        <v>26</v>
      </c>
      <c r="B121">
        <v>59</v>
      </c>
      <c r="C121">
        <v>8</v>
      </c>
      <c r="D121">
        <v>4</v>
      </c>
      <c r="E121">
        <v>0</v>
      </c>
      <c r="F121">
        <v>-1</v>
      </c>
      <c r="G121">
        <v>29</v>
      </c>
      <c r="H121">
        <v>0</v>
      </c>
      <c r="I121">
        <v>0</v>
      </c>
      <c r="J121">
        <v>19</v>
      </c>
      <c r="K121">
        <v>10064</v>
      </c>
      <c r="L121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Diagramme</vt:lpstr>
      </vt:variant>
      <vt:variant>
        <vt:i4>2</vt:i4>
      </vt:variant>
    </vt:vector>
  </HeadingPairs>
  <TitlesOfParts>
    <vt:vector size="6" baseType="lpstr">
      <vt:lpstr>Zusammenfassung</vt:lpstr>
      <vt:lpstr>Detailauswertung</vt:lpstr>
      <vt:lpstr>Spiele</vt:lpstr>
      <vt:lpstr>Alle Züge</vt:lpstr>
      <vt:lpstr>Diagramm Spieler 1</vt:lpstr>
      <vt:lpstr>Diagramm Spieler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Eggimann</dc:creator>
  <cp:lastModifiedBy>Manuel Eggimann</cp:lastModifiedBy>
  <dcterms:created xsi:type="dcterms:W3CDTF">2014-04-22T21:51:21Z</dcterms:created>
  <dcterms:modified xsi:type="dcterms:W3CDTF">2014-04-24T11:43:48Z</dcterms:modified>
</cp:coreProperties>
</file>