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SingleCells2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\workspace\Reversi\src\Testing\Tests\"/>
    </mc:Choice>
  </mc:AlternateContent>
  <bookViews>
    <workbookView xWindow="0" yWindow="0" windowWidth="23040" windowHeight="8868" activeTab="5"/>
  </bookViews>
  <sheets>
    <sheet name="Zusammenfassung" sheetId="1" r:id="rId1"/>
    <sheet name="Detailauswertung" sheetId="2" r:id="rId2"/>
    <sheet name="Diagramm Spieler 1" sheetId="6" r:id="rId3"/>
    <sheet name="Diagramm Spieler 2" sheetId="7" r:id="rId4"/>
    <sheet name="Spiele" sheetId="3" r:id="rId5"/>
    <sheet name="Alle Züge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 a="1"/>
  <c r="E10" i="1" s="1"/>
  <c r="D10" i="1" s="1"/>
  <c r="E9" i="1" a="1"/>
  <c r="E9" i="1" s="1"/>
  <c r="D9" i="1" s="1"/>
  <c r="E8" i="1" a="1"/>
  <c r="E8" i="1" s="1"/>
  <c r="D8" i="1" s="1"/>
  <c r="B10" i="1" a="1"/>
  <c r="B10" i="1" s="1"/>
  <c r="A10" i="1" s="1"/>
  <c r="B9" i="1" a="1"/>
  <c r="B9" i="1" s="1"/>
  <c r="A9" i="1" s="1"/>
  <c r="B8" i="1" a="1"/>
  <c r="B8" i="1" s="1"/>
  <c r="A8" i="1" s="1"/>
  <c r="D7" i="1"/>
  <c r="A7" i="1"/>
  <c r="C3" i="2" l="1"/>
  <c r="A3" i="2"/>
</calcChain>
</file>

<file path=xl/connections.xml><?xml version="1.0" encoding="utf-8"?>
<connections xmlns="http://schemas.openxmlformats.org/spreadsheetml/2006/main">
  <connection id="1" name="Testresult1" type="4" refreshedVersion="0" deleted="1" background="1">
    <webPr xml="1" sourceData="1" url="C:\Users\Manuel\workspace\Reversi\src\Testing\Tests\testwithTT.xml" htmlTables="1" htmlFormat="all"/>
  </connection>
</connections>
</file>

<file path=xl/sharedStrings.xml><?xml version="1.0" encoding="utf-8"?>
<sst xmlns="http://schemas.openxmlformats.org/spreadsheetml/2006/main" count="132" uniqueCount="58">
  <si>
    <t>Zusammenfassung</t>
  </si>
  <si>
    <t>VS.</t>
  </si>
  <si>
    <t>Anzahl Spiele:</t>
  </si>
  <si>
    <t>Zeitlimit:</t>
  </si>
  <si>
    <t>Anzahl gewonnene Spiele:</t>
  </si>
  <si>
    <t>Einzelne Spiele</t>
  </si>
  <si>
    <t>Resultat</t>
  </si>
  <si>
    <t>Sieger</t>
  </si>
  <si>
    <t>Resultat Spieler 1</t>
  </si>
  <si>
    <t>Resultat Spieler 2</t>
  </si>
  <si>
    <t>Spieler 1 disqualifiziert</t>
  </si>
  <si>
    <t>Spieler 2 disqualifiziert</t>
  </si>
  <si>
    <t>Anzahl Züge Spieler 1</t>
  </si>
  <si>
    <t>Anzahl Züge Spieler 2</t>
  </si>
  <si>
    <t>GameNr</t>
  </si>
  <si>
    <t>REGULARRESULT</t>
  </si>
  <si>
    <t>Player2</t>
  </si>
  <si>
    <t>Anzahl Knoten pro Zug Spieler 1</t>
  </si>
  <si>
    <t>Anzahl Knoten pro Zug Spieler 2</t>
  </si>
  <si>
    <t>durchschnittliche Tiefe Spieler 1</t>
  </si>
  <si>
    <t>durchschnittliche Tiefe Spieler 2</t>
  </si>
  <si>
    <t>Evaluationen pro Zug Spieler 1</t>
  </si>
  <si>
    <t>Evaluationen pro Zug Spieler 2</t>
  </si>
  <si>
    <t>TT Treffer pro Zug Spieler 1</t>
  </si>
  <si>
    <t>Standardabweichung Evaluierungen Spieler 1</t>
  </si>
  <si>
    <t>Standardabweichung Evaluierungen Spieler 2</t>
  </si>
  <si>
    <t>Player1</t>
  </si>
  <si>
    <t>Durchschnittliche Werteänderung Spieler 1</t>
  </si>
  <si>
    <t>Durchschnittliche Werteänderung Spieler 2</t>
  </si>
  <si>
    <t>Details und Diagramm</t>
  </si>
  <si>
    <t>Anzahl durchsuchter Knoten</t>
  </si>
  <si>
    <t>Durchschnittliche Anzahl durchsuchter Knoten</t>
  </si>
  <si>
    <t>Anzahl Evaluierungen</t>
  </si>
  <si>
    <t>Durchschnittliche Anzahl Evaluierungen</t>
  </si>
  <si>
    <t>Anzahl TT Treffer</t>
  </si>
  <si>
    <t>durchschnittliche Anzahl TT Treffer</t>
  </si>
  <si>
    <t>durchschnittliche Suchtiefe</t>
  </si>
  <si>
    <t>durchschnittliche Anzahl Züge</t>
  </si>
  <si>
    <t>durchschnittliche Evaluierugsabweichung</t>
  </si>
  <si>
    <t>Standardabweichung der Evaluierungdifferenz</t>
  </si>
  <si>
    <t>Spieler</t>
  </si>
  <si>
    <t>Zugnr</t>
  </si>
  <si>
    <t>Zeile</t>
  </si>
  <si>
    <t>Spalte</t>
  </si>
  <si>
    <t>Bitboard rot</t>
  </si>
  <si>
    <t>Bitboard grün</t>
  </si>
  <si>
    <t>durchsuchte Knoten</t>
  </si>
  <si>
    <t>Evaluierungen</t>
  </si>
  <si>
    <t>TT Treffer</t>
  </si>
  <si>
    <t>Suchtiefe</t>
  </si>
  <si>
    <t>Positionswert</t>
  </si>
  <si>
    <t>Zugindex</t>
  </si>
  <si>
    <t>Anzahl Züge</t>
  </si>
  <si>
    <t>Index</t>
  </si>
  <si>
    <t>TT Treffer pro Zug Spieler 2</t>
  </si>
  <si>
    <t>Spieler 1</t>
  </si>
  <si>
    <t>Spieler2</t>
  </si>
  <si>
    <t>alphabeta without cloneing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</si>
</sst>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scheme val="minor"/>
    </font>
    <font>
      <i/>
      <sz val="10"/>
      <color theme="1"/>
      <name val="Calibri"/>
      <scheme val="minor"/>
    </font>
    <font>
      <i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164" fontId="5" fillId="0" borderId="0" xfId="0" applyNumberFormat="1" applyFont="1"/>
    <xf numFmtId="2" fontId="5" fillId="0" borderId="0" xfId="0" applyNumberFormat="1" applyFont="1"/>
    <xf numFmtId="0" fontId="7" fillId="0" borderId="0" xfId="0" applyFo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Standard" xfId="0" builtinId="0"/>
  </cellStyles>
  <dxfs count="2"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n.ethz.ch/student/meggiman'">
  <Schema ID="Schema3" Namespace="http://n.ethz.ch/student/meggiman">
    <schema xmlns="http://www.w3.org/2001/XMLSchema" xmlns:tns="http://n.ethz.ch/student/meggiman" targetNamespace="http://n.ethz.ch/student/meggiman" elementFormDefault="qualified">
      <complexType name="GameType">
        <sequence>
          <element name="finalBoard" type="tns:GameboardType" minOccurs="1" maxOccurs="1">
					</element>
          <element name="player1" type="tns:PlayerAttributesType" minOccurs="1" maxOccurs="1">
					</element>
          <element name="player2" type="tns:PlayerAttributesType" maxOccurs="1" minOccurs="1">
					</element>
          <element name="moves" minOccurs="1" maxOccurs="1" type="tns:movesType">
					</element>
          <element name="resultcode" maxOccurs="1" minOccurs="1">
            <simpleType>
              <restriction base="string">
                <enumeration value="REGULARRESULT"/>
                <enumeration value="TIMEEXCEEDED"/>
                <enumeration value="ILLEGALMOVE"/>
                <enumeration value="EXCEPTION"/>
              </restriction>
            </simpleType>
          </element>
          <element name="winner" maxOccurs="1" minOccurs="1">
            <simpleType>
              <restriction base="string">
                <enumeration value="Player1"/>
                <enumeration value="Player2"/>
                <enumeration value="draw"/>
              </restriction>
            </simpleType>
          </element>
        </sequence>
        <attribute name="GameNr" type="int" use="required"/>
      </complexType>
      <complexType name="MoveType">
        <all>
          <element name="move" type="tns:CoordinatesType" minOccurs="1" maxOccurs="1">
					</element>
          <element name="gameboard" type="tns:GameboardType" minOccurs="1" maxOccurs="1">
					</element>
          <element name="NrofsearchedNodes" type="long" maxOccurs="1" minOccurs="1">
					</element>
          <element name="NrofevaluatedNodes" type="long" maxOccurs="1" minOccurs="1">
					</element>
          <element name="NrofTTHits" type="long" maxOccurs="1" minOccurs="1">
					</element>
          <element name="depth" type="float" maxOccurs="1" minOccurs="1">
					</element>
          <element name="value" type="int" maxOccurs="1" minOccurs="1">
					</element>
          <element name="movenr" type="int" maxOccurs="1" minOccurs="1">
					</element>
        </all>
        <attribute name="playernr" use="required">
          <simpleType>
            <restriction base="string">
              <enumeration value="Player1"/>
              <enumeration value="Player2"/>
            </restriction>
          </simpleType>
        </attribute>
        <attribute name="moveNr" type="int" use="required"/>
      </complexType>
      <complexType name="CoordinatesType">
        <sequence>
          <element name="Row" maxOccurs="1" minOccurs="1">
            <simpleType>
              <restriction base="int">
                <minInclusive value="1"/>
                <maxInclusive value="8"/>
              </restriction>
            </simpleType>
          </element>
          <element name="Column" maxOccurs="1" minOccurs="1">
            <simpleType>
              <restriction base="int">
                <minInclusive value="1"/>
                <maxInclusive value="8"/>
              </restriction>
            </simpleType>
          </element>
        </sequence>
      </complexType>
      <complexType name="GameboardType">
        <sequence>
          <element name="red" type="long" maxOccurs="1" minOccurs="1"/>
          <element name="green" type="long" maxOccurs="1" minOccurs="1"/>
        </sequence>
      </complexType>
      <complexType name="PlayerAttributesType">
        <sequence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inOccurs="1" maxOccurs="1">
					</element>
          <element name="NrofmadeMoves" type="int" maxOccurs="1" minOccurs="1">
					</element>
          <element name="result" type="int" maxOccurs="1" minOccurs="1">
					</element>
          <element name="disqualified" type="boolean" maxOccurs="1" minOccurs="1">
					</element>
        </sequence>
      </complexType>
      <complexType name="moveorderingpercentageType">
        <sequence>
          <element name="value" type="tns:moveorderingvalueType" minOccurs="1" maxOccurs="unbounded"/>
        </sequence>
      </complexType>
      <complexType name="moveorderingvalueType">
        <sequence>
          <element name="nr" type="int" maxOccurs="1" minOccurs="1"/>
          <element name="value" type="float" maxOccurs="1" minOccurs="1"/>
        </sequence>
      </complexType>
      <complexType name="movesType">
        <sequence>
          <element name="move" type="tns:MoveType" minOccurs="1" maxOccurs="unbounded"/>
        </sequence>
      </complexType>
      <complexType name="PlayerAttributes2Type">
        <sequence>
          <element name="name" type="string" maxOccurs="1" minOccurs="1">
					</element>
          <element name="timelimit" type="long" maxOccurs="1" minOccurs="1">
					</element>
          <element name="averagevaluechange" type="float" maxOccurs="1" minOccurs="1"/>
          <element name="standarddeviationvaluechange" type="double" maxOccurs="1" minOccurs="1">
					</element>
          <element name="moveorderingpercentage" type="tns:moveorderingpercentageType" maxOccurs="1" minOccurs="1">
					</element>
          <element name="totalNrofsearchedNodes" type="long" maxOccurs="1" minOccurs="1">
					</element>
          <element name="averageNrofsearchedNodes" type="long" maxOccurs="1" minOccurs="1">
					</element>
          <element name="totalNrofevaluatedNodes" type="long" maxOccurs="1" minOccurs="1">
					</element>
          <element name="averageNrofevaluatedNodes" type="long" maxOccurs="1" minOccurs="1">
					</element>
          <element name="totalNrofTTHits" type="long" maxOccurs="1" minOccurs="1">
					</element>
          <element name="averageNrofTTHits" type="long" maxOccurs="1" minOccurs="1">
					</element>
          <element name="averagedepth" type="float" maxOccurs="1" minOccurs="1">
					</element>
          <element name="averageNrofmademoves" type="int" maxOccurs="1" minOccurs="1">
					</element>
          <element name="wongames" type="int" maxOccurs="1" minOccurs="1">
					</element>
        </sequence>
      </complexType>
      <complexType name="TestresultType">
        <sequence>
          <element name="player1" type="tns:PlayerAttributes2Type" maxOccurs="1" minOccurs="1">
					</element>
          <element name="player2" type="tns:PlayerAttributes2Type" maxOccurs="1" minOccurs="1"/>
          <element name="nrofgames" type="int" maxOccurs="1" minOccurs="1"/>
          <element name="Game" type="tns:GameType" maxOccurs="unbounded" minOccurs="1">
					</element>
        </sequence>
      </complexType>
      <element name="Result" type="tns:TestresultType"/>
    </schema>
  </Schema>
  <Map ID="6" Name="Result_Zuordnung" RootElement="Result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12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Spiele!$D$2</c:f>
              <c:strCache>
                <c:ptCount val="1"/>
                <c:pt idx="0">
                  <c:v>Resultat Spieler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7453076281705852"/>
                  <c:y val="0.430666045776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Spiele!$D$3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3878032"/>
        <c:axId val="-1474068576"/>
      </c:lineChart>
      <c:catAx>
        <c:axId val="-1643878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68576"/>
        <c:crosses val="autoZero"/>
        <c:auto val="1"/>
        <c:lblAlgn val="ctr"/>
        <c:lblOffset val="100"/>
        <c:noMultiLvlLbl val="0"/>
      </c:catAx>
      <c:valAx>
        <c:axId val="-147406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64387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Resultat Spieler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Spiele!$E$2</c:f>
              <c:strCache>
                <c:ptCount val="1"/>
                <c:pt idx="0">
                  <c:v>Resultat Spieler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name>Lineare Regression</c:nam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7623318024981303"/>
                  <c:y val="-0.25740750148166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val>
            <c:numRef>
              <c:f>Spiele!$E$3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74074560"/>
        <c:axId val="-1474068032"/>
      </c:lineChart>
      <c:catAx>
        <c:axId val="-1474074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68032"/>
        <c:crosses val="autoZero"/>
        <c:auto val="1"/>
        <c:lblAlgn val="ctr"/>
        <c:lblOffset val="100"/>
        <c:noMultiLvlLbl val="0"/>
      </c:catAx>
      <c:valAx>
        <c:axId val="-14740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7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CH" sz="1400" b="0" i="0" baseline="0">
                <a:effectLst/>
              </a:rPr>
              <a:t>Zugsortierung Spieler 1</a:t>
            </a:r>
            <a:endParaRPr lang="de-CH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03114940821077"/>
          <c:y val="0.27207861467515765"/>
          <c:w val="0.81253758374542806"/>
          <c:h val="0.567242316821951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Detailauswertung!$G$3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Detailauswertung!$F$4:$F$11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Detailauswertung!$G$4:$G$11</c:f>
              <c:numCache>
                <c:formatCode>General</c:formatCode>
                <c:ptCount val="8"/>
                <c:pt idx="0">
                  <c:v>0.3</c:v>
                </c:pt>
                <c:pt idx="1">
                  <c:v>0.2</c:v>
                </c:pt>
                <c:pt idx="2">
                  <c:v>0.16666666999999999</c:v>
                </c:pt>
                <c:pt idx="3">
                  <c:v>0.13333333999999999</c:v>
                </c:pt>
                <c:pt idx="4">
                  <c:v>0.1</c:v>
                </c:pt>
                <c:pt idx="5">
                  <c:v>0</c:v>
                </c:pt>
                <c:pt idx="6">
                  <c:v>3.3333334999999999E-2</c:v>
                </c:pt>
                <c:pt idx="7">
                  <c:v>6.6666669999999997E-2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74066944"/>
        <c:axId val="-1474072384"/>
      </c:barChart>
      <c:catAx>
        <c:axId val="-147406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72384"/>
        <c:crosses val="autoZero"/>
        <c:auto val="1"/>
        <c:lblAlgn val="ctr"/>
        <c:lblOffset val="100"/>
        <c:noMultiLvlLbl val="0"/>
      </c:catAx>
      <c:valAx>
        <c:axId val="-14740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66944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Zugsortierung</a:t>
            </a:r>
            <a:r>
              <a:rPr lang="de-CH" baseline="0"/>
              <a:t> Spieler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Detailauswertung!$J$3</c:f>
              <c:strCache>
                <c:ptCount val="1"/>
                <c:pt idx="0">
                  <c:v>Anzahl Züge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Detailauswertung!$I$4:$I$15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cat>
          <c:val>
            <c:numRef>
              <c:f>Detailauswertung!$J$4:$J$15</c:f>
              <c:numCache>
                <c:formatCode>General</c:formatCode>
                <c:ptCount val="12"/>
                <c:pt idx="0">
                  <c:v>0.4</c:v>
                </c:pt>
                <c:pt idx="1">
                  <c:v>6.6666669999999997E-2</c:v>
                </c:pt>
                <c:pt idx="2">
                  <c:v>0.16666666999999999</c:v>
                </c:pt>
                <c:pt idx="3">
                  <c:v>0.2</c:v>
                </c:pt>
                <c:pt idx="4">
                  <c:v>0.13333333999999999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3.3333334999999999E-2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74072928"/>
        <c:axId val="-1474060960"/>
      </c:barChart>
      <c:catAx>
        <c:axId val="-147407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60960"/>
        <c:crosses val="autoZero"/>
        <c:auto val="1"/>
        <c:lblAlgn val="ctr"/>
        <c:lblOffset val="100"/>
        <c:noMultiLvlLbl val="0"/>
      </c:catAx>
      <c:valAx>
        <c:axId val="-147406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72928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9"/>
          <c:order val="0"/>
          <c:tx>
            <c:strRef>
              <c:f>Spiele!$J$2</c:f>
              <c:strCache>
                <c:ptCount val="1"/>
                <c:pt idx="0">
                  <c:v>durchschnittliche Tiefe Spieler 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Spiele!$J$3</c:f>
              <c:numCache>
                <c:formatCode>General</c:formatCode>
                <c:ptCount val="1"/>
                <c:pt idx="0">
                  <c:v>5481.1665000000003</c:v>
                </c:pt>
              </c:numCache>
            </c:numRef>
          </c:val>
          <c:smooth val="0"/>
        </c:ser>
        <c:ser>
          <c:idx val="11"/>
          <c:order val="1"/>
          <c:tx>
            <c:strRef>
              <c:f>Spiele!$L$2</c:f>
              <c:strCache>
                <c:ptCount val="1"/>
                <c:pt idx="0">
                  <c:v>Anzahl Knoten pro Zug Spieler 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Spiele!$L$3</c:f>
              <c:numCache>
                <c:formatCode>General</c:formatCode>
                <c:ptCount val="1"/>
                <c:pt idx="0">
                  <c:v>1014682</c:v>
                </c:pt>
              </c:numCache>
            </c:numRef>
          </c:val>
          <c:smooth val="0"/>
        </c:ser>
        <c:ser>
          <c:idx val="13"/>
          <c:order val="2"/>
          <c:tx>
            <c:strRef>
              <c:f>Spiele!$N$2</c:f>
              <c:strCache>
                <c:ptCount val="1"/>
                <c:pt idx="0">
                  <c:v>Evaluationen pro Zug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Spiele!$N$3</c:f>
              <c:numCache>
                <c:formatCode>General</c:formatCode>
                <c:ptCount val="1"/>
                <c:pt idx="0">
                  <c:v>605075</c:v>
                </c:pt>
              </c:numCache>
            </c:numRef>
          </c:val>
          <c:smooth val="0"/>
        </c:ser>
        <c:ser>
          <c:idx val="15"/>
          <c:order val="3"/>
          <c:tx>
            <c:strRef>
              <c:f>Spiele!$P$2</c:f>
              <c:strCache>
                <c:ptCount val="1"/>
                <c:pt idx="0">
                  <c:v>TT Treffer pro Zug Spieler 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Spiele!$P$3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74063680"/>
        <c:axId val="-1474071840"/>
      </c:lineChart>
      <c:lineChart>
        <c:grouping val="standard"/>
        <c:varyColors val="0"/>
        <c:ser>
          <c:idx val="17"/>
          <c:order val="4"/>
          <c:tx>
            <c:strRef>
              <c:f>Spiele!$R$2</c:f>
              <c:strCache>
                <c:ptCount val="1"/>
                <c:pt idx="0">
                  <c:v>Durchschnittliche Werteänderung Spieler 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Spiele!$R$3</c:f>
              <c:numCache>
                <c:formatCode>General</c:formatCode>
                <c:ptCount val="1"/>
                <c:pt idx="0">
                  <c:v>-355.16665999999998</c:v>
                </c:pt>
              </c:numCache>
            </c:numRef>
          </c:val>
          <c:smooth val="0"/>
        </c:ser>
        <c:ser>
          <c:idx val="19"/>
          <c:order val="5"/>
          <c:tx>
            <c:strRef>
              <c:f>Spiele!$T$2</c:f>
              <c:strCache>
                <c:ptCount val="1"/>
                <c:pt idx="0">
                  <c:v>Standardabweichung Evaluierungen Spieler 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Spiele!$T$3</c:f>
              <c:numCache>
                <c:formatCode>General</c:formatCode>
                <c:ptCount val="1"/>
                <c:pt idx="0">
                  <c:v>8460.6612034757654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74075648"/>
        <c:axId val="-1474063136"/>
      </c:lineChart>
      <c:catAx>
        <c:axId val="-147406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71840"/>
        <c:crosses val="autoZero"/>
        <c:auto val="1"/>
        <c:lblAlgn val="ctr"/>
        <c:lblOffset val="100"/>
        <c:noMultiLvlLbl val="0"/>
      </c:catAx>
      <c:valAx>
        <c:axId val="-14740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Anzahl</a:t>
                </a:r>
                <a:r>
                  <a:rPr lang="de-CH" baseline="0"/>
                  <a:t>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63680"/>
        <c:crosses val="autoZero"/>
        <c:crossBetween val="between"/>
      </c:valAx>
      <c:valAx>
        <c:axId val="-14740631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75648"/>
        <c:crosses val="max"/>
        <c:crossBetween val="between"/>
      </c:valAx>
      <c:catAx>
        <c:axId val="-1474075648"/>
        <c:scaling>
          <c:orientation val="minMax"/>
        </c:scaling>
        <c:delete val="1"/>
        <c:axPos val="b"/>
        <c:majorTickMark val="out"/>
        <c:minorTickMark val="none"/>
        <c:tickLblPos val="nextTo"/>
        <c:crossAx val="-14740631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Spieler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3"/>
          <c:order val="0"/>
          <c:tx>
            <c:strRef>
              <c:f>Spiele!$K$2</c:f>
              <c:strCache>
                <c:ptCount val="1"/>
                <c:pt idx="0">
                  <c:v>durchschnittliche Tiefe Spieler 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Spiele!$K$3</c:f>
              <c:numCache>
                <c:formatCode>General</c:formatCode>
                <c:ptCount val="1"/>
                <c:pt idx="0">
                  <c:v>21884.732</c:v>
                </c:pt>
              </c:numCache>
            </c:numRef>
          </c:val>
          <c:smooth val="0"/>
        </c:ser>
        <c:ser>
          <c:idx val="15"/>
          <c:order val="1"/>
          <c:tx>
            <c:strRef>
              <c:f>Spiele!$M$2</c:f>
              <c:strCache>
                <c:ptCount val="1"/>
                <c:pt idx="0">
                  <c:v>Anzahl Knoten pro Zug Spieler 2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Spiele!$M$3</c:f>
              <c:numCache>
                <c:formatCode>General</c:formatCode>
                <c:ptCount val="1"/>
                <c:pt idx="0">
                  <c:v>962197</c:v>
                </c:pt>
              </c:numCache>
            </c:numRef>
          </c:val>
          <c:smooth val="0"/>
        </c:ser>
        <c:ser>
          <c:idx val="17"/>
          <c:order val="2"/>
          <c:tx>
            <c:strRef>
              <c:f>Spiele!$O$2</c:f>
              <c:strCache>
                <c:ptCount val="1"/>
                <c:pt idx="0">
                  <c:v>Evaluationen pro Zug Spieler 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Spiele!$O$3</c:f>
              <c:numCache>
                <c:formatCode>General</c:formatCode>
                <c:ptCount val="1"/>
                <c:pt idx="0">
                  <c:v>554936</c:v>
                </c:pt>
              </c:numCache>
            </c:numRef>
          </c:val>
          <c:smooth val="0"/>
        </c:ser>
        <c:ser>
          <c:idx val="0"/>
          <c:order val="3"/>
          <c:tx>
            <c:strRef>
              <c:f>Spiele!$Q$2</c:f>
              <c:strCache>
                <c:ptCount val="1"/>
                <c:pt idx="0">
                  <c:v>TT Treffer pro Zug Spieler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Spiele!$Q$3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74073472"/>
        <c:axId val="-1474062592"/>
      </c:lineChart>
      <c:lineChart>
        <c:grouping val="standard"/>
        <c:varyColors val="0"/>
        <c:ser>
          <c:idx val="2"/>
          <c:order val="4"/>
          <c:tx>
            <c:strRef>
              <c:f>Spiele!$S$2</c:f>
              <c:strCache>
                <c:ptCount val="1"/>
                <c:pt idx="0">
                  <c:v>Durchschnittliche Werteänderung Spieler 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Spiele!$S$3</c:f>
              <c:numCache>
                <c:formatCode>General</c:formatCode>
                <c:ptCount val="1"/>
                <c:pt idx="0">
                  <c:v>-668.83330000000001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Spiele!$U$2</c:f>
              <c:strCache>
                <c:ptCount val="1"/>
                <c:pt idx="0">
                  <c:v>Standardabweichung Evaluierungen Spieler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Spiele!$U$3</c:f>
              <c:numCache>
                <c:formatCode>General</c:formatCode>
                <c:ptCount val="1"/>
                <c:pt idx="0">
                  <c:v>7768.5422055878671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74070208"/>
        <c:axId val="-1474070752"/>
      </c:lineChart>
      <c:catAx>
        <c:axId val="-147407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62592"/>
        <c:crosses val="autoZero"/>
        <c:auto val="1"/>
        <c:lblAlgn val="ctr"/>
        <c:lblOffset val="100"/>
        <c:noMultiLvlLbl val="0"/>
      </c:catAx>
      <c:valAx>
        <c:axId val="-147406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Knoten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73472"/>
        <c:crosses val="autoZero"/>
        <c:crossBetween val="between"/>
      </c:valAx>
      <c:valAx>
        <c:axId val="-147407075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Abweichung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1474070208"/>
        <c:crosses val="max"/>
        <c:crossBetween val="between"/>
      </c:valAx>
      <c:catAx>
        <c:axId val="-1474070208"/>
        <c:scaling>
          <c:orientation val="minMax"/>
        </c:scaling>
        <c:delete val="1"/>
        <c:axPos val="b"/>
        <c:majorTickMark val="out"/>
        <c:minorTickMark val="none"/>
        <c:tickLblPos val="nextTo"/>
        <c:crossAx val="-14740707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30480</xdr:rowOff>
    </xdr:from>
    <xdr:to>
      <xdr:col>5</xdr:col>
      <xdr:colOff>0</xdr:colOff>
      <xdr:row>30</xdr:row>
      <xdr:rowOff>68580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60960</xdr:rowOff>
    </xdr:from>
    <xdr:to>
      <xdr:col>5</xdr:col>
      <xdr:colOff>0</xdr:colOff>
      <xdr:row>50</xdr:row>
      <xdr:rowOff>99060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167640</xdr:rowOff>
    </xdr:from>
    <xdr:to>
      <xdr:col>1</xdr:col>
      <xdr:colOff>5160</xdr:colOff>
      <xdr:row>23</xdr:row>
      <xdr:rowOff>143040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</xdr:colOff>
      <xdr:row>13</xdr:row>
      <xdr:rowOff>167640</xdr:rowOff>
    </xdr:from>
    <xdr:to>
      <xdr:col>3</xdr:col>
      <xdr:colOff>12780</xdr:colOff>
      <xdr:row>23</xdr:row>
      <xdr:rowOff>143040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11333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9" name="Tabelle19" displayName="Tabelle19" ref="F3:G11" tableType="xml" totalsRowShown="0" connectionId="1">
  <autoFilter ref="F3:G11"/>
  <tableColumns count="2">
    <tableColumn id="1" uniqueName="ns1:nr" name="Index">
      <xmlColumnPr mapId="6" xpath="/ns1:Result/ns1:player1/ns1:moveorderingpercentage/ns1:value/ns1:nr" xmlDataType="int"/>
    </tableColumn>
    <tableColumn id="2" uniqueName="ns1:value" name="Anzahl Züge">
      <xmlColumnPr mapId="6" xpath="/ns1:Result/ns1:player1/ns1:moveorderingpercentage/ns1:value/ns1:value" xmlDataType="float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Tabelle20" displayName="Tabelle20" ref="I3:J15" tableType="xml" totalsRowShown="0" connectionId="1">
  <autoFilter ref="I3:J15"/>
  <tableColumns count="2">
    <tableColumn id="1" uniqueName="ns1:nr" name="Index">
      <xmlColumnPr mapId="6" xpath="/ns1:Result/ns1:player2/ns1:moveorderingpercentage/ns1:value/ns1:nr" xmlDataType="int"/>
    </tableColumn>
    <tableColumn id="2" uniqueName="ns1:value" name="Anzahl Züge">
      <xmlColumnPr mapId="6" xpath="/ns1:Result/ns1:player2/ns1:moveorderingpercentage/ns1:value/ns1:value" xmlDataType="float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elle17" displayName="Tabelle17" ref="A2:U3" tableType="xml" totalsRowShown="0" connectionId="1">
  <autoFilter ref="A2:U3"/>
  <tableColumns count="21">
    <tableColumn id="9" uniqueName="GameNr" name="GameNr">
      <xmlColumnPr mapId="6" xpath="/ns1:Result/ns1:Game/@GameNr" xmlDataType="int"/>
    </tableColumn>
    <tableColumn id="1" uniqueName="ns1:resultcode" name="Resultat">
      <xmlColumnPr mapId="6" xpath="/ns1:Result/ns1:Game/ns1:resultcode" xmlDataType="string"/>
    </tableColumn>
    <tableColumn id="2" uniqueName="ns1:winner" name="Sieger">
      <xmlColumnPr mapId="6" xpath="/ns1:Result/ns1:Game/ns1:winner" xmlDataType="string"/>
    </tableColumn>
    <tableColumn id="3" uniqueName="ns1:result" name="Resultat Spieler 1">
      <xmlColumnPr mapId="6" xpath="/ns1:Result/ns1:Game/ns1:player1/ns1:result" xmlDataType="int"/>
    </tableColumn>
    <tableColumn id="4" uniqueName="ns1:result" name="Resultat Spieler 2">
      <xmlColumnPr mapId="6" xpath="/ns1:Result/ns1:Game/ns1:player2/ns1:result" xmlDataType="int"/>
    </tableColumn>
    <tableColumn id="7" uniqueName="ns1:NrofmadeMoves" name="Anzahl Züge Spieler 1">
      <xmlColumnPr mapId="6" xpath="/ns1:Result/ns1:Game/ns1:player1/ns1:NrofmadeMoves" xmlDataType="int"/>
    </tableColumn>
    <tableColumn id="8" uniqueName="ns1:NrofmadeMoves" name="Anzahl Züge Spieler 2">
      <xmlColumnPr mapId="6" xpath="/ns1:Result/ns1:Game/ns1:player2/ns1:NrofmadeMoves" xmlDataType="int"/>
    </tableColumn>
    <tableColumn id="5" uniqueName="ns1:disqualified" name="Spieler 1 disqualifiziert">
      <xmlColumnPr mapId="6" xpath="/ns1:Result/ns1:Game/ns1:player1/ns1:disqualified" xmlDataType="boolean"/>
    </tableColumn>
    <tableColumn id="6" uniqueName="ns1:disqualified" name="Spieler 2 disqualifiziert">
      <xmlColumnPr mapId="6" xpath="/ns1:Result/ns1:Game/ns1:player2/ns1:disqualified" xmlDataType="boolean"/>
    </tableColumn>
    <tableColumn id="13" uniqueName="ns1:averagedepth" name="durchschnittliche Tiefe Spieler 1">
      <xmlColumnPr mapId="6" xpath="/ns1:Result/ns1:Game/ns1:player1/ns1:averagedepth" xmlDataType="float"/>
    </tableColumn>
    <tableColumn id="12" uniqueName="ns1:averagedepth" name="durchschnittliche Tiefe Spieler 2">
      <xmlColumnPr mapId="6" xpath="/ns1:Result/ns1:Game/ns1:player2/ns1:averagedepth" xmlDataType="float"/>
    </tableColumn>
    <tableColumn id="10" uniqueName="ns1:averageNrofsearchedNodes" name="Anzahl Knoten pro Zug Spieler 1">
      <xmlColumnPr mapId="6" xpath="/ns1:Result/ns1:Game/ns1:player1/ns1:averageNrofsearchedNodes" xmlDataType="long"/>
    </tableColumn>
    <tableColumn id="11" uniqueName="ns1:averageNrofsearchedNodes" name="Anzahl Knoten pro Zug Spieler 2">
      <xmlColumnPr mapId="6" xpath="/ns1:Result/ns1:Game/ns1:player2/ns1:averageNrofsearchedNodes" xmlDataType="long"/>
    </tableColumn>
    <tableColumn id="15" uniqueName="ns1:averageNrofevaluatedNodes" name="Evaluationen pro Zug Spieler 1">
      <xmlColumnPr mapId="6" xpath="/ns1:Result/ns1:Game/ns1:player1/ns1:averageNrofevaluatedNodes" xmlDataType="long"/>
    </tableColumn>
    <tableColumn id="16" uniqueName="ns1:averageNrofevaluatedNodes" name="Evaluationen pro Zug Spieler 2">
      <xmlColumnPr mapId="6" xpath="/ns1:Result/ns1:Game/ns1:player2/ns1:averageNrofevaluatedNodes" xmlDataType="long"/>
    </tableColumn>
    <tableColumn id="17" uniqueName="ns1:averageNrofTTHits" name="TT Treffer pro Zug Spieler 1">
      <xmlColumnPr mapId="6" xpath="/ns1:Result/ns1:Game/ns1:player1/ns1:averageNrofTTHits" xmlDataType="long"/>
    </tableColumn>
    <tableColumn id="18" uniqueName="ns1:averageNrofTTHits" name="TT Treffer pro Zug Spieler 2">
      <xmlColumnPr mapId="6" xpath="/ns1:Result/ns1:Game/ns1:player2/ns1:averageNrofTTHits" xmlDataType="long"/>
    </tableColumn>
    <tableColumn id="21" uniqueName="ns1:averagevaluechange" name="Durchschnittliche Werteänderung Spieler 1">
      <xmlColumnPr mapId="6" xpath="/ns1:Result/ns1:Game/ns1:player1/ns1:averagevaluechange" xmlDataType="float"/>
    </tableColumn>
    <tableColumn id="19" uniqueName="ns1:averagevaluechange" name="Durchschnittliche Werteänderung Spieler 2">
      <xmlColumnPr mapId="6" xpath="/ns1:Result/ns1:Game/ns1:player2/ns1:averagevaluechange" xmlDataType="float"/>
    </tableColumn>
    <tableColumn id="22" uniqueName="ns1:standarddeviationvaluechange" name="Standardabweichung Evaluierungen Spieler 1">
      <xmlColumnPr mapId="6" xpath="/ns1:Result/ns1:Game/ns1:player1/ns1:standarddeviationvaluechange" xmlDataType="double"/>
    </tableColumn>
    <tableColumn id="20" uniqueName="ns1:standarddeviationvaluechange" name="Standardabweichung Evaluierungen Spieler 2">
      <xmlColumnPr mapId="6" xpath="/ns1:Result/ns1:Game/ns1:player2/ns1:standarddeviationvaluechange" xmlDataType="double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le8" displayName="Tabelle8" ref="A1:L61" tableType="xml" totalsRowShown="0" connectionId="1">
  <autoFilter ref="A1:L61"/>
  <tableColumns count="12">
    <tableColumn id="1" uniqueName="playernr" name="Spieler">
      <xmlColumnPr mapId="6" xpath="/ns1:Result/ns1:Game/ns1:moves/ns1:move/@playernr" xmlDataType="string"/>
    </tableColumn>
    <tableColumn id="2" uniqueName="moveNr" name="Zugnr">
      <xmlColumnPr mapId="6" xpath="/ns1:Result/ns1:Game/ns1:moves/ns1:move/@moveNr" xmlDataType="int"/>
    </tableColumn>
    <tableColumn id="3" uniqueName="ns1:Row" name="Zeile">
      <xmlColumnPr mapId="6" xpath="/ns1:Result/ns1:Game/ns1:moves/ns1:move/ns1:move/ns1:Row" xmlDataType="int"/>
    </tableColumn>
    <tableColumn id="4" uniqueName="ns1:Column" name="Spalte">
      <xmlColumnPr mapId="6" xpath="/ns1:Result/ns1:Game/ns1:moves/ns1:move/ns1:move/ns1:Column" xmlDataType="int"/>
    </tableColumn>
    <tableColumn id="5" uniqueName="ns1:red" name="Bitboard rot">
      <xmlColumnPr mapId="6" xpath="/ns1:Result/ns1:Game/ns1:moves/ns1:move/ns1:gameboard/ns1:red" xmlDataType="long"/>
    </tableColumn>
    <tableColumn id="6" uniqueName="ns1:green" name="Bitboard grün">
      <xmlColumnPr mapId="6" xpath="/ns1:Result/ns1:Game/ns1:moves/ns1:move/ns1:gameboard/ns1:green" xmlDataType="long"/>
    </tableColumn>
    <tableColumn id="7" uniqueName="ns1:NrofsearchedNodes" name="durchsuchte Knoten">
      <xmlColumnPr mapId="6" xpath="/ns1:Result/ns1:Game/ns1:moves/ns1:move/ns1:NrofsearchedNodes" xmlDataType="long"/>
    </tableColumn>
    <tableColumn id="8" uniqueName="ns1:NrofevaluatedNodes" name="Evaluierungen">
      <xmlColumnPr mapId="6" xpath="/ns1:Result/ns1:Game/ns1:moves/ns1:move/ns1:NrofevaluatedNodes" xmlDataType="long"/>
    </tableColumn>
    <tableColumn id="9" uniqueName="ns1:NrofTTHits" name="TT Treffer">
      <xmlColumnPr mapId="6" xpath="/ns1:Result/ns1:Game/ns1:moves/ns1:move/ns1:NrofTTHits" xmlDataType="long"/>
    </tableColumn>
    <tableColumn id="10" uniqueName="ns1:depth" name="Suchtiefe">
      <xmlColumnPr mapId="6" xpath="/ns1:Result/ns1:Game/ns1:moves/ns1:move/ns1:depth" xmlDataType="float"/>
    </tableColumn>
    <tableColumn id="11" uniqueName="ns1:value" name="Positionswert">
      <xmlColumnPr mapId="6" xpath="/ns1:Result/ns1:Game/ns1:moves/ns1:move/ns1:value" xmlDataType="int"/>
    </tableColumn>
    <tableColumn id="12" uniqueName="ns1:movenr" name="Zugindex">
      <xmlColumnPr mapId="6" xpath="/ns1:Result/ns1:Game/ns1:moves/ns1:move/ns1:movenr" xmlDataType="int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9" r="A4" connectionId="1">
    <xmlCellPr id="1" uniqueName="ns1:name">
      <xmlPr mapId="6" xpath="/ns1:Result/ns1:player1/ns1:name" xmlDataType="string"/>
    </xmlCellPr>
  </singleXmlCell>
  <singleXmlCell id="10" r="B5" connectionId="1">
    <xmlCellPr id="1" uniqueName="ns1:timelimit">
      <xmlPr mapId="6" xpath="/ns1:Result/ns1:player1/ns1:timelimit" xmlDataType="long"/>
    </xmlCellPr>
  </singleXmlCell>
  <singleXmlCell id="11" r="B6" connectionId="1">
    <xmlCellPr id="1" uniqueName="ns1:wongames">
      <xmlPr mapId="6" xpath="/ns1:Result/ns1:player1/ns1:wongames" xmlDataType="int"/>
    </xmlCellPr>
  </singleXmlCell>
  <singleXmlCell id="12" r="D4" connectionId="1">
    <xmlCellPr id="1" uniqueName="ns1:name">
      <xmlPr mapId="6" xpath="/ns1:Result/ns1:player2/ns1:name" xmlDataType="string"/>
    </xmlCellPr>
  </singleXmlCell>
  <singleXmlCell id="13" r="E5" connectionId="1">
    <xmlCellPr id="1" uniqueName="ns1:timelimit">
      <xmlPr mapId="6" xpath="/ns1:Result/ns1:player2/ns1:timelimit" xmlDataType="long"/>
    </xmlCellPr>
  </singleXmlCell>
  <singleXmlCell id="14" r="E6" connectionId="1">
    <xmlCellPr id="1" uniqueName="ns1:wongames">
      <xmlPr mapId="6" xpath="/ns1:Result/ns1:player2/ns1:wongames" xmlDataType="int"/>
    </xmlCellPr>
  </singleXmlCell>
  <singleXmlCell id="15" r="B2" connectionId="1">
    <xmlCellPr id="1" uniqueName="ns1:nrofgames">
      <xmlPr mapId="6" xpath="/ns1:Result/ns1:nrofgames" xmlDataType="int"/>
    </xmlCellPr>
  </singleXmlCell>
</singleXmlCells>
</file>

<file path=xl/tables/tableSingleCells2.xml><?xml version="1.0" encoding="utf-8"?>
<singleXmlCells xmlns="http://schemas.openxmlformats.org/spreadsheetml/2006/main">
  <singleXmlCell id="21" r="B4" connectionId="1">
    <xmlCellPr id="1" uniqueName="ns1:totalNrofsearchedNodes">
      <xmlPr mapId="6" xpath="/ns1:Result/ns1:player1/ns1:totalNrofsearchedNodes" xmlDataType="long"/>
    </xmlCellPr>
  </singleXmlCell>
  <singleXmlCell id="22" r="B5" connectionId="1">
    <xmlCellPr id="1" uniqueName="ns1:averageNrofsearchedNodes">
      <xmlPr mapId="6" xpath="/ns1:Result/ns1:player1/ns1:averageNrofsearchedNodes" xmlDataType="long"/>
    </xmlCellPr>
  </singleXmlCell>
  <singleXmlCell id="23" r="B6" connectionId="1">
    <xmlCellPr id="1" uniqueName="ns1:totalNrofevaluatedNodes">
      <xmlPr mapId="6" xpath="/ns1:Result/ns1:player1/ns1:totalNrofevaluatedNodes" xmlDataType="long"/>
    </xmlCellPr>
  </singleXmlCell>
  <singleXmlCell id="24" r="B7" connectionId="1">
    <xmlCellPr id="1" uniqueName="ns1:averageNrofevaluatedNodes">
      <xmlPr mapId="6" xpath="/ns1:Result/ns1:player1/ns1:averageNrofevaluatedNodes" xmlDataType="long"/>
    </xmlCellPr>
  </singleXmlCell>
  <singleXmlCell id="25" r="B8" connectionId="1">
    <xmlCellPr id="1" uniqueName="ns1:totalNrofTTHits">
      <xmlPr mapId="6" xpath="/ns1:Result/ns1:player1/ns1:totalNrofTTHits" xmlDataType="long"/>
    </xmlCellPr>
  </singleXmlCell>
  <singleXmlCell id="26" r="B10" connectionId="1">
    <xmlCellPr id="1" uniqueName="ns1:averagedepth">
      <xmlPr mapId="6" xpath="/ns1:Result/ns1:player1/ns1:averagedepth" xmlDataType="float"/>
    </xmlCellPr>
  </singleXmlCell>
  <singleXmlCell id="27" r="B9" connectionId="1">
    <xmlCellPr id="1" uniqueName="ns1:averageNrofTTHits">
      <xmlPr mapId="6" xpath="/ns1:Result/ns1:player1/ns1:averageNrofTTHits" xmlDataType="long"/>
    </xmlCellPr>
  </singleXmlCell>
  <singleXmlCell id="28" r="B11" connectionId="1">
    <xmlCellPr id="1" uniqueName="ns1:averageNrofmademoves">
      <xmlPr mapId="6" xpath="/ns1:Result/ns1:player1/ns1:averageNrofmademoves" xmlDataType="int"/>
    </xmlCellPr>
  </singleXmlCell>
  <singleXmlCell id="29" r="B12" connectionId="1">
    <xmlCellPr id="1" uniqueName="ns1:averagevaluechange">
      <xmlPr mapId="6" xpath="/ns1:Result/ns1:player1/ns1:averagevaluechange" xmlDataType="float"/>
    </xmlCellPr>
  </singleXmlCell>
  <singleXmlCell id="30" r="B13" connectionId="1">
    <xmlCellPr id="1" uniqueName="ns1:standarddeviationvaluechange">
      <xmlPr mapId="6" xpath="/ns1:Result/ns1:player1/ns1:standarddeviationvaluechange" xmlDataType="double"/>
    </xmlCellPr>
  </singleXmlCell>
  <singleXmlCell id="31" r="D12" connectionId="1">
    <xmlCellPr id="1" uniqueName="ns1:averagevaluechange">
      <xmlPr mapId="6" xpath="/ns1:Result/ns1:player2/ns1:averagevaluechange" xmlDataType="float"/>
    </xmlCellPr>
  </singleXmlCell>
  <singleXmlCell id="32" r="D13" connectionId="1">
    <xmlCellPr id="1" uniqueName="ns1:standarddeviationvaluechange">
      <xmlPr mapId="6" xpath="/ns1:Result/ns1:player2/ns1:standarddeviationvaluechange" xmlDataType="double"/>
    </xmlCellPr>
  </singleXmlCell>
  <singleXmlCell id="33" r="D4" connectionId="1">
    <xmlCellPr id="1" uniqueName="ns1:totalNrofsearchedNodes">
      <xmlPr mapId="6" xpath="/ns1:Result/ns1:player2/ns1:totalNrofsearchedNodes" xmlDataType="long"/>
    </xmlCellPr>
  </singleXmlCell>
  <singleXmlCell id="34" r="D5" connectionId="1">
    <xmlCellPr id="1" uniqueName="ns1:averageNrofsearchedNodes">
      <xmlPr mapId="6" xpath="/ns1:Result/ns1:player2/ns1:averageNrofsearchedNodes" xmlDataType="long"/>
    </xmlCellPr>
  </singleXmlCell>
  <singleXmlCell id="35" r="D6" connectionId="1">
    <xmlCellPr id="1" uniqueName="ns1:totalNrofevaluatedNodes">
      <xmlPr mapId="6" xpath="/ns1:Result/ns1:player2/ns1:totalNrofevaluatedNodes" xmlDataType="long"/>
    </xmlCellPr>
  </singleXmlCell>
  <singleXmlCell id="36" r="D7" connectionId="1">
    <xmlCellPr id="1" uniqueName="ns1:averageNrofevaluatedNodes">
      <xmlPr mapId="6" xpath="/ns1:Result/ns1:player2/ns1:averageNrofevaluatedNodes" xmlDataType="long"/>
    </xmlCellPr>
  </singleXmlCell>
  <singleXmlCell id="37" r="D8" connectionId="1">
    <xmlCellPr id="1" uniqueName="ns1:totalNrofTTHits">
      <xmlPr mapId="6" xpath="/ns1:Result/ns1:player2/ns1:totalNrofTTHits" xmlDataType="long"/>
    </xmlCellPr>
  </singleXmlCell>
  <singleXmlCell id="38" r="D9" connectionId="1">
    <xmlCellPr id="1" uniqueName="ns1:averageNrofTTHits">
      <xmlPr mapId="6" xpath="/ns1:Result/ns1:player2/ns1:averageNrofTTHits" xmlDataType="long"/>
    </xmlCellPr>
  </singleXmlCell>
  <singleXmlCell id="39" r="D10" connectionId="1">
    <xmlCellPr id="1" uniqueName="ns1:averagedepth">
      <xmlPr mapId="6" xpath="/ns1:Result/ns1:player2/ns1:averagedepth" xmlDataType="float"/>
    </xmlCellPr>
  </singleXmlCell>
  <singleXmlCell id="40" r="D11" connectionId="1">
    <xmlCellPr id="1" uniqueName="ns1:averageNrofmademoves">
      <xmlPr mapId="6" xpath="/ns1:Result/ns1:player2/ns1:averageNrofmademoves" xmlDataType="int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"/>
  <sheetViews>
    <sheetView workbookViewId="0">
      <selection activeCell="G25" sqref="G25"/>
    </sheetView>
  </sheetViews>
  <sheetFormatPr baseColWidth="10" defaultRowHeight="13.8"/>
  <cols>
    <col min="1" max="1" width="39.5" bestFit="1" customWidth="1"/>
    <col min="2" max="2" width="3.8984375" customWidth="1"/>
    <col min="4" max="4" width="37.3984375" customWidth="1"/>
    <col min="5" max="5" width="3.8984375" customWidth="1"/>
    <col min="13" max="13" width="10.19921875" customWidth="1"/>
    <col min="14" max="14" width="11.59765625" bestFit="1" customWidth="1"/>
    <col min="15" max="15" width="14.3984375" bestFit="1" customWidth="1"/>
    <col min="16" max="16" width="34" bestFit="1" customWidth="1"/>
    <col min="17" max="17" width="8.5" customWidth="1"/>
    <col min="18" max="18" width="11.5" bestFit="1" customWidth="1"/>
    <col min="19" max="19" width="28.19921875" bestFit="1" customWidth="1"/>
    <col min="20" max="20" width="31.5" bestFit="1" customWidth="1"/>
    <col min="21" max="21" width="28.69921875" bestFit="1" customWidth="1"/>
    <col min="22" max="22" width="32" bestFit="1" customWidth="1"/>
    <col min="23" max="23" width="19.8984375" bestFit="1" customWidth="1"/>
    <col min="24" max="24" width="23.296875" bestFit="1" customWidth="1"/>
    <col min="25" max="25" width="18.8984375" bestFit="1" customWidth="1"/>
    <col min="26" max="26" width="28.69921875" bestFit="1" customWidth="1"/>
    <col min="27" max="27" width="16.296875" bestFit="1" customWidth="1"/>
    <col min="28" max="28" width="16.09765625" bestFit="1" customWidth="1"/>
    <col min="29" max="29" width="9.59765625" customWidth="1"/>
    <col min="30" max="30" width="11.796875" bestFit="1" customWidth="1"/>
    <col min="32" max="32" width="29.19921875" bestFit="1" customWidth="1"/>
    <col min="33" max="33" width="32.5" bestFit="1" customWidth="1"/>
    <col min="34" max="34" width="29.69921875" bestFit="1" customWidth="1"/>
    <col min="35" max="35" width="33" bestFit="1" customWidth="1"/>
    <col min="36" max="36" width="20.8984375" bestFit="1" customWidth="1"/>
    <col min="37" max="37" width="24.296875" bestFit="1" customWidth="1"/>
    <col min="38" max="38" width="19.8984375" bestFit="1" customWidth="1"/>
    <col min="39" max="39" width="36" bestFit="1" customWidth="1"/>
    <col min="40" max="40" width="10.5" customWidth="1"/>
    <col min="41" max="41" width="13.5" bestFit="1" customWidth="1"/>
    <col min="42" max="42" width="21.19921875" bestFit="1" customWidth="1"/>
    <col min="43" max="43" width="11.69921875" bestFit="1" customWidth="1"/>
    <col min="44" max="44" width="16.796875" bestFit="1" customWidth="1"/>
    <col min="45" max="45" width="12.19921875" bestFit="1" customWidth="1"/>
    <col min="46" max="46" width="10.59765625" customWidth="1"/>
    <col min="47" max="47" width="13.5" bestFit="1" customWidth="1"/>
    <col min="48" max="48" width="11.59765625" bestFit="1" customWidth="1"/>
    <col min="49" max="49" width="13.796875" bestFit="1" customWidth="1"/>
    <col min="50" max="50" width="24.296875" bestFit="1" customWidth="1"/>
    <col min="51" max="51" width="24.796875" bestFit="1" customWidth="1"/>
    <col min="52" max="52" width="16" bestFit="1" customWidth="1"/>
    <col min="53" max="53" width="11.69921875" bestFit="1" customWidth="1"/>
    <col min="54" max="55" width="13.5" bestFit="1" customWidth="1"/>
    <col min="56" max="56" width="16.796875" bestFit="1" customWidth="1"/>
    <col min="57" max="57" width="12.69921875" bestFit="1" customWidth="1"/>
  </cols>
  <sheetData>
    <row r="1" spans="1:57" ht="24.6">
      <c r="A1" s="14" t="s">
        <v>0</v>
      </c>
      <c r="B1" s="14"/>
      <c r="C1" s="14"/>
      <c r="D1" s="14"/>
      <c r="E1" s="14"/>
    </row>
    <row r="2" spans="1:57">
      <c r="A2" t="s">
        <v>2</v>
      </c>
      <c r="B2">
        <v>1</v>
      </c>
    </row>
    <row r="3" spans="1:57">
      <c r="A3" t="s">
        <v>55</v>
      </c>
      <c r="D3" t="s">
        <v>56</v>
      </c>
    </row>
    <row r="4" spans="1:57" ht="17.399999999999999">
      <c r="A4" s="13" t="s">
        <v>57</v>
      </c>
      <c r="B4" s="13"/>
      <c r="C4" s="2" t="s">
        <v>1</v>
      </c>
      <c r="D4" s="13" t="s">
        <v>57</v>
      </c>
      <c r="E4" s="13"/>
    </row>
    <row r="5" spans="1:57">
      <c r="A5" t="s">
        <v>3</v>
      </c>
      <c r="B5">
        <v>200</v>
      </c>
      <c r="D5" t="s">
        <v>3</v>
      </c>
      <c r="E5">
        <v>200</v>
      </c>
    </row>
    <row r="6" spans="1:57">
      <c r="A6" t="s">
        <v>4</v>
      </c>
      <c r="B6">
        <v>0</v>
      </c>
      <c r="D6" t="s">
        <v>4</v>
      </c>
      <c r="E6">
        <v>1</v>
      </c>
    </row>
    <row r="7" spans="1:57">
      <c r="A7" t="str">
        <f>IF(COUNTIF(Tabelle17[Spieler 1 disqualifiziert],TRUE)=1,"Spieler 1 wurde mindestends einmal disqualifiziert.","keine Regelverstösse festgestelt.")</f>
        <v>keine Regelverstösse festgestelt.</v>
      </c>
      <c r="D7" t="str">
        <f>IF(COUNTIF(Tabelle17[Spieler 2 disqualifiziert],TRUE),"Spieler 2 wurde mindestens einmal disqualifiziert.","keine Regelverstöse festgestelt.")</f>
        <v>keine Regelverstöse festgestelt.</v>
      </c>
    </row>
    <row r="8" spans="1:57">
      <c r="A8" s="12" t="str">
        <f>IF(B8="","keine Zeitüberschreitungen","Zeitüberschreitung in Spiel:")</f>
        <v>keine Zeitüberschreitungen</v>
      </c>
      <c r="B8" t="str">
        <f t="array" ref="B8">IF(ISERROR(MATCH("TIMEEXCEEDED",IF(Tabelle17[Spieler 1 disqualifiziert]=TRUE,Tabelle17[Resultat],""),0)),"",MATCH("TIMEEXCEEDED",IF(Tabelle17[Spieler 1 disqualifiziert]=TRUE,Tabelle17[Resultat],""),0))</f>
        <v/>
      </c>
      <c r="D8" s="12" t="str">
        <f>IF(E8="","keine Zeitüberschreitungen","Zeitüberschreitung in Spiel:")</f>
        <v>keine Zeitüberschreitungen</v>
      </c>
      <c r="E8" t="str">
        <f t="array" ref="E8">IF(ISERROR(MATCH("TIMEEXCEEDED",IF(Tabelle17[Spieler 2 disqualifiziert]=TRUE,Tabelle17[Resultat],""),0)),"",MATCH("TIMEEXCEEDED",IF(Tabelle17[Spieler 2 disqualifiziert]=TRUE,Tabelle17[Resultat],""),0))</f>
        <v/>
      </c>
    </row>
    <row r="9" spans="1:57">
      <c r="A9" s="12" t="str">
        <f>IF(B9="","keine ungültigen Züge","ungültiger Zug in Spiel:")</f>
        <v>keine ungültigen Züge</v>
      </c>
      <c r="B9" t="str">
        <f t="array" ref="B9">IF(ISERROR(MATCH("ILLEGALMOVE",IF(Tabelle17[Spieler 1 disqualifiziert]=TRUE,Tabelle17[Resultat],""),0)),"",MATCH("ILLEGALMOVE",IF(Tabelle17[Spieler 1 disqualifiziert]=TRUE,Tabelle17[Resultat],""),0))</f>
        <v/>
      </c>
      <c r="D9" s="12" t="str">
        <f>IF(E9="","keine ungültigen Züge","ungültiger Zug in Spiel:")</f>
        <v>keine ungültigen Züge</v>
      </c>
      <c r="E9" t="str">
        <f t="array" ref="E9">IF(ISERROR(MATCH("ILLEGALMOVE",IF(Tabelle17[Spieler 2 disqualifiziert]=TRUE,Tabelle17[Resultat],""),0)),"",MATCH("ILLEGALMOVE",IF(Tabelle17[Spieler 2 disqualifiziert]=TRUE,Tabelle17[Resultat],""),0))</f>
        <v/>
      </c>
    </row>
    <row r="10" spans="1:57">
      <c r="A10" s="12" t="str">
        <f>IF(B10="","keine auserordentliche Exceptions","Exception in Spiel:")</f>
        <v>keine auserordentliche Exceptions</v>
      </c>
      <c r="B10" t="str">
        <f t="array" ref="B10">IF(ISERROR(MATCH("EXCEPTION",IF(Tabelle17[Spieler 1 disqualifiziert]=TRUE,Tabelle17[Resultat],""),0)),"",MATCH("EXCEPTION",IF(Tabelle17[Spieler 1 disqualifiziert]=TRUE,Tabelle17[Resultat],""),0))</f>
        <v/>
      </c>
      <c r="D10" s="12" t="str">
        <f>IF(E10="","keine auserordentliche Exceptions","Exception in Spiel:")</f>
        <v>keine auserordentliche Exceptions</v>
      </c>
      <c r="E10" t="str">
        <f t="array" ref="E10">IF(ISERROR(MATCH("EXCEPTION",IF(Tabelle17[Spieler 2 disqualifiziert]=TRUE,Tabelle17[Resultat],""),0)),"",MATCH("EXCEPTION",IF(Tabelle17[Spieler 2 disqualifiziert]=TRUE,Tabelle17[Resultat],""),0))</f>
        <v/>
      </c>
    </row>
    <row r="15" spans="1:57">
      <c r="M15" s="1"/>
      <c r="N15" s="1"/>
      <c r="AE15" s="1"/>
      <c r="AS15" s="1"/>
      <c r="BD15" s="1"/>
      <c r="BE15" s="1"/>
    </row>
    <row r="16" spans="1:57">
      <c r="M16" s="1"/>
      <c r="N16" s="1"/>
      <c r="AE16" s="1"/>
      <c r="AS16" s="1"/>
      <c r="BD16" s="1"/>
      <c r="BE16" s="1"/>
    </row>
    <row r="17" spans="13:57">
      <c r="M17" s="1"/>
      <c r="N17" s="1"/>
      <c r="AE17" s="1"/>
      <c r="AS17" s="1"/>
      <c r="BD17" s="1"/>
      <c r="BE17" s="1"/>
    </row>
    <row r="18" spans="13:57">
      <c r="M18" s="1"/>
      <c r="N18" s="1"/>
      <c r="AE18" s="1"/>
      <c r="AS18" s="1"/>
      <c r="BD18" s="1"/>
      <c r="BE18" s="1"/>
    </row>
  </sheetData>
  <mergeCells count="3">
    <mergeCell ref="A4:B4"/>
    <mergeCell ref="D4:E4"/>
    <mergeCell ref="A1:E1"/>
  </mergeCells>
  <conditionalFormatting sqref="A8:B10">
    <cfRule type="expression" dxfId="1" priority="2">
      <formula>NOT(B8="")</formula>
    </cfRule>
  </conditionalFormatting>
  <conditionalFormatting sqref="D8:D11">
    <cfRule type="expression" dxfId="0" priority="1">
      <formula>NOT(E8="")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9" sqref="D9"/>
    </sheetView>
  </sheetViews>
  <sheetFormatPr baseColWidth="10" defaultRowHeight="13.8"/>
  <cols>
    <col min="1" max="1" width="38.19921875" bestFit="1" customWidth="1"/>
    <col min="2" max="2" width="8.8984375" customWidth="1"/>
    <col min="3" max="3" width="38.19921875" bestFit="1" customWidth="1"/>
    <col min="4" max="4" width="8.8984375" customWidth="1"/>
    <col min="6" max="6" width="8.5" hidden="1" customWidth="1"/>
    <col min="7" max="7" width="11.8984375" hidden="1" customWidth="1"/>
    <col min="8" max="8" width="0" hidden="1" customWidth="1"/>
    <col min="9" max="9" width="8.5" hidden="1" customWidth="1"/>
    <col min="10" max="10" width="11.5" hidden="1" customWidth="1"/>
  </cols>
  <sheetData>
    <row r="1" spans="1:10" ht="22.8">
      <c r="A1" s="5" t="s">
        <v>29</v>
      </c>
    </row>
    <row r="3" spans="1:10" ht="17.399999999999999">
      <c r="A3" s="6" t="str">
        <f>Zusammenfassung!A4</f>
        <v>alphabeta without cloneing</v>
      </c>
      <c r="B3" s="4"/>
      <c r="C3" s="6" t="str">
        <f>Zusammenfassung!D4</f>
        <v>alphabeta without cloneing</v>
      </c>
      <c r="F3" t="s">
        <v>53</v>
      </c>
      <c r="G3" t="s">
        <v>52</v>
      </c>
      <c r="I3" t="s">
        <v>53</v>
      </c>
      <c r="J3" t="s">
        <v>52</v>
      </c>
    </row>
    <row r="4" spans="1:10">
      <c r="A4" s="8" t="s">
        <v>30</v>
      </c>
      <c r="B4" s="9">
        <v>30440464</v>
      </c>
      <c r="C4" s="8" t="s">
        <v>30</v>
      </c>
      <c r="D4" s="9">
        <v>28865925</v>
      </c>
      <c r="F4">
        <v>0</v>
      </c>
      <c r="G4">
        <v>0.3</v>
      </c>
      <c r="I4">
        <v>0</v>
      </c>
      <c r="J4">
        <v>0.4</v>
      </c>
    </row>
    <row r="5" spans="1:10">
      <c r="A5" s="8" t="s">
        <v>31</v>
      </c>
      <c r="B5" s="9">
        <v>1014682</v>
      </c>
      <c r="C5" s="8" t="s">
        <v>31</v>
      </c>
      <c r="D5" s="9">
        <v>962197</v>
      </c>
      <c r="F5">
        <v>1</v>
      </c>
      <c r="G5">
        <v>0.2</v>
      </c>
      <c r="I5">
        <v>1</v>
      </c>
      <c r="J5">
        <v>6.6666669999999997E-2</v>
      </c>
    </row>
    <row r="6" spans="1:10">
      <c r="A6" s="8" t="s">
        <v>32</v>
      </c>
      <c r="B6" s="9">
        <v>18152250</v>
      </c>
      <c r="C6" s="8" t="s">
        <v>32</v>
      </c>
      <c r="D6" s="9">
        <v>16648103</v>
      </c>
      <c r="F6">
        <v>2</v>
      </c>
      <c r="G6">
        <v>0.16666666999999999</v>
      </c>
      <c r="I6">
        <v>2</v>
      </c>
      <c r="J6">
        <v>0.16666666999999999</v>
      </c>
    </row>
    <row r="7" spans="1:10">
      <c r="A7" s="8" t="s">
        <v>33</v>
      </c>
      <c r="B7" s="9">
        <v>605075</v>
      </c>
      <c r="C7" s="8" t="s">
        <v>33</v>
      </c>
      <c r="D7" s="9">
        <v>554936</v>
      </c>
      <c r="F7">
        <v>3</v>
      </c>
      <c r="G7">
        <v>0.13333333999999999</v>
      </c>
      <c r="I7">
        <v>3</v>
      </c>
      <c r="J7">
        <v>0.2</v>
      </c>
    </row>
    <row r="8" spans="1:10">
      <c r="A8" s="8" t="s">
        <v>34</v>
      </c>
      <c r="B8" s="9">
        <v>0</v>
      </c>
      <c r="C8" s="8" t="s">
        <v>34</v>
      </c>
      <c r="D8" s="9">
        <v>0</v>
      </c>
      <c r="F8">
        <v>4</v>
      </c>
      <c r="G8">
        <v>0.1</v>
      </c>
      <c r="I8">
        <v>4</v>
      </c>
      <c r="J8">
        <v>0.13333333999999999</v>
      </c>
    </row>
    <row r="9" spans="1:10">
      <c r="A9" s="8" t="s">
        <v>35</v>
      </c>
      <c r="B9" s="9">
        <v>0</v>
      </c>
      <c r="C9" s="8" t="s">
        <v>35</v>
      </c>
      <c r="D9" s="9">
        <v>0</v>
      </c>
      <c r="F9">
        <v>5</v>
      </c>
      <c r="G9">
        <v>0</v>
      </c>
      <c r="I9">
        <v>5</v>
      </c>
      <c r="J9">
        <v>0</v>
      </c>
    </row>
    <row r="10" spans="1:10">
      <c r="A10" s="8" t="s">
        <v>36</v>
      </c>
      <c r="B10" s="10">
        <v>5481.1665000000003</v>
      </c>
      <c r="C10" s="8" t="s">
        <v>36</v>
      </c>
      <c r="D10" s="10">
        <v>21884.732</v>
      </c>
      <c r="F10">
        <v>6</v>
      </c>
      <c r="G10">
        <v>3.3333334999999999E-2</v>
      </c>
      <c r="I10">
        <v>6</v>
      </c>
      <c r="J10">
        <v>0</v>
      </c>
    </row>
    <row r="11" spans="1:10">
      <c r="A11" s="8" t="s">
        <v>37</v>
      </c>
      <c r="B11" s="7">
        <v>30</v>
      </c>
      <c r="C11" s="8" t="s">
        <v>37</v>
      </c>
      <c r="D11" s="7">
        <v>30</v>
      </c>
      <c r="F11">
        <v>7</v>
      </c>
      <c r="G11">
        <v>6.6666669999999997E-2</v>
      </c>
      <c r="I11">
        <v>7</v>
      </c>
      <c r="J11">
        <v>0</v>
      </c>
    </row>
    <row r="12" spans="1:10">
      <c r="A12" s="8" t="s">
        <v>38</v>
      </c>
      <c r="B12" s="11">
        <v>-355.16665999999998</v>
      </c>
      <c r="C12" s="8" t="s">
        <v>38</v>
      </c>
      <c r="D12" s="11">
        <v>-668.83330000000001</v>
      </c>
      <c r="I12">
        <v>8</v>
      </c>
      <c r="J12">
        <v>0</v>
      </c>
    </row>
    <row r="13" spans="1:10">
      <c r="A13" s="8" t="s">
        <v>39</v>
      </c>
      <c r="B13" s="11">
        <v>8460.6612034757654</v>
      </c>
      <c r="C13" s="8" t="s">
        <v>39</v>
      </c>
      <c r="D13" s="11">
        <v>7768.5422055878671</v>
      </c>
      <c r="I13">
        <v>9</v>
      </c>
      <c r="J13">
        <v>0</v>
      </c>
    </row>
    <row r="14" spans="1:10">
      <c r="I14">
        <v>10</v>
      </c>
      <c r="J14">
        <v>0</v>
      </c>
    </row>
    <row r="15" spans="1:10">
      <c r="I15">
        <v>11</v>
      </c>
      <c r="J15">
        <v>3.3333334999999999E-2</v>
      </c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I11" sqref="I11"/>
    </sheetView>
  </sheetViews>
  <sheetFormatPr baseColWidth="10" defaultRowHeight="13.8"/>
  <cols>
    <col min="1" max="1" width="10.09765625" customWidth="1"/>
    <col min="2" max="2" width="16.796875" customWidth="1"/>
    <col min="3" max="3" width="8.59765625" customWidth="1"/>
    <col min="4" max="5" width="18.3984375" bestFit="1" customWidth="1"/>
    <col min="6" max="7" width="21.8984375" bestFit="1" customWidth="1"/>
    <col min="8" max="9" width="22.8984375" bestFit="1" customWidth="1"/>
    <col min="10" max="11" width="31.3984375" bestFit="1" customWidth="1"/>
    <col min="12" max="13" width="31.19921875" bestFit="1" customWidth="1"/>
    <col min="14" max="15" width="29.8984375" bestFit="1" customWidth="1"/>
    <col min="16" max="17" width="27" bestFit="1" customWidth="1"/>
    <col min="18" max="19" width="40.8984375" customWidth="1"/>
    <col min="20" max="20" width="43.19921875" customWidth="1"/>
    <col min="21" max="21" width="43.19921875" bestFit="1" customWidth="1"/>
  </cols>
  <sheetData>
    <row r="1" spans="1:21" ht="20.399999999999999">
      <c r="A1" s="3" t="s">
        <v>5</v>
      </c>
    </row>
    <row r="2" spans="1:21">
      <c r="A2" t="s">
        <v>14</v>
      </c>
      <c r="B2" t="s">
        <v>6</v>
      </c>
      <c r="C2" t="s">
        <v>7</v>
      </c>
      <c r="D2" t="s">
        <v>8</v>
      </c>
      <c r="E2" t="s">
        <v>9</v>
      </c>
      <c r="F2" t="s">
        <v>12</v>
      </c>
      <c r="G2" t="s">
        <v>13</v>
      </c>
      <c r="H2" t="s">
        <v>10</v>
      </c>
      <c r="I2" t="s">
        <v>11</v>
      </c>
      <c r="J2" t="s">
        <v>19</v>
      </c>
      <c r="K2" t="s">
        <v>20</v>
      </c>
      <c r="L2" t="s">
        <v>17</v>
      </c>
      <c r="M2" t="s">
        <v>18</v>
      </c>
      <c r="N2" t="s">
        <v>21</v>
      </c>
      <c r="O2" t="s">
        <v>22</v>
      </c>
      <c r="P2" t="s">
        <v>23</v>
      </c>
      <c r="Q2" t="s">
        <v>54</v>
      </c>
      <c r="R2" t="s">
        <v>27</v>
      </c>
      <c r="S2" t="s">
        <v>28</v>
      </c>
      <c r="T2" t="s">
        <v>24</v>
      </c>
      <c r="U2" t="s">
        <v>25</v>
      </c>
    </row>
    <row r="3" spans="1:21">
      <c r="A3">
        <v>0</v>
      </c>
      <c r="B3" s="1" t="s">
        <v>15</v>
      </c>
      <c r="C3" s="1" t="s">
        <v>16</v>
      </c>
      <c r="D3">
        <v>11</v>
      </c>
      <c r="E3">
        <v>53</v>
      </c>
      <c r="F3">
        <v>30</v>
      </c>
      <c r="G3">
        <v>30</v>
      </c>
      <c r="H3" t="b">
        <v>0</v>
      </c>
      <c r="I3" t="b">
        <v>0</v>
      </c>
      <c r="J3">
        <v>5481.1665000000003</v>
      </c>
      <c r="K3">
        <v>21884.732</v>
      </c>
      <c r="L3">
        <v>1014682</v>
      </c>
      <c r="M3">
        <v>962197</v>
      </c>
      <c r="N3">
        <v>605075</v>
      </c>
      <c r="O3">
        <v>554936</v>
      </c>
      <c r="P3">
        <v>0</v>
      </c>
      <c r="Q3">
        <v>0</v>
      </c>
      <c r="R3">
        <v>-355.16665999999998</v>
      </c>
      <c r="S3">
        <v>-668.83330000000001</v>
      </c>
      <c r="T3">
        <v>8460.6612034757654</v>
      </c>
      <c r="U3">
        <v>7768.5422055878671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31" workbookViewId="0">
      <selection activeCell="K55" sqref="K55"/>
    </sheetView>
  </sheetViews>
  <sheetFormatPr baseColWidth="10" defaultRowHeight="13.8"/>
  <cols>
    <col min="1" max="1" width="9.09765625" bestFit="1" customWidth="1"/>
    <col min="2" max="2" width="7.8984375" bestFit="1" customWidth="1"/>
    <col min="3" max="3" width="7.09765625" bestFit="1" customWidth="1"/>
    <col min="4" max="4" width="8.3984375" bestFit="1" customWidth="1"/>
    <col min="5" max="5" width="13.19921875" bestFit="1" customWidth="1"/>
    <col min="6" max="6" width="14.796875" bestFit="1" customWidth="1"/>
    <col min="7" max="7" width="20.69921875" bestFit="1" customWidth="1"/>
    <col min="8" max="8" width="15.59765625" bestFit="1" customWidth="1"/>
    <col min="9" max="9" width="11.5" bestFit="1" customWidth="1"/>
    <col min="10" max="10" width="11.19921875" bestFit="1" customWidth="1"/>
    <col min="11" max="11" width="14.8984375" bestFit="1" customWidth="1"/>
    <col min="12" max="12" width="11" bestFit="1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>
      <c r="A2" s="1" t="s">
        <v>26</v>
      </c>
      <c r="B2">
        <v>0</v>
      </c>
      <c r="C2">
        <v>3</v>
      </c>
      <c r="D2">
        <v>4</v>
      </c>
      <c r="E2">
        <v>17661308174336</v>
      </c>
      <c r="F2">
        <v>34359738368</v>
      </c>
      <c r="G2">
        <v>741117</v>
      </c>
      <c r="H2">
        <v>550175</v>
      </c>
      <c r="I2">
        <v>0</v>
      </c>
      <c r="J2">
        <v>10</v>
      </c>
      <c r="K2">
        <v>621</v>
      </c>
      <c r="L2">
        <v>2</v>
      </c>
    </row>
    <row r="3" spans="1:12">
      <c r="A3" s="1" t="s">
        <v>16</v>
      </c>
      <c r="B3">
        <v>1</v>
      </c>
      <c r="C3">
        <v>6</v>
      </c>
      <c r="D3">
        <v>5</v>
      </c>
      <c r="E3">
        <v>17661173956608</v>
      </c>
      <c r="F3">
        <v>34494480384</v>
      </c>
      <c r="G3">
        <v>1144388</v>
      </c>
      <c r="H3">
        <v>872488</v>
      </c>
      <c r="I3">
        <v>0</v>
      </c>
      <c r="J3">
        <v>10</v>
      </c>
      <c r="K3">
        <v>725</v>
      </c>
      <c r="L3">
        <v>3</v>
      </c>
    </row>
    <row r="4" spans="1:12">
      <c r="A4" s="1" t="s">
        <v>26</v>
      </c>
      <c r="B4">
        <v>2</v>
      </c>
      <c r="C4">
        <v>4</v>
      </c>
      <c r="D4">
        <v>6</v>
      </c>
      <c r="E4">
        <v>17712713564160</v>
      </c>
      <c r="F4">
        <v>134742016</v>
      </c>
      <c r="G4">
        <v>1111096</v>
      </c>
      <c r="H4">
        <v>833384</v>
      </c>
      <c r="I4">
        <v>0</v>
      </c>
      <c r="J4">
        <v>10</v>
      </c>
      <c r="K4">
        <v>343</v>
      </c>
      <c r="L4">
        <v>1</v>
      </c>
    </row>
    <row r="5" spans="1:12">
      <c r="A5" s="1" t="s">
        <v>16</v>
      </c>
      <c r="B5">
        <v>3</v>
      </c>
      <c r="C5">
        <v>3</v>
      </c>
      <c r="D5">
        <v>3</v>
      </c>
      <c r="E5">
        <v>17643994087424</v>
      </c>
      <c r="F5">
        <v>35253226307584</v>
      </c>
      <c r="G5">
        <v>845063</v>
      </c>
      <c r="H5">
        <v>654117</v>
      </c>
      <c r="I5">
        <v>0</v>
      </c>
      <c r="J5">
        <v>9</v>
      </c>
      <c r="K5">
        <v>1609</v>
      </c>
      <c r="L5">
        <v>1</v>
      </c>
    </row>
    <row r="6" spans="1:12">
      <c r="A6" s="1" t="s">
        <v>26</v>
      </c>
      <c r="B6">
        <v>4</v>
      </c>
      <c r="C6">
        <v>4</v>
      </c>
      <c r="D6">
        <v>3</v>
      </c>
      <c r="E6">
        <v>17850152517632</v>
      </c>
      <c r="F6">
        <v>35184506830848</v>
      </c>
      <c r="G6">
        <v>1015335</v>
      </c>
      <c r="H6">
        <v>766118</v>
      </c>
      <c r="I6">
        <v>0</v>
      </c>
      <c r="J6">
        <v>9</v>
      </c>
      <c r="K6">
        <v>1642</v>
      </c>
      <c r="L6">
        <v>3</v>
      </c>
    </row>
    <row r="7" spans="1:12">
      <c r="A7" s="1" t="s">
        <v>16</v>
      </c>
      <c r="B7">
        <v>5</v>
      </c>
      <c r="C7">
        <v>3</v>
      </c>
      <c r="D7">
        <v>2</v>
      </c>
      <c r="E7">
        <v>17712445128704</v>
      </c>
      <c r="F7">
        <v>105690958397440</v>
      </c>
      <c r="G7">
        <v>1086220</v>
      </c>
      <c r="H7">
        <v>834585</v>
      </c>
      <c r="I7">
        <v>0</v>
      </c>
      <c r="J7">
        <v>9</v>
      </c>
      <c r="K7">
        <v>1509</v>
      </c>
      <c r="L7">
        <v>0</v>
      </c>
    </row>
    <row r="8" spans="1:12">
      <c r="A8" s="1" t="s">
        <v>26</v>
      </c>
      <c r="B8">
        <v>6</v>
      </c>
      <c r="C8">
        <v>2</v>
      </c>
      <c r="D8">
        <v>2</v>
      </c>
      <c r="E8">
        <v>1.806729532669952E+16</v>
      </c>
      <c r="F8">
        <v>70506586308608</v>
      </c>
      <c r="G8">
        <v>1068569</v>
      </c>
      <c r="H8">
        <v>827057</v>
      </c>
      <c r="I8">
        <v>0</v>
      </c>
      <c r="J8">
        <v>9</v>
      </c>
      <c r="K8">
        <v>570</v>
      </c>
      <c r="L8">
        <v>0</v>
      </c>
    </row>
    <row r="9" spans="1:12">
      <c r="A9" s="1" t="s">
        <v>16</v>
      </c>
      <c r="B9">
        <v>7</v>
      </c>
      <c r="C9">
        <v>2</v>
      </c>
      <c r="D9">
        <v>3</v>
      </c>
      <c r="E9">
        <v>1.8032110954610688E+16</v>
      </c>
      <c r="F9">
        <v>9112890213138432</v>
      </c>
      <c r="G9">
        <v>1060255</v>
      </c>
      <c r="H9">
        <v>848342</v>
      </c>
      <c r="I9">
        <v>0</v>
      </c>
      <c r="J9">
        <v>8</v>
      </c>
      <c r="K9">
        <v>1508</v>
      </c>
      <c r="L9">
        <v>3</v>
      </c>
    </row>
    <row r="10" spans="1:12">
      <c r="A10" s="1" t="s">
        <v>26</v>
      </c>
      <c r="B10">
        <v>8</v>
      </c>
      <c r="C10">
        <v>3</v>
      </c>
      <c r="D10">
        <v>1</v>
      </c>
      <c r="E10">
        <v>1.8278401559232512E+16</v>
      </c>
      <c r="F10">
        <v>9007337096871936</v>
      </c>
      <c r="G10">
        <v>1064420</v>
      </c>
      <c r="H10">
        <v>846260</v>
      </c>
      <c r="I10">
        <v>0</v>
      </c>
      <c r="J10">
        <v>8</v>
      </c>
      <c r="K10">
        <v>-817</v>
      </c>
      <c r="L10">
        <v>2</v>
      </c>
    </row>
    <row r="11" spans="1:12">
      <c r="A11" s="1" t="s">
        <v>16</v>
      </c>
      <c r="B11">
        <v>9</v>
      </c>
      <c r="C11">
        <v>2</v>
      </c>
      <c r="D11">
        <v>4</v>
      </c>
      <c r="E11">
        <v>1.826074065371136E+16</v>
      </c>
      <c r="F11">
        <v>1.3528597629763584E+16</v>
      </c>
      <c r="G11">
        <v>1039477</v>
      </c>
      <c r="H11">
        <v>815996</v>
      </c>
      <c r="I11">
        <v>0</v>
      </c>
      <c r="J11">
        <v>8</v>
      </c>
      <c r="K11">
        <v>1519</v>
      </c>
      <c r="L11">
        <v>2</v>
      </c>
    </row>
    <row r="12" spans="1:12">
      <c r="A12" s="1" t="s">
        <v>26</v>
      </c>
      <c r="B12">
        <v>10</v>
      </c>
      <c r="C12">
        <v>1</v>
      </c>
      <c r="D12">
        <v>2</v>
      </c>
      <c r="E12">
        <v>4.6389715505218847E+18</v>
      </c>
      <c r="F12">
        <v>4503806188978176</v>
      </c>
      <c r="G12">
        <v>1025390</v>
      </c>
      <c r="H12">
        <v>800253</v>
      </c>
      <c r="I12">
        <v>0</v>
      </c>
      <c r="J12">
        <v>8</v>
      </c>
      <c r="K12">
        <v>-1683</v>
      </c>
      <c r="L12">
        <v>0</v>
      </c>
    </row>
    <row r="13" spans="1:12">
      <c r="A13" s="1" t="s">
        <v>16</v>
      </c>
      <c r="B13">
        <v>11</v>
      </c>
      <c r="C13">
        <v>1</v>
      </c>
      <c r="D13">
        <v>3</v>
      </c>
      <c r="E13">
        <v>4.6299291668950548E+18</v>
      </c>
      <c r="F13">
        <v>2.319389199029502E+18</v>
      </c>
      <c r="G13">
        <v>1037264</v>
      </c>
      <c r="H13">
        <v>814551</v>
      </c>
      <c r="I13">
        <v>0</v>
      </c>
      <c r="J13">
        <v>8</v>
      </c>
      <c r="K13">
        <v>2098</v>
      </c>
      <c r="L13">
        <v>2</v>
      </c>
    </row>
    <row r="14" spans="1:12">
      <c r="A14" s="1" t="s">
        <v>26</v>
      </c>
      <c r="B14">
        <v>12</v>
      </c>
      <c r="C14">
        <v>2</v>
      </c>
      <c r="D14">
        <v>5</v>
      </c>
      <c r="E14">
        <v>4.6456917655908516E+18</v>
      </c>
      <c r="F14">
        <v>2.3058784001473905E+18</v>
      </c>
      <c r="G14">
        <v>1011494</v>
      </c>
      <c r="H14">
        <v>795824</v>
      </c>
      <c r="I14">
        <v>0</v>
      </c>
      <c r="J14">
        <v>8</v>
      </c>
      <c r="K14">
        <v>-1314</v>
      </c>
      <c r="L14">
        <v>1</v>
      </c>
    </row>
    <row r="15" spans="1:12">
      <c r="A15" s="1" t="s">
        <v>16</v>
      </c>
      <c r="B15">
        <v>13</v>
      </c>
      <c r="C15">
        <v>1</v>
      </c>
      <c r="D15">
        <v>1</v>
      </c>
      <c r="E15">
        <v>1.5991348653981696E+16</v>
      </c>
      <c r="F15">
        <v>-2.2877932197705155E+18</v>
      </c>
      <c r="G15">
        <v>1013015</v>
      </c>
      <c r="H15">
        <v>809114</v>
      </c>
      <c r="I15">
        <v>0</v>
      </c>
      <c r="J15">
        <v>8</v>
      </c>
      <c r="K15">
        <v>1028</v>
      </c>
      <c r="L15">
        <v>0</v>
      </c>
    </row>
    <row r="16" spans="1:12">
      <c r="A16" s="1" t="s">
        <v>26</v>
      </c>
      <c r="B16">
        <v>14</v>
      </c>
      <c r="C16">
        <v>4</v>
      </c>
      <c r="D16">
        <v>2</v>
      </c>
      <c r="E16">
        <v>1.602701406240768E+16</v>
      </c>
      <c r="F16">
        <v>-2.2878286103010345E+18</v>
      </c>
      <c r="G16">
        <v>985800</v>
      </c>
      <c r="H16">
        <v>798403</v>
      </c>
      <c r="I16">
        <v>0</v>
      </c>
      <c r="J16">
        <v>8</v>
      </c>
      <c r="K16">
        <v>-99</v>
      </c>
      <c r="L16">
        <v>2</v>
      </c>
    </row>
    <row r="17" spans="1:12">
      <c r="A17" s="1" t="s">
        <v>16</v>
      </c>
      <c r="B17">
        <v>15</v>
      </c>
      <c r="C17">
        <v>1</v>
      </c>
      <c r="D17">
        <v>4</v>
      </c>
      <c r="E17">
        <v>1.1505753529516032E+16</v>
      </c>
      <c r="F17">
        <v>-1.1303858451612959E+18</v>
      </c>
      <c r="G17">
        <v>995368</v>
      </c>
      <c r="H17">
        <v>797045</v>
      </c>
      <c r="I17">
        <v>0</v>
      </c>
      <c r="J17">
        <v>8</v>
      </c>
      <c r="K17">
        <v>641</v>
      </c>
      <c r="L17">
        <v>0</v>
      </c>
    </row>
    <row r="18" spans="1:12">
      <c r="A18" s="1" t="s">
        <v>26</v>
      </c>
      <c r="B18">
        <v>16</v>
      </c>
      <c r="C18">
        <v>3</v>
      </c>
      <c r="D18">
        <v>5</v>
      </c>
      <c r="E18">
        <v>1.1532141808582656E+16</v>
      </c>
      <c r="F18">
        <v>-1.1304034373473403E+18</v>
      </c>
      <c r="G18">
        <v>926741</v>
      </c>
      <c r="H18">
        <v>747939</v>
      </c>
      <c r="I18">
        <v>0</v>
      </c>
      <c r="J18">
        <v>8</v>
      </c>
      <c r="K18">
        <v>-68</v>
      </c>
      <c r="L18">
        <v>2</v>
      </c>
    </row>
    <row r="19" spans="1:12">
      <c r="A19" s="1" t="s">
        <v>16</v>
      </c>
      <c r="B19">
        <v>17</v>
      </c>
      <c r="C19">
        <v>5</v>
      </c>
      <c r="D19">
        <v>7</v>
      </c>
      <c r="E19">
        <v>1.1523328535691264E+16</v>
      </c>
      <c r="F19">
        <v>-1.1303946240408945E+18</v>
      </c>
      <c r="G19">
        <v>981845</v>
      </c>
      <c r="H19">
        <v>794435</v>
      </c>
      <c r="I19">
        <v>0</v>
      </c>
      <c r="J19">
        <v>7</v>
      </c>
      <c r="K19">
        <v>1649</v>
      </c>
      <c r="L19">
        <v>11</v>
      </c>
    </row>
    <row r="20" spans="1:12">
      <c r="A20" s="1" t="s">
        <v>26</v>
      </c>
      <c r="B20">
        <v>18</v>
      </c>
      <c r="C20">
        <v>1</v>
      </c>
      <c r="D20">
        <v>5</v>
      </c>
      <c r="E20">
        <v>5.9248768046648525E+17</v>
      </c>
      <c r="F20">
        <v>-1.134898223668265E+18</v>
      </c>
      <c r="G20">
        <v>967766</v>
      </c>
      <c r="H20">
        <v>773860</v>
      </c>
      <c r="I20">
        <v>0</v>
      </c>
      <c r="J20">
        <v>8</v>
      </c>
      <c r="K20">
        <v>50</v>
      </c>
      <c r="L20">
        <v>2</v>
      </c>
    </row>
    <row r="21" spans="1:12">
      <c r="A21" s="1" t="s">
        <v>16</v>
      </c>
      <c r="B21">
        <v>19</v>
      </c>
      <c r="C21">
        <v>1</v>
      </c>
      <c r="D21">
        <v>6</v>
      </c>
      <c r="E21">
        <v>1.602692816306176E+16</v>
      </c>
      <c r="F21">
        <v>-2.7020709521312973E+17</v>
      </c>
      <c r="G21">
        <v>976485</v>
      </c>
      <c r="H21">
        <v>779547</v>
      </c>
      <c r="I21">
        <v>0</v>
      </c>
      <c r="J21">
        <v>8</v>
      </c>
      <c r="K21">
        <v>507</v>
      </c>
      <c r="L21">
        <v>0</v>
      </c>
    </row>
    <row r="22" spans="1:12">
      <c r="A22" s="1" t="s">
        <v>26</v>
      </c>
      <c r="B22">
        <v>20</v>
      </c>
      <c r="C22">
        <v>3</v>
      </c>
      <c r="D22">
        <v>6</v>
      </c>
      <c r="E22">
        <v>1.6040122302595072E+16</v>
      </c>
      <c r="F22">
        <v>-2.7021589130615194E+17</v>
      </c>
      <c r="G22">
        <v>935528</v>
      </c>
      <c r="H22">
        <v>759986</v>
      </c>
      <c r="I22">
        <v>0</v>
      </c>
      <c r="J22">
        <v>8</v>
      </c>
      <c r="K22">
        <v>-50</v>
      </c>
      <c r="L22">
        <v>3</v>
      </c>
    </row>
    <row r="23" spans="1:12">
      <c r="A23" s="1" t="s">
        <v>16</v>
      </c>
      <c r="B23">
        <v>21</v>
      </c>
      <c r="C23">
        <v>2</v>
      </c>
      <c r="D23">
        <v>1</v>
      </c>
      <c r="E23">
        <v>1.5969616119463936E+16</v>
      </c>
      <c r="F23">
        <v>-2.3411658810405683E+17</v>
      </c>
      <c r="G23">
        <v>928939</v>
      </c>
      <c r="H23">
        <v>735590</v>
      </c>
      <c r="I23">
        <v>0</v>
      </c>
      <c r="J23">
        <v>8</v>
      </c>
      <c r="K23">
        <v>661</v>
      </c>
      <c r="L23">
        <v>0</v>
      </c>
    </row>
    <row r="24" spans="1:12">
      <c r="A24" s="1" t="s">
        <v>26</v>
      </c>
      <c r="B24">
        <v>22</v>
      </c>
      <c r="C24">
        <v>4</v>
      </c>
      <c r="D24">
        <v>1</v>
      </c>
      <c r="E24">
        <v>1.6040534619455488E+16</v>
      </c>
      <c r="F24">
        <v>-2.341869568482345E+17</v>
      </c>
      <c r="G24">
        <v>927807</v>
      </c>
      <c r="H24">
        <v>745619</v>
      </c>
      <c r="I24">
        <v>0</v>
      </c>
      <c r="J24">
        <v>8</v>
      </c>
      <c r="K24">
        <v>-18</v>
      </c>
      <c r="L24">
        <v>1</v>
      </c>
    </row>
    <row r="25" spans="1:12">
      <c r="A25" s="1" t="s">
        <v>16</v>
      </c>
      <c r="B25">
        <v>23</v>
      </c>
      <c r="C25">
        <v>2</v>
      </c>
      <c r="D25">
        <v>6</v>
      </c>
      <c r="E25">
        <v>264741784125440</v>
      </c>
      <c r="F25">
        <v>-2.1728526410606182E+17</v>
      </c>
      <c r="G25">
        <v>935268</v>
      </c>
      <c r="H25">
        <v>759610</v>
      </c>
      <c r="I25">
        <v>0</v>
      </c>
      <c r="J25">
        <v>8</v>
      </c>
      <c r="K25">
        <v>502</v>
      </c>
      <c r="L25">
        <v>1</v>
      </c>
    </row>
    <row r="26" spans="1:12">
      <c r="A26" s="1" t="s">
        <v>26</v>
      </c>
      <c r="B26">
        <v>24</v>
      </c>
      <c r="C26">
        <v>5</v>
      </c>
      <c r="D26">
        <v>3</v>
      </c>
      <c r="E26">
        <v>264879759949824</v>
      </c>
      <c r="F26">
        <v>-2.172854015450153E+17</v>
      </c>
      <c r="G26">
        <v>963952</v>
      </c>
      <c r="H26">
        <v>777591</v>
      </c>
      <c r="I26">
        <v>0</v>
      </c>
      <c r="J26">
        <v>8</v>
      </c>
      <c r="K26">
        <v>-15</v>
      </c>
      <c r="L26">
        <v>4</v>
      </c>
    </row>
    <row r="27" spans="1:12">
      <c r="A27" s="1" t="s">
        <v>16</v>
      </c>
      <c r="B27">
        <v>25</v>
      </c>
      <c r="C27">
        <v>6</v>
      </c>
      <c r="D27">
        <v>3</v>
      </c>
      <c r="E27">
        <v>229557412036608</v>
      </c>
      <c r="F27">
        <v>-2.1725007919500493E+17</v>
      </c>
      <c r="G27">
        <v>924063</v>
      </c>
      <c r="H27">
        <v>735975</v>
      </c>
      <c r="I27">
        <v>0</v>
      </c>
      <c r="J27">
        <v>8</v>
      </c>
      <c r="K27">
        <v>1029</v>
      </c>
      <c r="L27">
        <v>4</v>
      </c>
    </row>
    <row r="28" spans="1:12">
      <c r="A28" s="1" t="s">
        <v>26</v>
      </c>
      <c r="B28">
        <v>26</v>
      </c>
      <c r="C28">
        <v>5</v>
      </c>
      <c r="D28">
        <v>2</v>
      </c>
      <c r="E28">
        <v>229695924731904</v>
      </c>
      <c r="F28">
        <v>-2.172502166339584E+17</v>
      </c>
      <c r="G28">
        <v>936655</v>
      </c>
      <c r="H28">
        <v>746509</v>
      </c>
      <c r="I28">
        <v>0</v>
      </c>
      <c r="J28">
        <v>8</v>
      </c>
      <c r="K28">
        <v>-230</v>
      </c>
      <c r="L28">
        <v>6</v>
      </c>
    </row>
    <row r="29" spans="1:12">
      <c r="A29" s="1" t="s">
        <v>16</v>
      </c>
      <c r="B29">
        <v>27</v>
      </c>
      <c r="C29">
        <v>6</v>
      </c>
      <c r="D29">
        <v>1</v>
      </c>
      <c r="E29">
        <v>211965225992192</v>
      </c>
      <c r="F29">
        <v>-2.1723248592683008E+17</v>
      </c>
      <c r="G29">
        <v>911738</v>
      </c>
      <c r="H29">
        <v>731404</v>
      </c>
      <c r="I29">
        <v>0</v>
      </c>
      <c r="J29">
        <v>8</v>
      </c>
      <c r="K29">
        <v>698</v>
      </c>
      <c r="L29">
        <v>3</v>
      </c>
    </row>
    <row r="30" spans="1:12">
      <c r="A30" s="1" t="s">
        <v>26</v>
      </c>
      <c r="B30">
        <v>28</v>
      </c>
      <c r="C30">
        <v>4</v>
      </c>
      <c r="D30">
        <v>7</v>
      </c>
      <c r="E30">
        <v>211990995795968</v>
      </c>
      <c r="F30">
        <v>-2.1723250310669926E+17</v>
      </c>
      <c r="G30">
        <v>952422</v>
      </c>
      <c r="H30">
        <v>746944</v>
      </c>
      <c r="I30">
        <v>0</v>
      </c>
      <c r="J30">
        <v>8</v>
      </c>
      <c r="K30">
        <v>-340</v>
      </c>
      <c r="L30">
        <v>7</v>
      </c>
    </row>
    <row r="31" spans="1:12">
      <c r="A31" s="1" t="s">
        <v>16</v>
      </c>
      <c r="B31">
        <v>29</v>
      </c>
      <c r="C31">
        <v>5</v>
      </c>
      <c r="D31">
        <v>1</v>
      </c>
      <c r="E31">
        <v>70428873719808</v>
      </c>
      <c r="F31">
        <v>-2.1709093883713946E+17</v>
      </c>
      <c r="G31">
        <v>920199</v>
      </c>
      <c r="H31">
        <v>735065</v>
      </c>
      <c r="I31">
        <v>0</v>
      </c>
      <c r="J31">
        <v>8</v>
      </c>
      <c r="K31">
        <v>980</v>
      </c>
      <c r="L31">
        <v>4</v>
      </c>
    </row>
    <row r="32" spans="1:12">
      <c r="A32" s="1" t="s">
        <v>26</v>
      </c>
      <c r="B32">
        <v>30</v>
      </c>
      <c r="C32">
        <v>3</v>
      </c>
      <c r="D32">
        <v>7</v>
      </c>
      <c r="E32">
        <v>138598594641920</v>
      </c>
      <c r="F32">
        <v>-2.1715690953480602E+17</v>
      </c>
      <c r="G32">
        <v>972362</v>
      </c>
      <c r="H32">
        <v>748152</v>
      </c>
      <c r="I32">
        <v>0</v>
      </c>
      <c r="J32">
        <v>9</v>
      </c>
      <c r="K32">
        <v>617</v>
      </c>
      <c r="L32">
        <v>1</v>
      </c>
    </row>
    <row r="33" spans="1:12">
      <c r="A33" s="1" t="s">
        <v>16</v>
      </c>
      <c r="B33">
        <v>31</v>
      </c>
      <c r="C33">
        <v>3</v>
      </c>
      <c r="D33">
        <v>8</v>
      </c>
      <c r="E33">
        <v>60129542144</v>
      </c>
      <c r="F33">
        <v>-2.1701727155807846E+17</v>
      </c>
      <c r="G33">
        <v>917904</v>
      </c>
      <c r="H33">
        <v>742351</v>
      </c>
      <c r="I33">
        <v>0</v>
      </c>
      <c r="J33">
        <v>8</v>
      </c>
      <c r="K33">
        <v>2721</v>
      </c>
      <c r="L33">
        <v>3</v>
      </c>
    </row>
    <row r="34" spans="1:12">
      <c r="A34" s="1" t="s">
        <v>26</v>
      </c>
      <c r="B34">
        <v>32</v>
      </c>
      <c r="C34">
        <v>2</v>
      </c>
      <c r="D34">
        <v>7</v>
      </c>
      <c r="E34">
        <v>569607152730112</v>
      </c>
      <c r="F34">
        <v>-2.1702386862784512E+17</v>
      </c>
      <c r="G34">
        <v>1034937</v>
      </c>
      <c r="H34">
        <v>747273</v>
      </c>
      <c r="I34">
        <v>0</v>
      </c>
      <c r="J34">
        <v>10</v>
      </c>
      <c r="K34">
        <v>-2502</v>
      </c>
      <c r="L34">
        <v>0</v>
      </c>
    </row>
    <row r="35" spans="1:12">
      <c r="A35" s="1" t="s">
        <v>16</v>
      </c>
      <c r="B35">
        <v>33</v>
      </c>
      <c r="C35">
        <v>1</v>
      </c>
      <c r="D35">
        <v>7</v>
      </c>
      <c r="E35">
        <v>4449586118656</v>
      </c>
      <c r="F35">
        <v>-7.2343522985377792E+16</v>
      </c>
      <c r="G35">
        <v>1004862</v>
      </c>
      <c r="H35">
        <v>753040</v>
      </c>
      <c r="I35">
        <v>0</v>
      </c>
      <c r="J35">
        <v>10</v>
      </c>
      <c r="K35">
        <v>1648</v>
      </c>
      <c r="L35">
        <v>0</v>
      </c>
    </row>
    <row r="36" spans="1:12">
      <c r="A36" s="1" t="s">
        <v>26</v>
      </c>
      <c r="B36">
        <v>34</v>
      </c>
      <c r="C36">
        <v>4</v>
      </c>
      <c r="D36">
        <v>8</v>
      </c>
      <c r="E36">
        <v>4462471020544</v>
      </c>
      <c r="F36">
        <v>-7.2343531575312384E+16</v>
      </c>
      <c r="G36">
        <v>1045842</v>
      </c>
      <c r="H36">
        <v>802804</v>
      </c>
      <c r="I36">
        <v>0</v>
      </c>
      <c r="J36">
        <v>9</v>
      </c>
      <c r="K36">
        <v>114</v>
      </c>
      <c r="L36">
        <v>7</v>
      </c>
    </row>
    <row r="37" spans="1:12">
      <c r="A37" s="1" t="s">
        <v>16</v>
      </c>
      <c r="B37">
        <v>35</v>
      </c>
      <c r="C37">
        <v>5</v>
      </c>
      <c r="D37">
        <v>6</v>
      </c>
      <c r="E37">
        <v>4294967296</v>
      </c>
      <c r="F37">
        <v>-7.2339073332150272E+16</v>
      </c>
      <c r="G37">
        <v>1003895</v>
      </c>
      <c r="H37">
        <v>686873</v>
      </c>
      <c r="I37">
        <v>0</v>
      </c>
      <c r="J37">
        <v>12</v>
      </c>
      <c r="K37">
        <v>1737</v>
      </c>
      <c r="L37">
        <v>0</v>
      </c>
    </row>
    <row r="38" spans="1:12">
      <c r="A38" s="1" t="s">
        <v>26</v>
      </c>
      <c r="B38">
        <v>36</v>
      </c>
      <c r="C38">
        <v>2</v>
      </c>
      <c r="D38">
        <v>8</v>
      </c>
      <c r="E38">
        <v>282578783305728</v>
      </c>
      <c r="F38">
        <v>-7.2340172843778048E+16</v>
      </c>
      <c r="G38">
        <v>984850</v>
      </c>
      <c r="H38">
        <v>661289</v>
      </c>
      <c r="I38">
        <v>0</v>
      </c>
      <c r="J38">
        <v>12</v>
      </c>
      <c r="K38">
        <v>20065</v>
      </c>
      <c r="L38">
        <v>1</v>
      </c>
    </row>
    <row r="39" spans="1:12">
      <c r="A39" s="1" t="s">
        <v>26</v>
      </c>
      <c r="B39">
        <v>37</v>
      </c>
      <c r="C39">
        <v>6</v>
      </c>
      <c r="D39">
        <v>4</v>
      </c>
      <c r="E39">
        <v>284795121696768</v>
      </c>
      <c r="F39">
        <v>-7.2342389181120512E+16</v>
      </c>
      <c r="G39">
        <v>982830</v>
      </c>
      <c r="H39">
        <v>668832</v>
      </c>
      <c r="I39">
        <v>0</v>
      </c>
      <c r="J39">
        <v>11</v>
      </c>
      <c r="K39">
        <v>-1315</v>
      </c>
      <c r="L39">
        <v>0</v>
      </c>
    </row>
    <row r="40" spans="1:12">
      <c r="A40" s="1" t="s">
        <v>16</v>
      </c>
      <c r="B40">
        <v>38</v>
      </c>
      <c r="C40">
        <v>6</v>
      </c>
      <c r="D40">
        <v>6</v>
      </c>
      <c r="E40">
        <v>284794987479040</v>
      </c>
      <c r="F40">
        <v>-7.234238904664064E+16</v>
      </c>
      <c r="G40">
        <v>961081</v>
      </c>
      <c r="H40">
        <v>648420</v>
      </c>
      <c r="I40">
        <v>0</v>
      </c>
      <c r="J40">
        <v>10</v>
      </c>
      <c r="K40">
        <v>2295</v>
      </c>
      <c r="L40">
        <v>2</v>
      </c>
    </row>
    <row r="41" spans="1:12">
      <c r="A41" s="1" t="s">
        <v>26</v>
      </c>
      <c r="B41">
        <v>39</v>
      </c>
      <c r="C41">
        <v>6</v>
      </c>
      <c r="D41">
        <v>2</v>
      </c>
      <c r="E41">
        <v>284794993770496</v>
      </c>
      <c r="F41">
        <v>-7.2342389048737792E+16</v>
      </c>
      <c r="G41">
        <v>979780</v>
      </c>
      <c r="H41">
        <v>673204</v>
      </c>
      <c r="I41">
        <v>0</v>
      </c>
      <c r="J41">
        <v>10</v>
      </c>
      <c r="K41">
        <v>-1803</v>
      </c>
      <c r="L41">
        <v>0</v>
      </c>
    </row>
    <row r="42" spans="1:12">
      <c r="A42" s="1" t="s">
        <v>16</v>
      </c>
      <c r="B42">
        <v>40</v>
      </c>
      <c r="C42">
        <v>7</v>
      </c>
      <c r="D42">
        <v>1</v>
      </c>
      <c r="E42">
        <v>284794989576192</v>
      </c>
      <c r="F42">
        <v>-7.234238904451072E+16</v>
      </c>
      <c r="G42">
        <v>960314</v>
      </c>
      <c r="H42">
        <v>659455</v>
      </c>
      <c r="I42">
        <v>0</v>
      </c>
      <c r="J42">
        <v>10</v>
      </c>
      <c r="K42">
        <v>2535</v>
      </c>
      <c r="L42">
        <v>0</v>
      </c>
    </row>
    <row r="43" spans="1:12">
      <c r="A43" s="1" t="s">
        <v>26</v>
      </c>
      <c r="B43">
        <v>41</v>
      </c>
      <c r="C43">
        <v>1</v>
      </c>
      <c r="D43">
        <v>8</v>
      </c>
      <c r="E43">
        <v>7.2909771655610368E+16</v>
      </c>
      <c r="F43">
        <v>-7.290977167261696E+16</v>
      </c>
      <c r="G43">
        <v>964958</v>
      </c>
      <c r="H43">
        <v>642971</v>
      </c>
      <c r="I43">
        <v>0</v>
      </c>
      <c r="J43">
        <v>10</v>
      </c>
      <c r="K43">
        <v>-185</v>
      </c>
      <c r="L43">
        <v>0</v>
      </c>
    </row>
    <row r="44" spans="1:12">
      <c r="A44" s="1" t="s">
        <v>16</v>
      </c>
      <c r="B44">
        <v>42</v>
      </c>
      <c r="C44">
        <v>7</v>
      </c>
      <c r="D44">
        <v>3</v>
      </c>
      <c r="E44">
        <v>7.290977165246464E+16</v>
      </c>
      <c r="F44">
        <v>-7.290977166946304E+16</v>
      </c>
      <c r="G44">
        <v>943516</v>
      </c>
      <c r="H44">
        <v>627317</v>
      </c>
      <c r="I44">
        <v>0</v>
      </c>
      <c r="J44">
        <v>11</v>
      </c>
      <c r="K44">
        <v>821</v>
      </c>
      <c r="L44">
        <v>0</v>
      </c>
    </row>
    <row r="45" spans="1:12">
      <c r="A45" s="1" t="s">
        <v>26</v>
      </c>
      <c r="B45">
        <v>43</v>
      </c>
      <c r="C45">
        <v>5</v>
      </c>
      <c r="D45">
        <v>8</v>
      </c>
      <c r="E45">
        <v>7.2909780494057472E+16</v>
      </c>
      <c r="F45">
        <v>-7.2909780494278656E+16</v>
      </c>
      <c r="G45">
        <v>967392</v>
      </c>
      <c r="H45">
        <v>601321</v>
      </c>
      <c r="I45">
        <v>0</v>
      </c>
      <c r="J45">
        <v>10</v>
      </c>
      <c r="K45">
        <v>20065</v>
      </c>
      <c r="L45">
        <v>4</v>
      </c>
    </row>
    <row r="46" spans="1:12">
      <c r="A46" s="1" t="s">
        <v>16</v>
      </c>
      <c r="B46">
        <v>44</v>
      </c>
      <c r="C46">
        <v>6</v>
      </c>
      <c r="D46">
        <v>7</v>
      </c>
      <c r="E46">
        <v>7.2344588467044352E+16</v>
      </c>
      <c r="F46">
        <v>-7.2344588467134464E+16</v>
      </c>
      <c r="G46">
        <v>959430</v>
      </c>
      <c r="H46">
        <v>545523</v>
      </c>
      <c r="I46">
        <v>0</v>
      </c>
      <c r="J46">
        <v>12</v>
      </c>
      <c r="K46">
        <v>80</v>
      </c>
      <c r="L46">
        <v>0</v>
      </c>
    </row>
    <row r="47" spans="1:12">
      <c r="A47" s="1" t="s">
        <v>26</v>
      </c>
      <c r="B47">
        <v>45</v>
      </c>
      <c r="C47">
        <v>6</v>
      </c>
      <c r="D47">
        <v>8</v>
      </c>
      <c r="E47">
        <v>7.234458850066432E+16</v>
      </c>
      <c r="F47">
        <v>-7.2344588500688896E+16</v>
      </c>
      <c r="G47">
        <v>964533</v>
      </c>
      <c r="H47">
        <v>533132</v>
      </c>
      <c r="I47">
        <v>0</v>
      </c>
      <c r="J47">
        <v>11</v>
      </c>
      <c r="K47">
        <v>20065</v>
      </c>
      <c r="L47">
        <v>3</v>
      </c>
    </row>
    <row r="48" spans="1:12">
      <c r="A48" s="1" t="s">
        <v>26</v>
      </c>
      <c r="B48">
        <v>46</v>
      </c>
      <c r="C48">
        <v>7</v>
      </c>
      <c r="D48">
        <v>2</v>
      </c>
      <c r="E48">
        <v>7.2344588502777856E+16</v>
      </c>
      <c r="F48">
        <v>-7.2344588502786048E+16</v>
      </c>
      <c r="G48">
        <v>969719</v>
      </c>
      <c r="H48">
        <v>440004</v>
      </c>
      <c r="I48">
        <v>0</v>
      </c>
      <c r="J48">
        <v>13</v>
      </c>
      <c r="K48">
        <v>537</v>
      </c>
      <c r="L48">
        <v>0</v>
      </c>
    </row>
    <row r="49" spans="1:12">
      <c r="A49" s="1" t="s">
        <v>16</v>
      </c>
      <c r="B49">
        <v>47</v>
      </c>
      <c r="C49">
        <v>7</v>
      </c>
      <c r="D49">
        <v>4</v>
      </c>
      <c r="E49">
        <v>7.2344588500680704E+16</v>
      </c>
      <c r="F49">
        <v>-7.23445885006848E+16</v>
      </c>
      <c r="G49">
        <v>1040207</v>
      </c>
      <c r="H49">
        <v>180187</v>
      </c>
      <c r="I49">
        <v>0</v>
      </c>
      <c r="J49">
        <v>17</v>
      </c>
      <c r="K49">
        <v>10048</v>
      </c>
      <c r="L49">
        <v>3</v>
      </c>
    </row>
    <row r="50" spans="1:12">
      <c r="A50" s="1" t="s">
        <v>26</v>
      </c>
      <c r="B50">
        <v>48</v>
      </c>
      <c r="C50">
        <v>7</v>
      </c>
      <c r="D50">
        <v>7</v>
      </c>
      <c r="E50">
        <v>7.2344588501074432E+16</v>
      </c>
      <c r="F50">
        <v>-7.2344588501078016E+16</v>
      </c>
      <c r="G50">
        <v>1035802</v>
      </c>
      <c r="H50">
        <v>97473</v>
      </c>
      <c r="I50">
        <v>0</v>
      </c>
      <c r="J50">
        <v>20</v>
      </c>
      <c r="K50">
        <v>-10034</v>
      </c>
      <c r="L50">
        <v>4</v>
      </c>
    </row>
    <row r="51" spans="1:12">
      <c r="A51" s="1" t="s">
        <v>16</v>
      </c>
      <c r="B51">
        <v>49</v>
      </c>
      <c r="C51">
        <v>8</v>
      </c>
      <c r="D51">
        <v>1</v>
      </c>
      <c r="E51">
        <v>7.2344588501058048E+16</v>
      </c>
      <c r="F51">
        <v>-7.2344588501061504E+16</v>
      </c>
      <c r="G51">
        <v>1050596</v>
      </c>
      <c r="H51">
        <v>79219</v>
      </c>
      <c r="I51">
        <v>0</v>
      </c>
      <c r="J51">
        <v>24</v>
      </c>
      <c r="K51">
        <v>10052</v>
      </c>
      <c r="L51">
        <v>2</v>
      </c>
    </row>
    <row r="52" spans="1:12">
      <c r="A52" s="1" t="s">
        <v>26</v>
      </c>
      <c r="B52">
        <v>50</v>
      </c>
      <c r="C52">
        <v>7</v>
      </c>
      <c r="D52">
        <v>5</v>
      </c>
      <c r="E52">
        <v>7.2344588501584384E+16</v>
      </c>
      <c r="F52">
        <v>-7.2344588501585792E+16</v>
      </c>
      <c r="G52">
        <v>1045708</v>
      </c>
      <c r="H52">
        <v>18445</v>
      </c>
      <c r="I52">
        <v>0</v>
      </c>
      <c r="J52">
        <v>64</v>
      </c>
      <c r="K52">
        <v>-10034</v>
      </c>
      <c r="L52">
        <v>3</v>
      </c>
    </row>
    <row r="53" spans="1:12">
      <c r="A53" s="1" t="s">
        <v>16</v>
      </c>
      <c r="B53">
        <v>51</v>
      </c>
      <c r="C53">
        <v>8</v>
      </c>
      <c r="D53">
        <v>6</v>
      </c>
      <c r="E53">
        <v>7.2344588501582336E+16</v>
      </c>
      <c r="F53">
        <v>-7.2344588501583744E+16</v>
      </c>
      <c r="G53">
        <v>1085779</v>
      </c>
      <c r="H53">
        <v>6947</v>
      </c>
      <c r="I53">
        <v>0</v>
      </c>
      <c r="J53">
        <v>170</v>
      </c>
      <c r="K53">
        <v>10049</v>
      </c>
      <c r="L53">
        <v>3</v>
      </c>
    </row>
    <row r="54" spans="1:12">
      <c r="A54" s="1" t="s">
        <v>26</v>
      </c>
      <c r="B54">
        <v>52</v>
      </c>
      <c r="C54">
        <v>8</v>
      </c>
      <c r="D54">
        <v>2</v>
      </c>
      <c r="E54">
        <v>7.2344588502639168E+16</v>
      </c>
      <c r="F54">
        <v>-7.2344588502640512E+16</v>
      </c>
      <c r="G54">
        <v>1105361</v>
      </c>
      <c r="H54">
        <v>1323</v>
      </c>
      <c r="I54">
        <v>0</v>
      </c>
      <c r="J54">
        <v>641</v>
      </c>
      <c r="K54">
        <v>-10032</v>
      </c>
      <c r="L54">
        <v>0</v>
      </c>
    </row>
    <row r="55" spans="1:12">
      <c r="A55" s="1" t="s">
        <v>16</v>
      </c>
      <c r="B55">
        <v>53</v>
      </c>
      <c r="C55">
        <v>8</v>
      </c>
      <c r="D55">
        <v>4</v>
      </c>
      <c r="E55">
        <v>7.2344588502630976E+16</v>
      </c>
      <c r="F55">
        <v>-7.2344588502632304E+16</v>
      </c>
      <c r="G55">
        <v>1063651</v>
      </c>
      <c r="H55">
        <v>814</v>
      </c>
      <c r="I55">
        <v>0</v>
      </c>
      <c r="J55">
        <v>958</v>
      </c>
      <c r="K55">
        <v>20065</v>
      </c>
      <c r="L55">
        <v>4</v>
      </c>
    </row>
    <row r="56" spans="1:12">
      <c r="A56" s="1" t="s">
        <v>26</v>
      </c>
      <c r="B56">
        <v>54</v>
      </c>
      <c r="C56">
        <v>8</v>
      </c>
      <c r="D56">
        <v>5</v>
      </c>
      <c r="E56">
        <v>7.2344588502633024E+16</v>
      </c>
      <c r="F56">
        <v>-7.2344588502634352E+16</v>
      </c>
      <c r="G56">
        <v>1566152</v>
      </c>
      <c r="H56">
        <v>99</v>
      </c>
      <c r="I56">
        <v>0</v>
      </c>
      <c r="J56">
        <v>15209</v>
      </c>
      <c r="K56">
        <v>20065</v>
      </c>
      <c r="L56">
        <v>1</v>
      </c>
    </row>
    <row r="57" spans="1:12">
      <c r="A57" s="1" t="s">
        <v>16</v>
      </c>
      <c r="B57">
        <v>55</v>
      </c>
      <c r="C57">
        <v>8</v>
      </c>
      <c r="D57">
        <v>3</v>
      </c>
      <c r="E57">
        <v>7.234458850263296E+16</v>
      </c>
      <c r="F57">
        <v>-7.2344588502634256E+16</v>
      </c>
      <c r="G57">
        <v>1370515</v>
      </c>
      <c r="H57">
        <v>85</v>
      </c>
      <c r="I57">
        <v>0</v>
      </c>
      <c r="J57">
        <v>10880</v>
      </c>
      <c r="K57">
        <v>20065</v>
      </c>
      <c r="L57">
        <v>4</v>
      </c>
    </row>
    <row r="58" spans="1:12">
      <c r="A58" s="1" t="s">
        <v>26</v>
      </c>
      <c r="B58">
        <v>56</v>
      </c>
      <c r="C58">
        <v>8</v>
      </c>
      <c r="D58">
        <v>7</v>
      </c>
      <c r="E58">
        <v>7.2344588502632976E+16</v>
      </c>
      <c r="F58">
        <v>-7.2344588502634256E+16</v>
      </c>
      <c r="G58">
        <v>1186146</v>
      </c>
      <c r="H58">
        <v>6</v>
      </c>
      <c r="I58">
        <v>0</v>
      </c>
      <c r="J58">
        <v>148270</v>
      </c>
      <c r="K58">
        <v>-10034</v>
      </c>
      <c r="L58">
        <v>0</v>
      </c>
    </row>
    <row r="59" spans="1:12">
      <c r="A59" s="1" t="s">
        <v>16</v>
      </c>
      <c r="B59">
        <v>57</v>
      </c>
      <c r="C59">
        <v>7</v>
      </c>
      <c r="D59">
        <v>6</v>
      </c>
      <c r="E59">
        <v>7.234458823340904E+16</v>
      </c>
      <c r="F59">
        <v>-7.2344588233409296E+16</v>
      </c>
      <c r="G59">
        <v>817233</v>
      </c>
      <c r="H59">
        <v>6</v>
      </c>
      <c r="I59">
        <v>0</v>
      </c>
      <c r="J59">
        <v>90805</v>
      </c>
      <c r="K59">
        <v>20065</v>
      </c>
      <c r="L59">
        <v>2</v>
      </c>
    </row>
    <row r="60" spans="1:12">
      <c r="A60" s="1" t="s">
        <v>16</v>
      </c>
      <c r="B60">
        <v>58</v>
      </c>
      <c r="C60">
        <v>8</v>
      </c>
      <c r="D60">
        <v>8</v>
      </c>
      <c r="E60">
        <v>7.2344588233408512E+16</v>
      </c>
      <c r="F60">
        <v>-7.2344588233408768E+16</v>
      </c>
      <c r="G60">
        <v>500798</v>
      </c>
      <c r="H60">
        <v>2</v>
      </c>
      <c r="I60">
        <v>0</v>
      </c>
      <c r="J60">
        <v>166934</v>
      </c>
      <c r="K60">
        <v>-20065</v>
      </c>
      <c r="L60">
        <v>0</v>
      </c>
    </row>
    <row r="61" spans="1:12">
      <c r="A61" s="1" t="s">
        <v>16</v>
      </c>
      <c r="B61">
        <v>59</v>
      </c>
      <c r="C61">
        <v>7</v>
      </c>
      <c r="D61">
        <v>8</v>
      </c>
      <c r="E61">
        <v>7.234458823327744E+16</v>
      </c>
      <c r="F61">
        <v>-7.234458823327744E+16</v>
      </c>
      <c r="G61">
        <v>386557</v>
      </c>
      <c r="H61">
        <v>0</v>
      </c>
      <c r="I61">
        <v>0</v>
      </c>
      <c r="J61">
        <v>386558</v>
      </c>
      <c r="K61">
        <v>-20065</v>
      </c>
      <c r="L6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Diagramme</vt:lpstr>
      </vt:variant>
      <vt:variant>
        <vt:i4>2</vt:i4>
      </vt:variant>
    </vt:vector>
  </HeadingPairs>
  <TitlesOfParts>
    <vt:vector size="6" baseType="lpstr">
      <vt:lpstr>Zusammenfassung</vt:lpstr>
      <vt:lpstr>Detailauswertung</vt:lpstr>
      <vt:lpstr>Spiele</vt:lpstr>
      <vt:lpstr>Alle Züge</vt:lpstr>
      <vt:lpstr>Diagramm Spieler 1</vt:lpstr>
      <vt:lpstr>Diagramm Spieler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Eggimann</dc:creator>
  <cp:lastModifiedBy>Manuel Eggimann</cp:lastModifiedBy>
  <dcterms:created xsi:type="dcterms:W3CDTF">2014-04-22T21:51:21Z</dcterms:created>
  <dcterms:modified xsi:type="dcterms:W3CDTF">2014-04-27T18:51:35Z</dcterms:modified>
</cp:coreProperties>
</file>