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mokate/Desktop/"/>
    </mc:Choice>
  </mc:AlternateContent>
  <xr:revisionPtr revIDLastSave="0" documentId="13_ncr:1_{5FDFC16B-7902-E743-8061-5195CEA3C6A0}" xr6:coauthVersionLast="46" xr6:coauthVersionMax="46" xr10:uidLastSave="{00000000-0000-0000-0000-000000000000}"/>
  <bookViews>
    <workbookView xWindow="780" yWindow="1000" windowWidth="27640" windowHeight="16020" activeTab="13" xr2:uid="{3739534F-FA8C-624D-8D76-BF51C673ED52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0" i="13" l="1"/>
  <c r="M147" i="13"/>
  <c r="K147" i="13"/>
  <c r="K131" i="13"/>
  <c r="I131" i="13"/>
  <c r="I132" i="13" s="1"/>
  <c r="G131" i="13"/>
  <c r="E131" i="13"/>
  <c r="C131" i="13"/>
  <c r="C132" i="13" s="1"/>
  <c r="M130" i="13"/>
  <c r="M129" i="13"/>
  <c r="M128" i="13"/>
  <c r="M126" i="13"/>
  <c r="M125" i="13"/>
  <c r="M124" i="13"/>
  <c r="P122" i="13"/>
  <c r="O122" i="13"/>
  <c r="O132" i="13" s="1"/>
  <c r="M122" i="13"/>
  <c r="K122" i="13"/>
  <c r="I122" i="13"/>
  <c r="G122" i="13"/>
  <c r="G132" i="13" s="1"/>
  <c r="E122" i="13"/>
  <c r="E132" i="13" s="1"/>
  <c r="C122" i="13"/>
  <c r="I98" i="13"/>
  <c r="G98" i="13"/>
  <c r="E98" i="13"/>
  <c r="C98" i="13"/>
  <c r="I89" i="13"/>
  <c r="G89" i="13"/>
  <c r="E89" i="13"/>
  <c r="C89" i="13"/>
  <c r="I82" i="13"/>
  <c r="G82" i="13"/>
  <c r="E82" i="13"/>
  <c r="C82" i="13"/>
  <c r="I70" i="13"/>
  <c r="G70" i="13"/>
  <c r="E70" i="13"/>
  <c r="C70" i="13"/>
  <c r="I43" i="13"/>
  <c r="G43" i="13"/>
  <c r="E43" i="13"/>
  <c r="C43" i="13"/>
  <c r="I37" i="13"/>
  <c r="G37" i="13"/>
  <c r="E37" i="13"/>
  <c r="C37" i="13"/>
  <c r="I21" i="13"/>
  <c r="G21" i="13"/>
  <c r="E21" i="13"/>
  <c r="C21" i="13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O115" i="4"/>
  <c r="M111" i="4"/>
  <c r="O115" i="3"/>
  <c r="Q114" i="3"/>
  <c r="K114" i="3"/>
  <c r="O114" i="3" s="1"/>
  <c r="O113" i="3"/>
  <c r="O112" i="3"/>
  <c r="O111" i="3"/>
  <c r="O109" i="3"/>
  <c r="O108" i="3"/>
  <c r="Q107" i="3"/>
  <c r="Q110" i="3" s="1"/>
  <c r="M107" i="3"/>
  <c r="K107" i="3"/>
  <c r="K110" i="3" s="1"/>
  <c r="O106" i="3"/>
  <c r="O105" i="3"/>
  <c r="O104" i="3"/>
  <c r="O103" i="3"/>
  <c r="O102" i="3"/>
  <c r="O101" i="3"/>
  <c r="O100" i="3"/>
  <c r="O99" i="3"/>
  <c r="O98" i="3"/>
  <c r="O93" i="3"/>
  <c r="I93" i="3"/>
  <c r="I94" i="3" s="1"/>
  <c r="G93" i="3"/>
  <c r="G94" i="3" s="1"/>
  <c r="E93" i="3"/>
  <c r="C93" i="3"/>
  <c r="O92" i="3"/>
  <c r="O91" i="3"/>
  <c r="O90" i="3"/>
  <c r="O89" i="3"/>
  <c r="O88" i="3"/>
  <c r="O87" i="3"/>
  <c r="O86" i="3"/>
  <c r="K84" i="3"/>
  <c r="K94" i="3" s="1"/>
  <c r="O94" i="3" s="1"/>
  <c r="G84" i="3"/>
  <c r="E84" i="3"/>
  <c r="C84" i="3" a="1"/>
  <c r="C84" i="3" s="1"/>
  <c r="C94" i="3" s="1"/>
  <c r="O83" i="3"/>
  <c r="O82" i="3"/>
  <c r="O81" i="3"/>
  <c r="O80" i="3"/>
  <c r="O79" i="3"/>
  <c r="O78" i="3"/>
  <c r="O77" i="3"/>
  <c r="G64" i="3"/>
  <c r="G63" i="3"/>
  <c r="G62" i="3"/>
  <c r="G61" i="3"/>
  <c r="G59" i="3"/>
  <c r="I56" i="3"/>
  <c r="E56" i="3"/>
  <c r="C56" i="3"/>
  <c r="G55" i="3"/>
  <c r="G54" i="3"/>
  <c r="G53" i="3"/>
  <c r="G52" i="3"/>
  <c r="G51" i="3"/>
  <c r="G50" i="3"/>
  <c r="I48" i="3"/>
  <c r="E48" i="3"/>
  <c r="C48" i="3"/>
  <c r="G47" i="3"/>
  <c r="G46" i="3"/>
  <c r="G45" i="3"/>
  <c r="G44" i="3"/>
  <c r="G43" i="3"/>
  <c r="G42" i="3"/>
  <c r="G41" i="3"/>
  <c r="G40" i="3"/>
  <c r="G39" i="3"/>
  <c r="G38" i="3"/>
  <c r="G37" i="3"/>
  <c r="G36" i="3"/>
  <c r="I32" i="3"/>
  <c r="E32" i="3"/>
  <c r="C32" i="3"/>
  <c r="G31" i="3"/>
  <c r="G30" i="3"/>
  <c r="G29" i="3"/>
  <c r="G28" i="3"/>
  <c r="G27" i="3"/>
  <c r="G26" i="3"/>
  <c r="G25" i="3"/>
  <c r="G24" i="3"/>
  <c r="G22" i="3"/>
  <c r="G21" i="3"/>
  <c r="I19" i="3"/>
  <c r="E19" i="3"/>
  <c r="C19" i="3"/>
  <c r="G18" i="3"/>
  <c r="G17" i="3"/>
  <c r="G16" i="3"/>
  <c r="G15" i="3"/>
  <c r="G14" i="3"/>
  <c r="G13" i="3"/>
  <c r="G12" i="3"/>
  <c r="G11" i="3"/>
  <c r="G10" i="3"/>
  <c r="G9" i="3"/>
  <c r="O115" i="2"/>
  <c r="K114" i="2"/>
  <c r="O114" i="2" s="1"/>
  <c r="O113" i="2"/>
  <c r="O112" i="2"/>
  <c r="O111" i="2"/>
  <c r="O109" i="2"/>
  <c r="O108" i="2"/>
  <c r="Q107" i="2"/>
  <c r="M107" i="2"/>
  <c r="K107" i="2"/>
  <c r="K110" i="2" s="1"/>
  <c r="O110" i="2" s="1"/>
  <c r="O106" i="2"/>
  <c r="O105" i="2"/>
  <c r="O104" i="2"/>
  <c r="O103" i="2"/>
  <c r="O102" i="2"/>
  <c r="O101" i="2"/>
  <c r="O100" i="2"/>
  <c r="O99" i="2"/>
  <c r="O98" i="2"/>
  <c r="M94" i="2"/>
  <c r="M93" i="2"/>
  <c r="O93" i="2" s="1"/>
  <c r="I93" i="2"/>
  <c r="E93" i="2"/>
  <c r="E94" i="2" s="1"/>
  <c r="C93" i="2"/>
  <c r="O92" i="2"/>
  <c r="O90" i="2"/>
  <c r="O89" i="2"/>
  <c r="O88" i="2"/>
  <c r="O87" i="2"/>
  <c r="O86" i="2"/>
  <c r="K84" i="2"/>
  <c r="K94" i="2" s="1"/>
  <c r="I84" i="2"/>
  <c r="G84" i="2"/>
  <c r="E84" i="2"/>
  <c r="C84" i="2"/>
  <c r="O83" i="2"/>
  <c r="O82" i="2"/>
  <c r="O81" i="2"/>
  <c r="O80" i="2"/>
  <c r="O79" i="2"/>
  <c r="O78" i="2"/>
  <c r="O77" i="2"/>
  <c r="G64" i="2"/>
  <c r="G63" i="2"/>
  <c r="G62" i="2"/>
  <c r="G61" i="2"/>
  <c r="G59" i="2"/>
  <c r="I56" i="2"/>
  <c r="I57" i="2" s="1"/>
  <c r="E56" i="2"/>
  <c r="C56" i="2"/>
  <c r="C57" i="2" s="1"/>
  <c r="G55" i="2"/>
  <c r="G54" i="2"/>
  <c r="G53" i="2"/>
  <c r="G52" i="2"/>
  <c r="G51" i="2"/>
  <c r="G50" i="2"/>
  <c r="I48" i="2"/>
  <c r="E48" i="2"/>
  <c r="C48" i="2"/>
  <c r="G47" i="2"/>
  <c r="G46" i="2"/>
  <c r="G45" i="2"/>
  <c r="G44" i="2"/>
  <c r="G43" i="2"/>
  <c r="G42" i="2"/>
  <c r="G41" i="2"/>
  <c r="G40" i="2"/>
  <c r="G39" i="2"/>
  <c r="G38" i="2"/>
  <c r="G37" i="2"/>
  <c r="G36" i="2"/>
  <c r="I32" i="2"/>
  <c r="I33" i="2" s="1"/>
  <c r="I65" i="2" s="1"/>
  <c r="E32" i="2"/>
  <c r="C32" i="2"/>
  <c r="C33" i="2" s="1"/>
  <c r="C65" i="2" s="1"/>
  <c r="G31" i="2"/>
  <c r="G30" i="2"/>
  <c r="G29" i="2"/>
  <c r="G28" i="2"/>
  <c r="G27" i="2"/>
  <c r="G26" i="2"/>
  <c r="G25" i="2"/>
  <c r="G24" i="2"/>
  <c r="G22" i="2"/>
  <c r="G21" i="2"/>
  <c r="I19" i="2"/>
  <c r="E19" i="2"/>
  <c r="C19" i="2"/>
  <c r="G18" i="2"/>
  <c r="G17" i="2"/>
  <c r="G16" i="2"/>
  <c r="G15" i="2"/>
  <c r="G14" i="2"/>
  <c r="G13" i="2"/>
  <c r="G12" i="2"/>
  <c r="G11" i="2"/>
  <c r="G10" i="2"/>
  <c r="G9" i="2"/>
  <c r="O115" i="1"/>
  <c r="Q114" i="1"/>
  <c r="M114" i="1"/>
  <c r="O114" i="1" s="1"/>
  <c r="K114" i="1"/>
  <c r="O113" i="1"/>
  <c r="O112" i="1"/>
  <c r="O111" i="1"/>
  <c r="O110" i="1"/>
  <c r="O109" i="1"/>
  <c r="O108" i="1"/>
  <c r="Q107" i="1"/>
  <c r="Q110" i="1" s="1"/>
  <c r="M107" i="1"/>
  <c r="O107" i="1" s="1"/>
  <c r="K107" i="1"/>
  <c r="O106" i="1"/>
  <c r="O105" i="1"/>
  <c r="O104" i="1"/>
  <c r="O103" i="1"/>
  <c r="O102" i="1"/>
  <c r="O101" i="1"/>
  <c r="O100" i="1"/>
  <c r="O99" i="1"/>
  <c r="O98" i="1"/>
  <c r="O97" i="1"/>
  <c r="M92" i="1" a="1"/>
  <c r="M92" i="1" s="1"/>
  <c r="I92" i="1"/>
  <c r="I93" i="1" s="1"/>
  <c r="E92" i="1"/>
  <c r="C92" i="1"/>
  <c r="C93" i="1" s="1"/>
  <c r="O91" i="1"/>
  <c r="O90" i="1"/>
  <c r="O89" i="1"/>
  <c r="O88" i="1"/>
  <c r="O87" i="1"/>
  <c r="O86" i="1"/>
  <c r="O85" i="1"/>
  <c r="K83" i="1"/>
  <c r="O83" i="1" s="1"/>
  <c r="G83" i="1"/>
  <c r="G93" i="1" s="1"/>
  <c r="E83" i="1"/>
  <c r="C83" i="1"/>
  <c r="O82" i="1"/>
  <c r="O81" i="1"/>
  <c r="O80" i="1"/>
  <c r="O79" i="1"/>
  <c r="O78" i="1"/>
  <c r="O77" i="1"/>
  <c r="O76" i="1"/>
  <c r="G64" i="1"/>
  <c r="G63" i="1"/>
  <c r="G62" i="1"/>
  <c r="G61" i="1"/>
  <c r="G59" i="1"/>
  <c r="I56" i="1"/>
  <c r="E56" i="1"/>
  <c r="E57" i="1" s="1"/>
  <c r="C56" i="1"/>
  <c r="G55" i="1"/>
  <c r="G54" i="1"/>
  <c r="G53" i="1"/>
  <c r="G52" i="1"/>
  <c r="G51" i="1"/>
  <c r="G50" i="1"/>
  <c r="I48" i="1"/>
  <c r="E48" i="1"/>
  <c r="C48" i="1"/>
  <c r="G47" i="1"/>
  <c r="G46" i="1"/>
  <c r="G45" i="1"/>
  <c r="G44" i="1"/>
  <c r="G43" i="1"/>
  <c r="G42" i="1"/>
  <c r="G41" i="1"/>
  <c r="G40" i="1"/>
  <c r="G39" i="1"/>
  <c r="G38" i="1"/>
  <c r="G37" i="1"/>
  <c r="G36" i="1"/>
  <c r="I32" i="1"/>
  <c r="E32" i="1"/>
  <c r="E33" i="1" s="1"/>
  <c r="E65" i="1" s="1"/>
  <c r="C32" i="1"/>
  <c r="G31" i="1"/>
  <c r="G30" i="1"/>
  <c r="G29" i="1"/>
  <c r="G28" i="1"/>
  <c r="G27" i="1"/>
  <c r="G26" i="1"/>
  <c r="G25" i="1"/>
  <c r="G24" i="1"/>
  <c r="G22" i="1"/>
  <c r="G21" i="1"/>
  <c r="I19" i="1"/>
  <c r="E19" i="1"/>
  <c r="C19" i="1"/>
  <c r="G18" i="1"/>
  <c r="G17" i="1"/>
  <c r="G16" i="1"/>
  <c r="G15" i="1"/>
  <c r="G14" i="1"/>
  <c r="G13" i="1"/>
  <c r="G12" i="1"/>
  <c r="G11" i="1"/>
  <c r="G10" i="1"/>
  <c r="G9" i="1"/>
  <c r="G19" i="1" s="1"/>
  <c r="G38" i="13" l="1"/>
  <c r="G83" i="13"/>
  <c r="K132" i="13"/>
  <c r="I38" i="13"/>
  <c r="I44" i="13" s="1"/>
  <c r="I83" i="13"/>
  <c r="C38" i="13"/>
  <c r="C83" i="13"/>
  <c r="M131" i="13"/>
  <c r="M132" i="13" s="1"/>
  <c r="E38" i="13"/>
  <c r="E83" i="13"/>
  <c r="E94" i="3"/>
  <c r="C33" i="3"/>
  <c r="C57" i="3"/>
  <c r="G19" i="3"/>
  <c r="E33" i="3"/>
  <c r="G48" i="3"/>
  <c r="E57" i="3"/>
  <c r="G32" i="3"/>
  <c r="G33" i="3" s="1"/>
  <c r="G65" i="3" s="1"/>
  <c r="I33" i="3"/>
  <c r="G56" i="3"/>
  <c r="G57" i="3" s="1"/>
  <c r="I57" i="3"/>
  <c r="O107" i="3"/>
  <c r="I94" i="2"/>
  <c r="G19" i="2"/>
  <c r="E33" i="2"/>
  <c r="E65" i="2" s="1"/>
  <c r="G48" i="2"/>
  <c r="E57" i="2"/>
  <c r="G32" i="2"/>
  <c r="G33" i="2" s="1"/>
  <c r="G56" i="2"/>
  <c r="C94" i="2"/>
  <c r="I33" i="1"/>
  <c r="G56" i="1"/>
  <c r="G57" i="1" s="1"/>
  <c r="I57" i="1"/>
  <c r="G48" i="1"/>
  <c r="E93" i="1"/>
  <c r="G32" i="1"/>
  <c r="G33" i="1" s="1"/>
  <c r="C33" i="1"/>
  <c r="C57" i="1"/>
  <c r="G44" i="13"/>
  <c r="G90" i="13"/>
  <c r="I90" i="13"/>
  <c r="C44" i="13"/>
  <c r="C90" i="13"/>
  <c r="M93" i="1"/>
  <c r="O92" i="1"/>
  <c r="E44" i="13"/>
  <c r="E90" i="13"/>
  <c r="M110" i="3"/>
  <c r="O110" i="3" s="1"/>
  <c r="K93" i="1"/>
  <c r="O84" i="2"/>
  <c r="O94" i="2" s="1"/>
  <c r="O84" i="3"/>
  <c r="O107" i="2"/>
  <c r="C65" i="3" l="1"/>
  <c r="I65" i="3"/>
  <c r="E65" i="3"/>
  <c r="G57" i="2"/>
  <c r="G65" i="2" s="1"/>
  <c r="C65" i="1"/>
  <c r="O93" i="1"/>
  <c r="I65" i="1"/>
  <c r="G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<sst xmlns="http://schemas.openxmlformats.org/spreadsheetml/2006/main" count="2037" uniqueCount="265">
  <si>
    <t>CITY OF ATLANTA, GEORGIA</t>
  </si>
  <si>
    <t>Statement of Net Assets</t>
  </si>
  <si>
    <t>June 30, 2007</t>
  </si>
  <si>
    <t>Governmental</t>
  </si>
  <si>
    <t>Business-type</t>
  </si>
  <si>
    <t>Activities</t>
  </si>
  <si>
    <t>Total</t>
  </si>
  <si>
    <t>Component Units</t>
  </si>
  <si>
    <t>ASSETS</t>
  </si>
  <si>
    <t>Current assets:</t>
  </si>
  <si>
    <t>Cash and cash equivalents</t>
  </si>
  <si>
    <t>Restricted cash</t>
  </si>
  <si>
    <t>Investments in pooled investment fund</t>
  </si>
  <si>
    <t>Investments</t>
  </si>
  <si>
    <t>Receivables (net of allowances for uncollectables</t>
  </si>
  <si>
    <t>Due from other governments</t>
  </si>
  <si>
    <t>Internal balances</t>
  </si>
  <si>
    <t>Inventories</t>
  </si>
  <si>
    <t>Other restricted assets</t>
  </si>
  <si>
    <t>Prepaid expenses and other assets</t>
  </si>
  <si>
    <t>Total current assets</t>
  </si>
  <si>
    <t>Noncurrent assets:</t>
  </si>
  <si>
    <t>Restricted investments</t>
  </si>
  <si>
    <t>Capital assets:</t>
  </si>
  <si>
    <t>Land and construction in progress</t>
  </si>
  <si>
    <t>Other capital assets, net of depreciation</t>
  </si>
  <si>
    <t>Infrastructure, net of depreciation</t>
  </si>
  <si>
    <t>Investments in joint venture</t>
  </si>
  <si>
    <t>Investments in escrow</t>
  </si>
  <si>
    <t>Due from component unit</t>
  </si>
  <si>
    <t>Other assets</t>
  </si>
  <si>
    <t>Long-term receivable</t>
  </si>
  <si>
    <t>Total noncurrent assets</t>
  </si>
  <si>
    <t>Total Assets</t>
  </si>
  <si>
    <t>LIABILITIES</t>
  </si>
  <si>
    <t>Current liabilities</t>
  </si>
  <si>
    <t>Accounts payable</t>
  </si>
  <si>
    <t>Accrued expenses and vacations</t>
  </si>
  <si>
    <t>Claims payable</t>
  </si>
  <si>
    <t>Contract retentions</t>
  </si>
  <si>
    <t>Due to other governments</t>
  </si>
  <si>
    <t>Other liabilities</t>
  </si>
  <si>
    <t>Unearned revenues</t>
  </si>
  <si>
    <t>Liabilities payable from restricted assets</t>
  </si>
  <si>
    <t>Notes payable</t>
  </si>
  <si>
    <t>Current portion of long-term debt</t>
  </si>
  <si>
    <t>Current portion of other liabilities</t>
  </si>
  <si>
    <t>Current portion of capital leases</t>
  </si>
  <si>
    <t>Total current liabilities</t>
  </si>
  <si>
    <t>Noncurrent liabilities</t>
  </si>
  <si>
    <t>Noncurrent portion of long-term debt</t>
  </si>
  <si>
    <t>Noncurrent portion of capital leases</t>
  </si>
  <si>
    <t>Deferred revenue</t>
  </si>
  <si>
    <t>OPEB liabilities</t>
  </si>
  <si>
    <t>Due to primary government</t>
  </si>
  <si>
    <t>Other long-term liabilities</t>
  </si>
  <si>
    <t>Total non-current liabilities</t>
  </si>
  <si>
    <t>Total Liabilities</t>
  </si>
  <si>
    <t>NET ASSETS</t>
  </si>
  <si>
    <t>Invested in capital assets, net of related debt</t>
  </si>
  <si>
    <t>Restricted for:</t>
  </si>
  <si>
    <t>Debt service</t>
  </si>
  <si>
    <t>Programs</t>
  </si>
  <si>
    <t>Capital projects</t>
  </si>
  <si>
    <t>Unrestricted</t>
  </si>
  <si>
    <t>Total Net Assets</t>
  </si>
  <si>
    <t>Statement of Activities</t>
  </si>
  <si>
    <t>For the Year Ended June 30, 2007</t>
  </si>
  <si>
    <t>Program Revenues</t>
  </si>
  <si>
    <t>Functions/Programs</t>
  </si>
  <si>
    <t>Expenses</t>
  </si>
  <si>
    <t>Charges for
Services</t>
  </si>
  <si>
    <t>Operating
Grants and
Contributions</t>
  </si>
  <si>
    <t>Capital Grants
and
Contributions</t>
  </si>
  <si>
    <t>Governmental
Activities</t>
  </si>
  <si>
    <t>Business-type
Activities</t>
  </si>
  <si>
    <t>TOTALS</t>
  </si>
  <si>
    <t>Component
Units</t>
  </si>
  <si>
    <t>Primary Government</t>
  </si>
  <si>
    <t>Governmental activities:</t>
  </si>
  <si>
    <t>General government</t>
  </si>
  <si>
    <t>Police</t>
  </si>
  <si>
    <t>Fire</t>
  </si>
  <si>
    <t>Corrections</t>
  </si>
  <si>
    <t>Public Works</t>
  </si>
  <si>
    <t>Parks, Recreation and Cultural Affairs</t>
  </si>
  <si>
    <t>Interest on long-term debt</t>
  </si>
  <si>
    <t>Total Governmental activities</t>
  </si>
  <si>
    <t>Business-type activities:</t>
  </si>
  <si>
    <t>Watershed Management</t>
  </si>
  <si>
    <t>Aviation</t>
  </si>
  <si>
    <t>Sanitation</t>
  </si>
  <si>
    <t>Parks and Recreational Facilities</t>
  </si>
  <si>
    <t>Underground Atlanta</t>
  </si>
  <si>
    <t>Parking Deck</t>
  </si>
  <si>
    <t>Civic Center</t>
  </si>
  <si>
    <t>Total Business-type activities</t>
  </si>
  <si>
    <t>Total Primary Government</t>
  </si>
  <si>
    <t>General revenues:</t>
  </si>
  <si>
    <t>Taxes:</t>
  </si>
  <si>
    <t>Property Taxes Levied for general purposes</t>
  </si>
  <si>
    <t>Property Taxes Levied for debt service</t>
  </si>
  <si>
    <t>Local and Municipal Option Sales Tax</t>
  </si>
  <si>
    <t>Public Utility Franchise Taxes</t>
  </si>
  <si>
    <t>Business Taxes</t>
  </si>
  <si>
    <t>Federal and State aid not restricted for specific purposes</t>
  </si>
  <si>
    <t>Investment income</t>
  </si>
  <si>
    <t>Gain on sale of assets</t>
  </si>
  <si>
    <t>Impairment loss</t>
  </si>
  <si>
    <t>Other</t>
  </si>
  <si>
    <t>Total General revenues</t>
  </si>
  <si>
    <t>Extraordinary Loss (Note III-C</t>
  </si>
  <si>
    <t>Transfers</t>
  </si>
  <si>
    <t>Total general revenues, special items and transfers</t>
  </si>
  <si>
    <t>Change in net assets</t>
  </si>
  <si>
    <t>Net assets - beginning of period, as previously stated</t>
  </si>
  <si>
    <t>Correction of prior year errors</t>
  </si>
  <si>
    <t>Net assets - beginning of period, as restated</t>
  </si>
  <si>
    <t>NET ASSETS - END OF PERIOD</t>
  </si>
  <si>
    <t>June 30, 2008</t>
  </si>
  <si>
    <t>For the Year Ended June 30, 2011</t>
  </si>
  <si>
    <t>Net (Expenses Revenues and</t>
  </si>
  <si>
    <t>Changes in Net Assets</t>
  </si>
  <si>
    <t>June 30, 2009</t>
  </si>
  <si>
    <t>June 30, 2010</t>
  </si>
  <si>
    <t>The accompanying notes are an integral part of the statements.</t>
  </si>
  <si>
    <t>For the Year Ended June 30, 2010</t>
  </si>
  <si>
    <t>706,698
-2,231
-119,590</t>
  </si>
  <si>
    <t>205,658
-57,792</t>
  </si>
  <si>
    <t>6,192,937
-</t>
  </si>
  <si>
    <t>6,398,595
-57,792</t>
  </si>
  <si>
    <t>June 30, 2011</t>
  </si>
  <si>
    <t>Investment income (loss</t>
  </si>
  <si>
    <t>Net assets - beginning of period</t>
  </si>
  <si>
    <t>The accompany notes are an integral part of the statements</t>
  </si>
  <si>
    <t>Statement of Net Position</t>
  </si>
  <si>
    <t>June 30, 2012</t>
  </si>
  <si>
    <t>(Dollars in Thousands</t>
  </si>
  <si>
    <t>Equity in cash management pool</t>
  </si>
  <si>
    <t>Due from primary government</t>
  </si>
  <si>
    <t>Capital lease receivable, current portion</t>
  </si>
  <si>
    <t>Capital assets not being depreciated</t>
  </si>
  <si>
    <t>Capital assets being depreciated</t>
  </si>
  <si>
    <t>Less accumulated depreciation</t>
  </si>
  <si>
    <t>DEFERRED OUTFLOWS OF RESOURCES</t>
  </si>
  <si>
    <t>Accumulated decrease in fair value of derivitive instruments</t>
  </si>
  <si>
    <t>Total Assets and Deferred Outflows of Resources</t>
  </si>
  <si>
    <t>Accrued interest payable</t>
  </si>
  <si>
    <t>Current portion of long-term debt, capital leases, SWAPS</t>
  </si>
  <si>
    <t>Noncurrent portion of contract retentions</t>
  </si>
  <si>
    <t>Net OPEB obligation</t>
  </si>
  <si>
    <t>Due to component unit</t>
  </si>
  <si>
    <t>NET POSITION</t>
  </si>
  <si>
    <t>Total Net Position</t>
  </si>
  <si>
    <t>The accompanying notes are an integral part of this statement.</t>
  </si>
  <si>
    <t>For the Year Ended June 30, 2012</t>
  </si>
  <si>
    <t>Changes in Net Position</t>
  </si>
  <si>
    <t>Permit Fund</t>
  </si>
  <si>
    <t>Public utility, alcoholic beverage and other taxes</t>
  </si>
  <si>
    <t>Federal and State aid not restricted</t>
  </si>
  <si>
    <t>Change in net position
Net Position - beginning of period</t>
  </si>
  <si>
    <t>34,654
332,445</t>
  </si>
  <si>
    <t>238,863
6,651,370</t>
  </si>
  <si>
    <t>273,517
6,983,815</t>
  </si>
  <si>
    <t>4,959
97,173</t>
  </si>
  <si>
    <t>NET POSITION- END OF PERIOD</t>
  </si>
  <si>
    <t>June 30, 2013</t>
  </si>
  <si>
    <t>Component</t>
  </si>
  <si>
    <t>Units</t>
  </si>
  <si>
    <t>Restricted investments in escrow</t>
  </si>
  <si>
    <t>Due from other parties</t>
  </si>
  <si>
    <t>Deferred outflows of resources</t>
  </si>
  <si>
    <t>Accumulated deferred losses on refunding</t>
  </si>
  <si>
    <t>Total assets and deferred outflows of resources</t>
  </si>
  <si>
    <t>Deferred inflows of resources</t>
  </si>
  <si>
    <t>Accumulated increase in fair value of derivitive instruments</t>
  </si>
  <si>
    <t>Total liabilities and deferred inflows of resources</t>
  </si>
  <si>
    <t>Net investment in capital assets</t>
  </si>
  <si>
    <t>For the Year Ended June 30, 2013</t>
  </si>
  <si>
    <t>Capital Grants and
Contributions</t>
  </si>
  <si>
    <t>Loss on sale of assets</t>
  </si>
  <si>
    <t>Change in net position</t>
  </si>
  <si>
    <t>Net Position - beginning of period as adjusted (Note 1G</t>
  </si>
  <si>
    <t>June 30, 2014</t>
  </si>
  <si>
    <t>For the Year Ended June 30, 2014</t>
  </si>
  <si>
    <t>Net Position - beginning of period</t>
  </si>
  <si>
    <t>June 30, 2015</t>
  </si>
  <si>
    <t>Restricted invesments</t>
  </si>
  <si>
    <t>Prepaid expenses and other current assets</t>
  </si>
  <si>
    <t>Pension related deferred outflows</t>
  </si>
  <si>
    <t>Total deferred outflows of resources</t>
  </si>
  <si>
    <t>Pension liability</t>
  </si>
  <si>
    <t>Pension related deferred inflows</t>
  </si>
  <si>
    <t>Total deferred inflows of resources</t>
  </si>
  <si>
    <t>For the Year Ended June 30, 2015</t>
  </si>
  <si>
    <t>Net Position - beginning of period as restated (Note 1G</t>
  </si>
  <si>
    <t>June 30, 2016</t>
  </si>
  <si>
    <t>Commercial paper notes payables</t>
  </si>
  <si>
    <t>Accumulated deferred gain on long term debt</t>
  </si>
  <si>
    <t>For the Year Ended June 30, 2016</t>
  </si>
  <si>
    <t>City Plaza</t>
  </si>
  <si>
    <t xml:space="preserve">NET POSITION- END OF PERIOD </t>
  </si>
  <si>
    <t>June 30, 2017</t>
  </si>
  <si>
    <t>Deferred outflows of resources:</t>
  </si>
  <si>
    <t>OPEB related deferred outflows</t>
  </si>
  <si>
    <t>Deferred losses on swap termination and debt refunding</t>
  </si>
  <si>
    <t>The accompanying notes are an integral part of this statement</t>
  </si>
  <si>
    <t>For the Year Ended June 30, 2017</t>
  </si>
  <si>
    <t>Current liabilities:</t>
  </si>
  <si>
    <t>Accumulated deferred gain on refundings</t>
  </si>
  <si>
    <t>Charges
for
Services</t>
  </si>
  <si>
    <t>Capital
Grants and
Contributions</t>
  </si>
  <si>
    <t>Business-
type
Activities</t>
  </si>
  <si>
    <t>Parks, Recreation and Cultural</t>
  </si>
  <si>
    <t>Affairs</t>
  </si>
  <si>
    <t>Parks and Recreational</t>
  </si>
  <si>
    <t>Facilities</t>
  </si>
  <si>
    <t>General Revenues</t>
  </si>
  <si>
    <t>Public utility, alcoholic beverage and other</t>
  </si>
  <si>
    <t>taxes</t>
  </si>
  <si>
    <t>Total general revenues, special items and</t>
  </si>
  <si>
    <t>transfers</t>
  </si>
  <si>
    <t>NET POSITION - END OF PERIOD</t>
  </si>
  <si>
    <t>June 30, 2018</t>
  </si>
  <si>
    <t>Receivables (net of allowance for uncollectibles</t>
  </si>
  <si>
    <t>Deferred losses on Swap termination and debt refunding</t>
  </si>
  <si>
    <t>For the Year Ended June 30, 2018</t>
  </si>
  <si>
    <t>Accrued expenses</t>
  </si>
  <si>
    <t>Current portion of claims payable</t>
  </si>
  <si>
    <t>Current portion of Net OPEB</t>
  </si>
  <si>
    <t>Noncurrent portion of claims payable</t>
  </si>
  <si>
    <t>Net pension liability</t>
  </si>
  <si>
    <t>Net OPEB liability</t>
  </si>
  <si>
    <t>OPEB related deferred inflows</t>
  </si>
  <si>
    <t>Accumulated increase in fair value of derivative instruments</t>
  </si>
  <si>
    <t>Unrestricted (deficit</t>
  </si>
  <si>
    <t>Charges</t>
  </si>
  <si>
    <t>Operating</t>
  </si>
  <si>
    <t>Capital</t>
  </si>
  <si>
    <t>Business-</t>
  </si>
  <si>
    <t>for</t>
  </si>
  <si>
    <t>Grants and</t>
  </si>
  <si>
    <t>type</t>
  </si>
  <si>
    <t>Services</t>
  </si>
  <si>
    <t>Contributions</t>
  </si>
  <si>
    <t>Net Position - beginning of period, as restated</t>
  </si>
  <si>
    <t>(Note I.G.</t>
  </si>
  <si>
    <t>June 30, 2019</t>
  </si>
  <si>
    <t>For the Year Ended June 30, 2019</t>
  </si>
  <si>
    <t>Current portion of unearned revenue</t>
  </si>
  <si>
    <t>Net portion of unearned revenues</t>
  </si>
  <si>
    <t>June 30, 2020</t>
  </si>
  <si>
    <t xml:space="preserve">
</t>
  </si>
  <si>
    <t>See accompanying independent auditors' report</t>
  </si>
  <si>
    <t>Current portion of Net OPEB liability</t>
  </si>
  <si>
    <t>Noncurrent portion of unearned revenue</t>
  </si>
  <si>
    <t>Net OPEB liability, net of current portion</t>
  </si>
  <si>
    <t>Total Net Position (Deficit</t>
  </si>
  <si>
    <t>For the Year Ended June 30, 2020</t>
  </si>
  <si>
    <t>Non-capital grants</t>
  </si>
  <si>
    <t>Net Position (Deficit - beginning of period</t>
  </si>
  <si>
    <t>NET POSITION (DEFICIT - END OF</t>
  </si>
  <si>
    <t>PERIOD</t>
  </si>
  <si>
    <t>(In Thousands)</t>
  </si>
  <si>
    <t>(Dollars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</si>
</sst>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0" borderId="0" xfId="2"/>
    <xf numFmtId="43" fontId="2" fillId="0" borderId="0" xfId="1" applyFont="1" applyFill="1"/>
    <xf numFmtId="43" fontId="2" fillId="0" borderId="0" xfId="1" applyFont="1" applyAlignment="1"/>
    <xf numFmtId="43" fontId="2" fillId="0" borderId="0" xfId="1" applyFont="1"/>
    <xf numFmtId="43" fontId="0" fillId="0" borderId="0" xfId="1" applyFont="1"/>
    <xf numFmtId="43" fontId="2" fillId="0" borderId="0" xfId="1" quotePrefix="1" applyFont="1" applyAlignment="1"/>
    <xf numFmtId="43" fontId="2" fillId="0" borderId="0" xfId="1" applyFont="1" applyFill="1" applyAlignment="1"/>
    <xf numFmtId="43" fontId="0" fillId="0" borderId="0" xfId="1" applyFont="1" applyFill="1"/>
    <xf numFmtId="0" fontId="2" fillId="0" borderId="0" xfId="2" quotePrefix="1"/>
    <xf numFmtId="164" fontId="2" fillId="0" borderId="0" xfId="1" applyNumberFormat="1" applyFont="1"/>
    <xf numFmtId="3" fontId="2" fillId="0" borderId="0" xfId="2" applyNumberFormat="1"/>
    <xf numFmtId="1" fontId="2" fillId="0" borderId="0" xfId="2" applyNumberFormat="1"/>
    <xf numFmtId="164" fontId="0" fillId="0" borderId="0" xfId="0" applyNumberFormat="1"/>
    <xf numFmtId="164" fontId="0" fillId="0" borderId="0" xfId="1" applyNumberFormat="1" applyFont="1"/>
    <xf numFmtId="0" fontId="2" fillId="0" borderId="0" xfId="2" applyAlignment="1">
      <alignment wrapText="1"/>
    </xf>
    <xf numFmtId="164" fontId="0" fillId="0" borderId="0" xfId="1" applyNumberFormat="1" applyFont="1" applyAlignment="1">
      <alignment wrapText="1"/>
    </xf>
    <xf numFmtId="0" fontId="2" fillId="0" borderId="0" xfId="1" applyNumberFormat="1" applyFont="1"/>
    <xf numFmtId="3" fontId="2" fillId="0" borderId="0" xfId="2" applyNumberFormat="1" applyAlignment="1">
      <alignment wrapText="1"/>
    </xf>
    <xf numFmtId="6" fontId="2" fillId="0" borderId="0" xfId="2" applyNumberFormat="1"/>
  </cellXfs>
  <cellStyles count="3">
    <cellStyle name="Comma" xfId="1" builtinId="3"/>
    <cellStyle name="Normal" xfId="0" builtinId="0"/>
    <cellStyle name="Normal 2" xfId="2" xr:uid="{CC952768-6F08-3348-B170-234BE2D2F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BDC5-BEB7-E348-A0C3-14677C114D83}">
  <dimension ref="A1:R115"/>
  <sheetViews>
    <sheetView workbookViewId="0">
      <selection activeCell="F73" sqref="F73"/>
    </sheetView>
  </sheetViews>
  <sheetFormatPr baseColWidth="10" defaultRowHeight="16" x14ac:dyDescent="0.2"/>
  <cols>
    <col min="2" max="2" width="10.83203125" style="8"/>
    <col min="3" max="3" width="12.83203125" style="5" bestFit="1" customWidth="1"/>
    <col min="4" max="4" width="10.83203125" style="8"/>
    <col min="5" max="5" width="13.83203125" style="5" bestFit="1" customWidth="1"/>
    <col min="6" max="6" width="10.83203125" style="8"/>
    <col min="7" max="7" width="13.83203125" style="8" bestFit="1" customWidth="1"/>
    <col min="8" max="8" width="10.83203125" style="8"/>
    <col min="9" max="9" width="11.33203125" style="5" bestFit="1" customWidth="1"/>
    <col min="10" max="10" width="10.83203125" style="5"/>
    <col min="11" max="11" width="11.6640625" style="5" bestFit="1" customWidth="1"/>
    <col min="12" max="12" width="10.83203125" style="5"/>
    <col min="13" max="13" width="13" style="5" bestFit="1" customWidth="1"/>
    <col min="14" max="14" width="10.83203125" style="5"/>
    <col min="15" max="15" width="13" style="5" bestFit="1" customWidth="1"/>
    <col min="16" max="16" width="11.1640625" style="5" bestFit="1" customWidth="1"/>
    <col min="17" max="18" width="10.83203125" style="5"/>
  </cols>
  <sheetData>
    <row r="1" spans="1:9" s="1" customFormat="1" ht="14.25" customHeight="1" x14ac:dyDescent="0.2">
      <c r="C1" s="1" t="s">
        <v>0</v>
      </c>
    </row>
    <row r="2" spans="1:9" x14ac:dyDescent="0.2">
      <c r="A2" s="1"/>
      <c r="B2" s="2"/>
      <c r="C2" s="3" t="s">
        <v>1</v>
      </c>
      <c r="D2" s="3"/>
      <c r="E2" s="3"/>
      <c r="F2" s="2"/>
      <c r="G2" s="2"/>
      <c r="H2" s="2"/>
      <c r="I2" s="4"/>
    </row>
    <row r="3" spans="1:9" x14ac:dyDescent="0.2">
      <c r="A3" s="1"/>
      <c r="B3" s="2"/>
      <c r="C3" s="6" t="s">
        <v>2</v>
      </c>
      <c r="D3" s="3"/>
      <c r="E3" s="4"/>
      <c r="F3" s="2"/>
      <c r="G3" s="2"/>
      <c r="H3" s="2"/>
      <c r="I3" s="4"/>
    </row>
    <row r="4" spans="1:9" x14ac:dyDescent="0.2">
      <c r="A4" s="1"/>
      <c r="B4" s="2"/>
      <c r="C4" s="3" t="s">
        <v>263</v>
      </c>
      <c r="D4" s="3"/>
      <c r="E4" s="4"/>
      <c r="F4" s="2"/>
      <c r="G4" s="2"/>
      <c r="H4" s="2"/>
      <c r="I4" s="4"/>
    </row>
    <row r="5" spans="1:9" x14ac:dyDescent="0.2">
      <c r="A5" s="1"/>
      <c r="B5" s="2"/>
      <c r="C5" s="4" t="s">
        <v>3</v>
      </c>
      <c r="D5" s="2"/>
      <c r="E5" s="4" t="s">
        <v>4</v>
      </c>
      <c r="F5" s="2"/>
      <c r="G5" s="2"/>
      <c r="H5" s="2"/>
      <c r="I5" s="4"/>
    </row>
    <row r="6" spans="1:9" x14ac:dyDescent="0.2">
      <c r="A6" s="1"/>
      <c r="B6" s="2"/>
      <c r="C6" s="4" t="s">
        <v>5</v>
      </c>
      <c r="D6" s="2"/>
      <c r="E6" s="4" t="s">
        <v>5</v>
      </c>
      <c r="F6" s="2"/>
      <c r="G6" s="2" t="s">
        <v>6</v>
      </c>
      <c r="H6" s="2"/>
      <c r="I6" s="4" t="s">
        <v>7</v>
      </c>
    </row>
    <row r="7" spans="1:9" x14ac:dyDescent="0.2">
      <c r="A7" s="1" t="s">
        <v>8</v>
      </c>
      <c r="B7" s="2"/>
      <c r="C7" s="4"/>
      <c r="D7" s="2"/>
      <c r="E7" s="4"/>
      <c r="F7" s="2"/>
      <c r="G7" s="2"/>
      <c r="H7" s="2"/>
      <c r="I7" s="4"/>
    </row>
    <row r="8" spans="1:9" x14ac:dyDescent="0.2">
      <c r="A8" s="1" t="s">
        <v>9</v>
      </c>
      <c r="B8" s="2"/>
      <c r="C8" s="4"/>
      <c r="D8" s="2"/>
      <c r="E8" s="4"/>
      <c r="F8" s="2"/>
      <c r="G8" s="2"/>
      <c r="H8" s="2"/>
      <c r="I8" s="4"/>
    </row>
    <row r="9" spans="1:9" x14ac:dyDescent="0.2">
      <c r="A9" s="1" t="s">
        <v>10</v>
      </c>
      <c r="B9" s="2"/>
      <c r="C9" s="4">
        <v>66903</v>
      </c>
      <c r="D9" s="2"/>
      <c r="E9" s="4">
        <v>24512</v>
      </c>
      <c r="F9" s="2"/>
      <c r="G9" s="2">
        <f>SUM(C9,E9)</f>
        <v>91415</v>
      </c>
      <c r="H9" s="2"/>
      <c r="I9" s="4">
        <v>14901</v>
      </c>
    </row>
    <row r="10" spans="1:9" x14ac:dyDescent="0.2">
      <c r="A10" s="1" t="s">
        <v>11</v>
      </c>
      <c r="B10" s="2"/>
      <c r="C10" s="4">
        <v>0</v>
      </c>
      <c r="D10" s="2"/>
      <c r="E10" s="4">
        <v>42896</v>
      </c>
      <c r="F10" s="2"/>
      <c r="G10" s="2">
        <f>SUM(C10,E10)</f>
        <v>42896</v>
      </c>
      <c r="H10" s="2"/>
      <c r="I10" s="4">
        <v>18708</v>
      </c>
    </row>
    <row r="11" spans="1:9" x14ac:dyDescent="0.2">
      <c r="A11" s="1" t="s">
        <v>12</v>
      </c>
      <c r="B11" s="2"/>
      <c r="C11" s="4">
        <v>46746</v>
      </c>
      <c r="D11" s="2"/>
      <c r="E11" s="4">
        <v>541846</v>
      </c>
      <c r="F11" s="2"/>
      <c r="G11" s="2">
        <f>SUM(C11,E11)</f>
        <v>588592</v>
      </c>
      <c r="H11" s="2"/>
      <c r="I11" s="4">
        <v>0</v>
      </c>
    </row>
    <row r="12" spans="1:9" x14ac:dyDescent="0.2">
      <c r="A12" s="1" t="s">
        <v>13</v>
      </c>
      <c r="B12" s="2"/>
      <c r="C12" s="4">
        <v>8267</v>
      </c>
      <c r="D12" s="2"/>
      <c r="E12" s="4">
        <v>0</v>
      </c>
      <c r="F12" s="2"/>
      <c r="G12" s="2">
        <f>SUM(C12,E12)</f>
        <v>8267</v>
      </c>
      <c r="H12" s="2"/>
      <c r="I12" s="4">
        <v>9331</v>
      </c>
    </row>
    <row r="13" spans="1:9" x14ac:dyDescent="0.2">
      <c r="A13" s="1" t="s">
        <v>14</v>
      </c>
      <c r="B13" s="2"/>
      <c r="C13" s="4">
        <v>95813</v>
      </c>
      <c r="D13" s="2"/>
      <c r="E13" s="4">
        <v>57567</v>
      </c>
      <c r="F13" s="2"/>
      <c r="G13" s="2">
        <f>SUM(C13,E13)</f>
        <v>153380</v>
      </c>
      <c r="H13" s="2"/>
      <c r="I13" s="4">
        <v>4469</v>
      </c>
    </row>
    <row r="14" spans="1:9" x14ac:dyDescent="0.2">
      <c r="A14" s="1" t="s">
        <v>15</v>
      </c>
      <c r="B14" s="2"/>
      <c r="C14" s="4">
        <v>15508</v>
      </c>
      <c r="D14" s="2"/>
      <c r="E14" s="4">
        <v>72958</v>
      </c>
      <c r="F14" s="2"/>
      <c r="G14" s="2">
        <f>SUM(C14,E14)</f>
        <v>88466</v>
      </c>
      <c r="H14" s="2"/>
      <c r="I14" s="4">
        <v>300</v>
      </c>
    </row>
    <row r="15" spans="1:9" x14ac:dyDescent="0.2">
      <c r="A15" s="1" t="s">
        <v>16</v>
      </c>
      <c r="B15" s="2"/>
      <c r="C15" s="4">
        <v>-65395</v>
      </c>
      <c r="D15" s="2"/>
      <c r="E15" s="4">
        <v>65395</v>
      </c>
      <c r="F15" s="2"/>
      <c r="G15" s="2">
        <f>SUM(C15,E15)</f>
        <v>0</v>
      </c>
      <c r="H15" s="2"/>
      <c r="I15" s="4">
        <v>0</v>
      </c>
    </row>
    <row r="16" spans="1:9" x14ac:dyDescent="0.2">
      <c r="A16" s="1" t="s">
        <v>17</v>
      </c>
      <c r="B16" s="2"/>
      <c r="C16" s="4">
        <v>0</v>
      </c>
      <c r="D16" s="2"/>
      <c r="E16" s="4">
        <v>15426</v>
      </c>
      <c r="F16" s="2"/>
      <c r="G16" s="2">
        <f>SUM(C16,E16)</f>
        <v>15426</v>
      </c>
      <c r="H16" s="2"/>
      <c r="I16" s="4">
        <v>172</v>
      </c>
    </row>
    <row r="17" spans="1:9" x14ac:dyDescent="0.2">
      <c r="A17" s="1" t="s">
        <v>18</v>
      </c>
      <c r="B17" s="2"/>
      <c r="C17" s="4">
        <v>0</v>
      </c>
      <c r="D17" s="2"/>
      <c r="E17" s="4">
        <v>50408</v>
      </c>
      <c r="F17" s="2"/>
      <c r="G17" s="2">
        <f>SUM(C17,E17)</f>
        <v>50408</v>
      </c>
      <c r="H17" s="2"/>
      <c r="I17" s="4">
        <v>0</v>
      </c>
    </row>
    <row r="18" spans="1:9" x14ac:dyDescent="0.2">
      <c r="A18" s="1" t="s">
        <v>19</v>
      </c>
      <c r="B18" s="2"/>
      <c r="C18" s="4">
        <v>0</v>
      </c>
      <c r="D18" s="2"/>
      <c r="E18" s="4">
        <v>1473</v>
      </c>
      <c r="F18" s="2"/>
      <c r="G18" s="2">
        <f>SUM(C18,E18)</f>
        <v>1473</v>
      </c>
      <c r="H18" s="2"/>
      <c r="I18" s="4">
        <v>266</v>
      </c>
    </row>
    <row r="19" spans="1:9" x14ac:dyDescent="0.2">
      <c r="A19" s="1" t="s">
        <v>20</v>
      </c>
      <c r="B19" s="2"/>
      <c r="C19" s="4">
        <f>SUM(C9:C18)</f>
        <v>167842</v>
      </c>
      <c r="D19" s="2"/>
      <c r="E19" s="4">
        <f>SUM(E9:E18)</f>
        <v>872481</v>
      </c>
      <c r="F19" s="2"/>
      <c r="G19" s="2">
        <f>SUM(G9:G18)</f>
        <v>1040323</v>
      </c>
      <c r="H19" s="2"/>
      <c r="I19" s="4">
        <f>SUM(I9:I18)</f>
        <v>48147</v>
      </c>
    </row>
    <row r="20" spans="1:9" x14ac:dyDescent="0.2">
      <c r="A20" s="1" t="s">
        <v>21</v>
      </c>
      <c r="B20" s="2"/>
      <c r="C20" s="4"/>
      <c r="D20" s="2"/>
      <c r="E20" s="4"/>
      <c r="F20" s="2"/>
      <c r="G20" s="2"/>
      <c r="H20" s="2"/>
      <c r="I20" s="4"/>
    </row>
    <row r="21" spans="1:9" x14ac:dyDescent="0.2">
      <c r="A21" s="1" t="s">
        <v>11</v>
      </c>
      <c r="B21" s="2"/>
      <c r="C21" s="4">
        <v>0</v>
      </c>
      <c r="D21" s="2"/>
      <c r="E21" s="4">
        <v>0</v>
      </c>
      <c r="F21" s="2"/>
      <c r="G21" s="2">
        <f>SUM(C21,E21)</f>
        <v>0</v>
      </c>
      <c r="H21" s="2"/>
      <c r="I21" s="4">
        <v>114760</v>
      </c>
    </row>
    <row r="22" spans="1:9" x14ac:dyDescent="0.2">
      <c r="A22" s="1" t="s">
        <v>22</v>
      </c>
      <c r="B22" s="2"/>
      <c r="C22" s="4">
        <v>285523</v>
      </c>
      <c r="D22" s="2"/>
      <c r="E22" s="4">
        <v>2527690</v>
      </c>
      <c r="F22" s="2"/>
      <c r="G22" s="2">
        <f>SUM(C22,E22)</f>
        <v>2813213</v>
      </c>
      <c r="H22" s="2"/>
      <c r="I22" s="4">
        <v>7491</v>
      </c>
    </row>
    <row r="23" spans="1:9" x14ac:dyDescent="0.2">
      <c r="A23" s="1" t="s">
        <v>23</v>
      </c>
      <c r="B23" s="2"/>
      <c r="C23" s="4"/>
      <c r="D23" s="2"/>
      <c r="E23" s="4"/>
      <c r="F23" s="2"/>
      <c r="G23" s="2"/>
      <c r="H23" s="2"/>
      <c r="I23" s="4"/>
    </row>
    <row r="24" spans="1:9" x14ac:dyDescent="0.2">
      <c r="A24" s="1" t="s">
        <v>24</v>
      </c>
      <c r="B24" s="2"/>
      <c r="C24" s="4">
        <v>321795</v>
      </c>
      <c r="D24" s="2"/>
      <c r="E24" s="4">
        <v>3625030</v>
      </c>
      <c r="F24" s="2"/>
      <c r="G24" s="2">
        <f>SUM(C24,E24)</f>
        <v>3946825</v>
      </c>
      <c r="H24" s="2"/>
      <c r="I24" s="4">
        <v>39650</v>
      </c>
    </row>
    <row r="25" spans="1:9" x14ac:dyDescent="0.2">
      <c r="A25" s="1" t="s">
        <v>25</v>
      </c>
      <c r="B25" s="2"/>
      <c r="C25" s="4">
        <v>334335</v>
      </c>
      <c r="D25" s="2"/>
      <c r="E25" s="4">
        <v>3780776</v>
      </c>
      <c r="F25" s="2"/>
      <c r="G25" s="2">
        <f>SUM(C25,E25)</f>
        <v>4115111</v>
      </c>
      <c r="H25" s="2"/>
      <c r="I25" s="4">
        <v>236625</v>
      </c>
    </row>
    <row r="26" spans="1:9" x14ac:dyDescent="0.2">
      <c r="A26" s="1" t="s">
        <v>26</v>
      </c>
      <c r="B26" s="2"/>
      <c r="C26" s="4">
        <v>524419</v>
      </c>
      <c r="D26" s="2"/>
      <c r="E26" s="4">
        <v>0</v>
      </c>
      <c r="F26" s="2"/>
      <c r="G26" s="2">
        <f>SUM(C26,E26)</f>
        <v>524419</v>
      </c>
      <c r="H26" s="2"/>
      <c r="I26" s="4">
        <v>0</v>
      </c>
    </row>
    <row r="27" spans="1:9" x14ac:dyDescent="0.2">
      <c r="A27" s="1" t="s">
        <v>27</v>
      </c>
      <c r="B27" s="2"/>
      <c r="C27" s="4">
        <v>0</v>
      </c>
      <c r="D27" s="2"/>
      <c r="E27" s="4">
        <v>84678</v>
      </c>
      <c r="F27" s="2"/>
      <c r="G27" s="2">
        <f>SUM(C27,E27)</f>
        <v>84678</v>
      </c>
      <c r="H27" s="2"/>
      <c r="I27" s="4">
        <v>0</v>
      </c>
    </row>
    <row r="28" spans="1:9" x14ac:dyDescent="0.2">
      <c r="A28" s="1" t="s">
        <v>28</v>
      </c>
      <c r="B28" s="2"/>
      <c r="C28" s="4">
        <v>18533</v>
      </c>
      <c r="D28" s="2"/>
      <c r="E28" s="4">
        <v>0</v>
      </c>
      <c r="F28" s="2"/>
      <c r="G28" s="2">
        <f>SUM(C28,E28)</f>
        <v>18533</v>
      </c>
      <c r="H28" s="2"/>
      <c r="I28" s="4">
        <v>0</v>
      </c>
    </row>
    <row r="29" spans="1:9" x14ac:dyDescent="0.2">
      <c r="A29" s="1" t="s">
        <v>29</v>
      </c>
      <c r="B29" s="2"/>
      <c r="C29" s="4">
        <v>0</v>
      </c>
      <c r="D29" s="2"/>
      <c r="E29" s="4">
        <v>0</v>
      </c>
      <c r="F29" s="2"/>
      <c r="G29" s="2">
        <f>SUM(C29,E29)</f>
        <v>0</v>
      </c>
      <c r="H29" s="2"/>
      <c r="I29" s="4">
        <v>49088</v>
      </c>
    </row>
    <row r="30" spans="1:9" x14ac:dyDescent="0.2">
      <c r="A30" s="1" t="s">
        <v>30</v>
      </c>
      <c r="B30" s="2"/>
      <c r="C30" s="4">
        <v>45429</v>
      </c>
      <c r="D30" s="2"/>
      <c r="E30" s="4">
        <v>197651</v>
      </c>
      <c r="F30" s="2"/>
      <c r="G30" s="2">
        <f>SUM(C30,E30)</f>
        <v>243080</v>
      </c>
      <c r="H30" s="2"/>
      <c r="I30" s="4">
        <v>4282</v>
      </c>
    </row>
    <row r="31" spans="1:9" x14ac:dyDescent="0.2">
      <c r="A31" s="1" t="s">
        <v>31</v>
      </c>
      <c r="B31" s="2"/>
      <c r="C31" s="4">
        <v>0</v>
      </c>
      <c r="D31" s="2"/>
      <c r="E31" s="4">
        <v>0</v>
      </c>
      <c r="F31" s="2"/>
      <c r="G31" s="2">
        <f>SUM(C31,E31)</f>
        <v>0</v>
      </c>
      <c r="H31" s="2"/>
      <c r="I31" s="4"/>
    </row>
    <row r="32" spans="1:9" x14ac:dyDescent="0.2">
      <c r="A32" s="1" t="s">
        <v>32</v>
      </c>
      <c r="B32" s="2"/>
      <c r="C32" s="4">
        <f>SUM(C24:C31,C22,C21)</f>
        <v>1530034</v>
      </c>
      <c r="D32" s="2"/>
      <c r="E32" s="4">
        <f>SUM(E24:E31,E22,E21)</f>
        <v>10215825</v>
      </c>
      <c r="F32" s="2"/>
      <c r="G32" s="2">
        <f>SUM(G24:G31,G22,G21)</f>
        <v>11745859</v>
      </c>
      <c r="H32" s="2"/>
      <c r="I32" s="4">
        <f>SUM(I24:I31,I22,I21)</f>
        <v>451896</v>
      </c>
    </row>
    <row r="33" spans="1:9" x14ac:dyDescent="0.2">
      <c r="A33" s="1" t="s">
        <v>33</v>
      </c>
      <c r="B33" s="2"/>
      <c r="C33" s="4">
        <f>SUM(C32,C19)</f>
        <v>1697876</v>
      </c>
      <c r="D33" s="2"/>
      <c r="E33" s="4">
        <f>SUM(E32,E19)</f>
        <v>11088306</v>
      </c>
      <c r="F33" s="2"/>
      <c r="G33" s="2">
        <f>SUM(G32,G19)</f>
        <v>12786182</v>
      </c>
      <c r="H33" s="2"/>
      <c r="I33" s="4">
        <f>SUM(I32,I19)</f>
        <v>500043</v>
      </c>
    </row>
    <row r="34" spans="1:9" x14ac:dyDescent="0.2">
      <c r="A34" s="1" t="s">
        <v>34</v>
      </c>
      <c r="B34" s="2"/>
      <c r="C34" s="4"/>
      <c r="D34" s="2"/>
      <c r="E34" s="4"/>
      <c r="F34" s="2"/>
      <c r="G34" s="2"/>
      <c r="H34" s="2"/>
      <c r="I34" s="4"/>
    </row>
    <row r="35" spans="1:9" x14ac:dyDescent="0.2">
      <c r="A35" s="1" t="s">
        <v>35</v>
      </c>
      <c r="B35" s="2"/>
      <c r="C35" s="4"/>
      <c r="D35" s="2"/>
      <c r="E35" s="4"/>
      <c r="F35" s="2"/>
      <c r="G35" s="2"/>
      <c r="H35" s="2"/>
      <c r="I35" s="4"/>
    </row>
    <row r="36" spans="1:9" x14ac:dyDescent="0.2">
      <c r="A36" s="1" t="s">
        <v>36</v>
      </c>
      <c r="B36" s="2"/>
      <c r="C36" s="4">
        <v>91417</v>
      </c>
      <c r="D36" s="2"/>
      <c r="E36" s="4">
        <v>17162</v>
      </c>
      <c r="F36" s="2"/>
      <c r="G36" s="2">
        <f>SUM(C36,E36)</f>
        <v>108579</v>
      </c>
      <c r="H36" s="2"/>
      <c r="I36" s="4">
        <v>9568</v>
      </c>
    </row>
    <row r="37" spans="1:9" x14ac:dyDescent="0.2">
      <c r="A37" s="1" t="s">
        <v>37</v>
      </c>
      <c r="B37" s="2"/>
      <c r="C37" s="4">
        <v>24891</v>
      </c>
      <c r="D37" s="2"/>
      <c r="E37" s="4">
        <v>16197</v>
      </c>
      <c r="F37" s="2"/>
      <c r="G37" s="2">
        <f>SUM(C37,E37)</f>
        <v>41088</v>
      </c>
      <c r="H37" s="2"/>
      <c r="I37" s="4">
        <v>4</v>
      </c>
    </row>
    <row r="38" spans="1:9" x14ac:dyDescent="0.2">
      <c r="A38" s="1" t="s">
        <v>38</v>
      </c>
      <c r="B38" s="2"/>
      <c r="C38" s="4">
        <v>11806</v>
      </c>
      <c r="D38" s="2"/>
      <c r="E38" s="4">
        <v>2811</v>
      </c>
      <c r="F38" s="2"/>
      <c r="G38" s="2">
        <f>SUM(C38,E38)</f>
        <v>14617</v>
      </c>
      <c r="H38" s="2"/>
      <c r="I38" s="4">
        <v>0</v>
      </c>
    </row>
    <row r="39" spans="1:9" x14ac:dyDescent="0.2">
      <c r="A39" s="1" t="s">
        <v>39</v>
      </c>
      <c r="B39" s="2"/>
      <c r="C39" s="4">
        <v>122</v>
      </c>
      <c r="D39" s="2"/>
      <c r="E39" s="4">
        <v>0</v>
      </c>
      <c r="F39" s="2"/>
      <c r="G39" s="2">
        <f>SUM(C39,E39)</f>
        <v>122</v>
      </c>
      <c r="H39" s="2"/>
      <c r="I39" s="4">
        <v>0</v>
      </c>
    </row>
    <row r="40" spans="1:9" x14ac:dyDescent="0.2">
      <c r="A40" s="1" t="s">
        <v>40</v>
      </c>
      <c r="B40" s="2"/>
      <c r="C40" s="4">
        <v>5218</v>
      </c>
      <c r="D40" s="2"/>
      <c r="E40" s="4">
        <v>31280</v>
      </c>
      <c r="F40" s="2"/>
      <c r="G40" s="2">
        <f>SUM(C40,E40)</f>
        <v>36498</v>
      </c>
      <c r="H40" s="2"/>
      <c r="I40" s="4">
        <v>0</v>
      </c>
    </row>
    <row r="41" spans="1:9" x14ac:dyDescent="0.2">
      <c r="A41" s="1" t="s">
        <v>41</v>
      </c>
      <c r="B41" s="2"/>
      <c r="C41" s="4">
        <v>0</v>
      </c>
      <c r="D41" s="2"/>
      <c r="E41" s="4">
        <v>24859</v>
      </c>
      <c r="F41" s="2"/>
      <c r="G41" s="2">
        <f>SUM(C41,E41)</f>
        <v>24859</v>
      </c>
      <c r="H41" s="2"/>
      <c r="I41" s="4">
        <v>21928</v>
      </c>
    </row>
    <row r="42" spans="1:9" x14ac:dyDescent="0.2">
      <c r="A42" s="1" t="s">
        <v>42</v>
      </c>
      <c r="B42" s="2"/>
      <c r="C42" s="4">
        <v>3583</v>
      </c>
      <c r="D42" s="2"/>
      <c r="E42" s="4">
        <v>0</v>
      </c>
      <c r="F42" s="2"/>
      <c r="G42" s="2">
        <f>SUM(C42,E42)</f>
        <v>3583</v>
      </c>
      <c r="H42" s="2"/>
      <c r="I42" s="4">
        <v>4730</v>
      </c>
    </row>
    <row r="43" spans="1:9" x14ac:dyDescent="0.2">
      <c r="A43" s="1" t="s">
        <v>43</v>
      </c>
      <c r="B43" s="2"/>
      <c r="C43" s="4">
        <v>0</v>
      </c>
      <c r="D43" s="2"/>
      <c r="E43" s="4">
        <v>145275</v>
      </c>
      <c r="F43" s="2"/>
      <c r="G43" s="2">
        <f>SUM(C43,E43)</f>
        <v>145275</v>
      </c>
      <c r="H43" s="2"/>
      <c r="I43" s="4">
        <v>0</v>
      </c>
    </row>
    <row r="44" spans="1:9" x14ac:dyDescent="0.2">
      <c r="A44" s="1" t="s">
        <v>44</v>
      </c>
      <c r="B44" s="2"/>
      <c r="C44" s="4">
        <v>0</v>
      </c>
      <c r="D44" s="2"/>
      <c r="E44" s="4">
        <v>264075</v>
      </c>
      <c r="F44" s="2"/>
      <c r="G44" s="2">
        <f>SUM(C44,E44)</f>
        <v>264075</v>
      </c>
      <c r="H44" s="2"/>
      <c r="I44" s="4">
        <v>5714</v>
      </c>
    </row>
    <row r="45" spans="1:9" x14ac:dyDescent="0.2">
      <c r="A45" s="1" t="s">
        <v>45</v>
      </c>
      <c r="B45" s="2"/>
      <c r="C45" s="4">
        <v>34802</v>
      </c>
      <c r="D45" s="2"/>
      <c r="E45" s="4">
        <v>89087</v>
      </c>
      <c r="F45" s="2"/>
      <c r="G45" s="2">
        <f>SUM(C45,E45)</f>
        <v>123889</v>
      </c>
      <c r="H45" s="2"/>
      <c r="I45" s="4">
        <v>15634</v>
      </c>
    </row>
    <row r="46" spans="1:9" x14ac:dyDescent="0.2">
      <c r="A46" s="1" t="s">
        <v>46</v>
      </c>
      <c r="B46" s="2"/>
      <c r="C46" s="4">
        <v>9164</v>
      </c>
      <c r="D46" s="2"/>
      <c r="E46" s="4">
        <v>5861</v>
      </c>
      <c r="F46" s="2"/>
      <c r="G46" s="2">
        <f>SUM(C46,E46)</f>
        <v>15025</v>
      </c>
      <c r="H46" s="2"/>
      <c r="I46" s="4">
        <v>0</v>
      </c>
    </row>
    <row r="47" spans="1:9" x14ac:dyDescent="0.2">
      <c r="A47" s="1" t="s">
        <v>47</v>
      </c>
      <c r="B47" s="2"/>
      <c r="C47" s="4">
        <v>1415</v>
      </c>
      <c r="D47" s="2"/>
      <c r="E47" s="4">
        <v>2007</v>
      </c>
      <c r="F47" s="2"/>
      <c r="G47" s="2">
        <f>SUM(C47,E47)</f>
        <v>3422</v>
      </c>
      <c r="H47" s="2"/>
      <c r="I47" s="4">
        <v>0</v>
      </c>
    </row>
    <row r="48" spans="1:9" x14ac:dyDescent="0.2">
      <c r="A48" s="1" t="s">
        <v>48</v>
      </c>
      <c r="B48" s="2"/>
      <c r="C48" s="4">
        <f>SUM(C36:C47)</f>
        <v>182418</v>
      </c>
      <c r="D48" s="2"/>
      <c r="E48" s="4">
        <f>SUM(E36:E47)</f>
        <v>598614</v>
      </c>
      <c r="F48" s="2"/>
      <c r="G48" s="2">
        <f>SUM(G36:G47)</f>
        <v>781032</v>
      </c>
      <c r="H48" s="2"/>
      <c r="I48" s="4">
        <f>SUM(I36:I47)</f>
        <v>57578</v>
      </c>
    </row>
    <row r="49" spans="1:9" x14ac:dyDescent="0.2">
      <c r="A49" s="1" t="s">
        <v>49</v>
      </c>
      <c r="B49" s="2"/>
      <c r="C49" s="4"/>
      <c r="D49" s="2"/>
      <c r="E49" s="4"/>
      <c r="F49" s="2"/>
      <c r="G49" s="2"/>
      <c r="H49" s="2"/>
      <c r="I49" s="4"/>
    </row>
    <row r="50" spans="1:9" x14ac:dyDescent="0.2">
      <c r="A50" s="1" t="s">
        <v>50</v>
      </c>
      <c r="B50" s="2"/>
      <c r="C50" s="4">
        <v>886621</v>
      </c>
      <c r="D50" s="2"/>
      <c r="E50" s="4">
        <v>5486658</v>
      </c>
      <c r="F50" s="2"/>
      <c r="G50" s="2">
        <f>SUM(C50,E50)</f>
        <v>6373279</v>
      </c>
      <c r="H50" s="2"/>
      <c r="I50" s="4">
        <v>386597</v>
      </c>
    </row>
    <row r="51" spans="1:9" x14ac:dyDescent="0.2">
      <c r="A51" s="1" t="s">
        <v>51</v>
      </c>
      <c r="B51" s="2"/>
      <c r="C51" s="4">
        <v>3084</v>
      </c>
      <c r="D51" s="2"/>
      <c r="E51" s="4">
        <v>15714</v>
      </c>
      <c r="F51" s="2"/>
      <c r="G51" s="2">
        <f>SUM(C51,E51)</f>
        <v>18798</v>
      </c>
      <c r="H51" s="2"/>
      <c r="I51" s="4">
        <v>0</v>
      </c>
    </row>
    <row r="52" spans="1:9" x14ac:dyDescent="0.2">
      <c r="A52" s="1" t="s">
        <v>52</v>
      </c>
      <c r="B52" s="2"/>
      <c r="C52" s="4">
        <v>0</v>
      </c>
      <c r="D52" s="2"/>
      <c r="E52" s="4">
        <v>6140</v>
      </c>
      <c r="F52" s="2"/>
      <c r="G52" s="2">
        <f>SUM(C52,E52)</f>
        <v>6140</v>
      </c>
      <c r="H52" s="2"/>
      <c r="I52" s="4">
        <v>0</v>
      </c>
    </row>
    <row r="53" spans="1:9" x14ac:dyDescent="0.2">
      <c r="A53" s="1" t="s">
        <v>53</v>
      </c>
      <c r="B53" s="2"/>
      <c r="C53" s="4">
        <v>0</v>
      </c>
      <c r="D53" s="2"/>
      <c r="E53" s="4">
        <v>0</v>
      </c>
      <c r="F53" s="2"/>
      <c r="G53" s="2">
        <f>SUM(C53,E53)</f>
        <v>0</v>
      </c>
      <c r="H53" s="2"/>
      <c r="I53" s="4">
        <v>0</v>
      </c>
    </row>
    <row r="54" spans="1:9" x14ac:dyDescent="0.2">
      <c r="A54" s="1" t="s">
        <v>54</v>
      </c>
      <c r="B54" s="2"/>
      <c r="C54" s="4">
        <v>0</v>
      </c>
      <c r="D54" s="2"/>
      <c r="E54" s="4">
        <v>0</v>
      </c>
      <c r="F54" s="2"/>
      <c r="G54" s="2">
        <f>SUM(C54,E54)</f>
        <v>0</v>
      </c>
      <c r="H54" s="2"/>
      <c r="I54" s="4">
        <v>0</v>
      </c>
    </row>
    <row r="55" spans="1:9" x14ac:dyDescent="0.2">
      <c r="A55" s="1" t="s">
        <v>55</v>
      </c>
      <c r="B55" s="2"/>
      <c r="C55" s="4">
        <v>53153</v>
      </c>
      <c r="D55" s="2"/>
      <c r="E55" s="4">
        <v>122020</v>
      </c>
      <c r="F55" s="2"/>
      <c r="G55" s="2">
        <f>SUM(C55,E55)</f>
        <v>175173</v>
      </c>
      <c r="H55" s="2"/>
      <c r="I55" s="4">
        <v>0</v>
      </c>
    </row>
    <row r="56" spans="1:9" x14ac:dyDescent="0.2">
      <c r="A56" s="1" t="s">
        <v>56</v>
      </c>
      <c r="B56" s="2"/>
      <c r="C56" s="4">
        <f>SUM(C50:C55)</f>
        <v>942858</v>
      </c>
      <c r="D56" s="2"/>
      <c r="E56" s="4">
        <f>SUM(E50:E55)</f>
        <v>5630532</v>
      </c>
      <c r="F56" s="2"/>
      <c r="G56" s="2">
        <f>SUM(G50:G55)</f>
        <v>6573390</v>
      </c>
      <c r="H56" s="2"/>
      <c r="I56" s="4">
        <f>SUM(I50:I55)</f>
        <v>386597</v>
      </c>
    </row>
    <row r="57" spans="1:9" x14ac:dyDescent="0.2">
      <c r="A57" s="1" t="s">
        <v>57</v>
      </c>
      <c r="B57" s="2"/>
      <c r="C57" s="4">
        <f>SUM(C56,C48)</f>
        <v>1125276</v>
      </c>
      <c r="D57" s="2"/>
      <c r="E57" s="4">
        <f>SUM(E56,E48)</f>
        <v>6229146</v>
      </c>
      <c r="F57" s="2"/>
      <c r="G57" s="2">
        <f>SUM(G56,G48)</f>
        <v>7354422</v>
      </c>
      <c r="H57" s="2"/>
      <c r="I57" s="4">
        <f>SUM(I56,I48)</f>
        <v>444175</v>
      </c>
    </row>
    <row r="58" spans="1:9" x14ac:dyDescent="0.2">
      <c r="A58" s="1" t="s">
        <v>58</v>
      </c>
      <c r="B58" s="2"/>
      <c r="C58" s="4"/>
      <c r="D58" s="2"/>
      <c r="E58" s="4"/>
      <c r="F58" s="2"/>
      <c r="G58" s="2"/>
      <c r="H58" s="2"/>
      <c r="I58" s="4"/>
    </row>
    <row r="59" spans="1:9" x14ac:dyDescent="0.2">
      <c r="A59" s="1" t="s">
        <v>59</v>
      </c>
      <c r="B59" s="2"/>
      <c r="C59" s="4">
        <v>488569</v>
      </c>
      <c r="D59" s="2"/>
      <c r="E59" s="4">
        <v>3466892</v>
      </c>
      <c r="F59" s="2"/>
      <c r="G59" s="2">
        <f>SUM(C59,E59)</f>
        <v>3955461</v>
      </c>
      <c r="H59" s="2"/>
      <c r="I59" s="4">
        <v>46135</v>
      </c>
    </row>
    <row r="60" spans="1:9" x14ac:dyDescent="0.2">
      <c r="A60" s="1" t="s">
        <v>60</v>
      </c>
      <c r="B60" s="2"/>
      <c r="C60" s="4"/>
      <c r="D60" s="2"/>
      <c r="E60" s="4"/>
      <c r="F60" s="2"/>
      <c r="G60" s="2"/>
      <c r="H60" s="2"/>
      <c r="I60" s="4"/>
    </row>
    <row r="61" spans="1:9" x14ac:dyDescent="0.2">
      <c r="A61" s="1" t="s">
        <v>61</v>
      </c>
      <c r="B61" s="2"/>
      <c r="C61" s="4">
        <v>40162</v>
      </c>
      <c r="D61" s="2"/>
      <c r="E61" s="4">
        <v>40253</v>
      </c>
      <c r="F61" s="2"/>
      <c r="G61" s="2">
        <f>SUM(C61,E61)</f>
        <v>80415</v>
      </c>
      <c r="H61" s="2"/>
      <c r="I61" s="4">
        <v>0</v>
      </c>
    </row>
    <row r="62" spans="1:9" x14ac:dyDescent="0.2">
      <c r="A62" s="1" t="s">
        <v>62</v>
      </c>
      <c r="B62" s="2"/>
      <c r="C62" s="4">
        <v>113914</v>
      </c>
      <c r="D62" s="2"/>
      <c r="E62" s="4">
        <v>0</v>
      </c>
      <c r="F62" s="2"/>
      <c r="G62" s="2">
        <f>SUM(C62,E62)</f>
        <v>113914</v>
      </c>
      <c r="H62" s="2"/>
      <c r="I62" s="4">
        <v>75498</v>
      </c>
    </row>
    <row r="63" spans="1:9" x14ac:dyDescent="0.2">
      <c r="A63" s="1" t="s">
        <v>63</v>
      </c>
      <c r="B63" s="2"/>
      <c r="C63" s="4">
        <v>137651</v>
      </c>
      <c r="D63" s="2"/>
      <c r="E63" s="4">
        <v>565012</v>
      </c>
      <c r="F63" s="2"/>
      <c r="G63" s="2">
        <f>SUM(C63,E63)</f>
        <v>702663</v>
      </c>
      <c r="H63" s="2"/>
      <c r="I63" s="4">
        <v>0</v>
      </c>
    </row>
    <row r="64" spans="1:9" x14ac:dyDescent="0.2">
      <c r="A64" s="1" t="s">
        <v>64</v>
      </c>
      <c r="B64" s="2"/>
      <c r="C64" s="4">
        <v>-207696</v>
      </c>
      <c r="D64" s="2"/>
      <c r="E64" s="4">
        <v>787003</v>
      </c>
      <c r="F64" s="2"/>
      <c r="G64" s="2">
        <f>SUM(C64,E64)</f>
        <v>579307</v>
      </c>
      <c r="H64" s="2"/>
      <c r="I64" s="4">
        <v>-65765</v>
      </c>
    </row>
    <row r="65" spans="1:18" x14ac:dyDescent="0.2">
      <c r="A65" s="1" t="s">
        <v>65</v>
      </c>
      <c r="B65" s="2"/>
      <c r="C65" s="4">
        <f>C33-C57</f>
        <v>572600</v>
      </c>
      <c r="D65" s="2"/>
      <c r="E65" s="4">
        <f>E33-E57</f>
        <v>4859160</v>
      </c>
      <c r="F65" s="2"/>
      <c r="G65" s="2">
        <f>G33-G57</f>
        <v>5431760</v>
      </c>
      <c r="H65" s="2"/>
      <c r="I65" s="4">
        <f>I33-I57</f>
        <v>55868</v>
      </c>
    </row>
    <row r="67" spans="1:18" s="1" customFormat="1" ht="14.25" customHeight="1" x14ac:dyDescent="0.2">
      <c r="B67" s="2"/>
      <c r="C67" s="4"/>
      <c r="D67" s="2"/>
      <c r="E67" s="3"/>
      <c r="F67" s="3" t="s">
        <v>0</v>
      </c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</row>
    <row r="68" spans="1:18" s="1" customFormat="1" ht="14.25" customHeight="1" x14ac:dyDescent="0.2">
      <c r="B68" s="2"/>
      <c r="C68" s="4"/>
      <c r="D68" s="2"/>
      <c r="E68" s="4"/>
      <c r="F68" s="3" t="s">
        <v>66</v>
      </c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</row>
    <row r="69" spans="1:18" s="1" customFormat="1" ht="14.25" customHeight="1" x14ac:dyDescent="0.2">
      <c r="B69" s="2"/>
      <c r="C69" s="4"/>
      <c r="D69" s="2"/>
      <c r="E69" s="4"/>
      <c r="F69" s="3" t="s">
        <v>67</v>
      </c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</row>
    <row r="70" spans="1:18" s="1" customFormat="1" ht="14.25" customHeight="1" x14ac:dyDescent="0.2">
      <c r="B70" s="2"/>
      <c r="C70" s="4"/>
      <c r="D70" s="2"/>
      <c r="E70" s="4"/>
      <c r="F70" s="2"/>
      <c r="G70" s="7" t="s">
        <v>263</v>
      </c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1" customFormat="1" ht="14.25" customHeight="1" x14ac:dyDescent="0.2">
      <c r="B71" s="2"/>
      <c r="C71" s="4"/>
      <c r="D71" s="2"/>
      <c r="E71" s="4"/>
      <c r="F71" s="2"/>
      <c r="G71" s="2"/>
      <c r="H71" s="2"/>
      <c r="I71" s="4"/>
      <c r="J71" s="4"/>
      <c r="K71" s="3"/>
      <c r="L71" s="3"/>
      <c r="M71" s="3"/>
      <c r="N71" s="3"/>
      <c r="O71" s="3"/>
      <c r="P71" s="4"/>
      <c r="Q71" s="4"/>
      <c r="R71" s="4"/>
    </row>
    <row r="72" spans="1:18" s="1" customFormat="1" ht="14.25" customHeight="1" x14ac:dyDescent="0.2">
      <c r="B72" s="2"/>
      <c r="C72" s="4"/>
      <c r="D72" s="2"/>
      <c r="E72" s="4"/>
      <c r="F72" s="7" t="s">
        <v>68</v>
      </c>
      <c r="G72" s="7"/>
      <c r="H72" s="2"/>
      <c r="I72" s="4"/>
      <c r="J72" s="4"/>
      <c r="K72" s="4"/>
      <c r="L72" s="3"/>
      <c r="M72" s="3"/>
      <c r="N72" s="4"/>
      <c r="O72" s="4"/>
      <c r="P72" s="4"/>
      <c r="Q72" s="4"/>
      <c r="R72" s="4"/>
    </row>
    <row r="73" spans="1:18" s="1" customFormat="1" ht="42.5" customHeight="1" x14ac:dyDescent="0.2">
      <c r="A73" s="1" t="s">
        <v>69</v>
      </c>
      <c r="B73" s="2"/>
      <c r="C73" s="4" t="s">
        <v>70</v>
      </c>
      <c r="D73" s="2"/>
      <c r="E73" s="4" t="s">
        <v>71</v>
      </c>
      <c r="F73" s="7" t="s">
        <v>72</v>
      </c>
      <c r="G73" s="7"/>
      <c r="H73" s="3" t="s">
        <v>73</v>
      </c>
      <c r="I73" s="3"/>
      <c r="J73" s="3" t="s">
        <v>74</v>
      </c>
      <c r="K73" s="3"/>
      <c r="L73" s="3" t="s">
        <v>75</v>
      </c>
      <c r="M73" s="3"/>
      <c r="N73" s="4"/>
      <c r="O73" s="4" t="s">
        <v>76</v>
      </c>
      <c r="Q73" s="4" t="s">
        <v>77</v>
      </c>
      <c r="R73" s="3"/>
    </row>
    <row r="74" spans="1:18" x14ac:dyDescent="0.2">
      <c r="A74" s="1" t="s">
        <v>78</v>
      </c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 x14ac:dyDescent="0.2">
      <c r="A75" s="1" t="s">
        <v>79</v>
      </c>
      <c r="B75" s="2"/>
      <c r="C75" s="4"/>
      <c r="D75" s="2"/>
      <c r="E75" s="4"/>
      <c r="F75" s="2"/>
      <c r="G75" s="2"/>
      <c r="H75" s="2"/>
      <c r="I75" s="4"/>
      <c r="J75" s="4"/>
      <c r="K75" s="4"/>
    </row>
    <row r="76" spans="1:18" x14ac:dyDescent="0.2">
      <c r="A76" s="1" t="s">
        <v>80</v>
      </c>
      <c r="B76" s="2"/>
      <c r="C76" s="4">
        <v>264221</v>
      </c>
      <c r="D76" s="2"/>
      <c r="E76" s="4">
        <v>85490</v>
      </c>
      <c r="F76" s="2"/>
      <c r="G76" s="2">
        <v>46703</v>
      </c>
      <c r="H76" s="2"/>
      <c r="I76" s="4">
        <v>0</v>
      </c>
      <c r="J76" s="4"/>
      <c r="K76" s="4">
        <v>-132028</v>
      </c>
      <c r="O76" s="5">
        <f>SUM(M76,K76)</f>
        <v>-132028</v>
      </c>
    </row>
    <row r="77" spans="1:18" x14ac:dyDescent="0.2">
      <c r="A77" s="1" t="s">
        <v>81</v>
      </c>
      <c r="B77" s="2"/>
      <c r="C77" s="4">
        <v>222490</v>
      </c>
      <c r="D77" s="2"/>
      <c r="E77" s="4">
        <v>19103</v>
      </c>
      <c r="F77" s="2"/>
      <c r="G77" s="2">
        <v>0</v>
      </c>
      <c r="H77" s="2"/>
      <c r="I77" s="4">
        <v>0</v>
      </c>
      <c r="J77" s="4"/>
      <c r="K77" s="4">
        <v>-203387</v>
      </c>
      <c r="O77" s="5">
        <f>SUM(M77,K77)</f>
        <v>-203387</v>
      </c>
    </row>
    <row r="78" spans="1:18" x14ac:dyDescent="0.2">
      <c r="A78" s="1" t="s">
        <v>82</v>
      </c>
      <c r="B78" s="2"/>
      <c r="C78" s="4">
        <v>86775</v>
      </c>
      <c r="D78" s="2"/>
      <c r="E78" s="4">
        <v>316</v>
      </c>
      <c r="F78" s="2"/>
      <c r="G78" s="2">
        <v>4</v>
      </c>
      <c r="H78" s="2"/>
      <c r="I78" s="4">
        <v>0</v>
      </c>
      <c r="J78" s="4"/>
      <c r="K78" s="4">
        <v>-86455</v>
      </c>
      <c r="O78" s="5">
        <f>SUM(M78,K78)</f>
        <v>-86455</v>
      </c>
    </row>
    <row r="79" spans="1:18" x14ac:dyDescent="0.2">
      <c r="A79" s="1" t="s">
        <v>83</v>
      </c>
      <c r="B79" s="2"/>
      <c r="C79" s="4">
        <v>45178</v>
      </c>
      <c r="D79" s="2"/>
      <c r="E79" s="4">
        <v>17430</v>
      </c>
      <c r="F79" s="2"/>
      <c r="G79" s="2">
        <v>0</v>
      </c>
      <c r="H79" s="2"/>
      <c r="I79" s="4">
        <v>0</v>
      </c>
      <c r="J79" s="4"/>
      <c r="K79" s="4">
        <v>-27748</v>
      </c>
      <c r="O79" s="5">
        <f>SUM(M79,K79)</f>
        <v>-27748</v>
      </c>
    </row>
    <row r="80" spans="1:18" x14ac:dyDescent="0.2">
      <c r="A80" s="1" t="s">
        <v>84</v>
      </c>
      <c r="B80" s="2"/>
      <c r="C80" s="4">
        <v>47707</v>
      </c>
      <c r="D80" s="2"/>
      <c r="E80" s="4">
        <v>9907</v>
      </c>
      <c r="F80" s="2"/>
      <c r="G80" s="2">
        <v>1</v>
      </c>
      <c r="H80" s="2"/>
      <c r="I80" s="4">
        <v>0</v>
      </c>
      <c r="J80" s="4"/>
      <c r="K80" s="4">
        <v>-37799</v>
      </c>
      <c r="O80" s="5">
        <f>SUM(M80,K80)</f>
        <v>-37799</v>
      </c>
    </row>
    <row r="81" spans="1:17" x14ac:dyDescent="0.2">
      <c r="A81" s="1" t="s">
        <v>85</v>
      </c>
      <c r="B81" s="2"/>
      <c r="C81" s="4">
        <v>20387</v>
      </c>
      <c r="D81" s="2"/>
      <c r="E81" s="4">
        <v>1787</v>
      </c>
      <c r="F81" s="2"/>
      <c r="G81" s="2">
        <v>1912</v>
      </c>
      <c r="H81" s="2"/>
      <c r="I81" s="4">
        <v>0</v>
      </c>
      <c r="J81" s="4"/>
      <c r="K81" s="4">
        <v>-16688</v>
      </c>
      <c r="O81" s="5">
        <f>SUM(M81,K81)</f>
        <v>-16688</v>
      </c>
    </row>
    <row r="82" spans="1:17" x14ac:dyDescent="0.2">
      <c r="A82" s="1" t="s">
        <v>86</v>
      </c>
      <c r="B82" s="2"/>
      <c r="C82" s="4">
        <v>40949</v>
      </c>
      <c r="D82" s="2"/>
      <c r="E82" s="4">
        <v>0</v>
      </c>
      <c r="F82" s="2"/>
      <c r="G82" s="2">
        <v>0</v>
      </c>
      <c r="H82" s="2"/>
      <c r="I82" s="4">
        <v>0</v>
      </c>
      <c r="J82" s="4"/>
      <c r="K82" s="4">
        <v>-40949</v>
      </c>
      <c r="O82" s="5">
        <f>SUM(M82,K82)</f>
        <v>-40949</v>
      </c>
    </row>
    <row r="83" spans="1:17" x14ac:dyDescent="0.2">
      <c r="A83" s="1" t="s">
        <v>87</v>
      </c>
      <c r="B83" s="2"/>
      <c r="C83" s="4">
        <f>SUM(C76:C82)</f>
        <v>727707</v>
      </c>
      <c r="D83" s="2"/>
      <c r="E83" s="4">
        <f>SUM(E76:E82)</f>
        <v>134033</v>
      </c>
      <c r="F83" s="2"/>
      <c r="G83" s="2">
        <f>SUM(G76:G82)</f>
        <v>48620</v>
      </c>
      <c r="H83" s="2"/>
      <c r="I83" s="4">
        <v>0</v>
      </c>
      <c r="J83" s="4"/>
      <c r="K83" s="4">
        <f>SUM(K76:K82)</f>
        <v>-545054</v>
      </c>
      <c r="O83" s="5">
        <f>SUM(M83,K83)</f>
        <v>-545054</v>
      </c>
    </row>
    <row r="84" spans="1:17" x14ac:dyDescent="0.2">
      <c r="A84" s="1" t="s">
        <v>88</v>
      </c>
      <c r="B84" s="2"/>
      <c r="C84" s="4"/>
      <c r="D84" s="2"/>
      <c r="E84" s="4"/>
      <c r="F84" s="2"/>
      <c r="G84" s="2"/>
      <c r="H84" s="2"/>
      <c r="I84" s="4"/>
      <c r="J84" s="4"/>
      <c r="K84" s="4"/>
    </row>
    <row r="85" spans="1:17" x14ac:dyDescent="0.2">
      <c r="A85" s="1" t="s">
        <v>89</v>
      </c>
      <c r="B85" s="2"/>
      <c r="C85" s="4">
        <v>334754</v>
      </c>
      <c r="D85" s="2"/>
      <c r="E85" s="4">
        <v>302273</v>
      </c>
      <c r="F85" s="2"/>
      <c r="G85" s="2">
        <v>0</v>
      </c>
      <c r="H85" s="2"/>
      <c r="I85" s="4">
        <v>31228</v>
      </c>
      <c r="J85" s="4"/>
      <c r="K85" s="4"/>
      <c r="M85" s="5">
        <v>-1253</v>
      </c>
      <c r="O85" s="5">
        <f>SUM(M85,K85)</f>
        <v>-1253</v>
      </c>
    </row>
    <row r="86" spans="1:17" x14ac:dyDescent="0.2">
      <c r="A86" s="1" t="s">
        <v>90</v>
      </c>
      <c r="B86" s="2"/>
      <c r="C86" s="4">
        <v>315104</v>
      </c>
      <c r="D86" s="2"/>
      <c r="E86" s="4">
        <v>330228</v>
      </c>
      <c r="F86" s="2"/>
      <c r="G86" s="2">
        <v>0</v>
      </c>
      <c r="H86" s="2"/>
      <c r="I86" s="4">
        <v>228688</v>
      </c>
      <c r="J86" s="4"/>
      <c r="K86" s="4"/>
      <c r="M86" s="5">
        <v>243812</v>
      </c>
      <c r="O86" s="5">
        <f>SUM(M86,K86)</f>
        <v>243812</v>
      </c>
    </row>
    <row r="87" spans="1:17" x14ac:dyDescent="0.2">
      <c r="A87" s="1" t="s">
        <v>91</v>
      </c>
      <c r="B87" s="2"/>
      <c r="C87" s="4">
        <v>49740</v>
      </c>
      <c r="D87" s="2"/>
      <c r="E87" s="4">
        <v>47951</v>
      </c>
      <c r="F87" s="2"/>
      <c r="G87" s="2">
        <v>0</v>
      </c>
      <c r="H87" s="2"/>
      <c r="I87" s="4">
        <v>0</v>
      </c>
      <c r="J87" s="4"/>
      <c r="K87" s="4"/>
      <c r="M87" s="5">
        <v>-1789</v>
      </c>
      <c r="O87" s="5">
        <f>SUM(M87,K87)</f>
        <v>-1789</v>
      </c>
    </row>
    <row r="88" spans="1:17" x14ac:dyDescent="0.2">
      <c r="A88" s="1" t="s">
        <v>92</v>
      </c>
      <c r="B88" s="2"/>
      <c r="C88" s="4">
        <v>1033</v>
      </c>
      <c r="D88" s="2"/>
      <c r="E88" s="4">
        <v>522</v>
      </c>
      <c r="F88" s="2"/>
      <c r="G88" s="2">
        <v>0</v>
      </c>
      <c r="H88" s="2"/>
      <c r="I88" s="4">
        <v>0</v>
      </c>
      <c r="J88" s="4"/>
      <c r="K88" s="4"/>
      <c r="M88" s="5">
        <v>-511</v>
      </c>
      <c r="O88" s="5">
        <f>SUM(M88,K88)</f>
        <v>-511</v>
      </c>
    </row>
    <row r="89" spans="1:17" x14ac:dyDescent="0.2">
      <c r="A89" s="1" t="s">
        <v>93</v>
      </c>
      <c r="B89" s="2"/>
      <c r="C89" s="4">
        <v>10573</v>
      </c>
      <c r="D89" s="2"/>
      <c r="E89" s="4">
        <v>2509</v>
      </c>
      <c r="F89" s="2"/>
      <c r="G89" s="2">
        <v>0</v>
      </c>
      <c r="H89" s="2"/>
      <c r="I89" s="4">
        <v>0</v>
      </c>
      <c r="J89" s="4"/>
      <c r="K89" s="4"/>
      <c r="M89" s="5">
        <v>-8064</v>
      </c>
      <c r="O89" s="5">
        <f>SUM(M89,K89)</f>
        <v>-8064</v>
      </c>
    </row>
    <row r="90" spans="1:17" x14ac:dyDescent="0.2">
      <c r="A90" s="1" t="s">
        <v>94</v>
      </c>
      <c r="B90" s="2"/>
      <c r="C90" s="4">
        <v>0</v>
      </c>
      <c r="D90" s="2"/>
      <c r="E90" s="4">
        <v>0</v>
      </c>
      <c r="F90" s="2"/>
      <c r="G90" s="2">
        <v>0</v>
      </c>
      <c r="H90" s="2"/>
      <c r="I90" s="4">
        <v>0</v>
      </c>
      <c r="J90" s="4"/>
      <c r="K90" s="4"/>
      <c r="O90" s="5">
        <f>SUM(M90,K90)</f>
        <v>0</v>
      </c>
    </row>
    <row r="91" spans="1:17" x14ac:dyDescent="0.2">
      <c r="A91" s="1" t="s">
        <v>95</v>
      </c>
      <c r="B91" s="2"/>
      <c r="C91" s="4">
        <v>1552</v>
      </c>
      <c r="D91" s="2"/>
      <c r="E91" s="4">
        <v>2068</v>
      </c>
      <c r="F91" s="2"/>
      <c r="G91" s="2">
        <v>0</v>
      </c>
      <c r="H91" s="2"/>
      <c r="I91" s="4">
        <v>0</v>
      </c>
      <c r="J91" s="4"/>
      <c r="K91" s="4"/>
      <c r="M91" s="5">
        <v>516</v>
      </c>
      <c r="O91" s="5">
        <f>SUM(M91,K91)</f>
        <v>516</v>
      </c>
    </row>
    <row r="92" spans="1:17" x14ac:dyDescent="0.2">
      <c r="A92" s="1" t="s">
        <v>96</v>
      </c>
      <c r="B92" s="2"/>
      <c r="C92" s="4">
        <f>SUM(C85:C91)</f>
        <v>712756</v>
      </c>
      <c r="D92" s="2"/>
      <c r="E92" s="4">
        <f>SUM(E85:E91)</f>
        <v>685551</v>
      </c>
      <c r="F92" s="2"/>
      <c r="G92" s="2">
        <v>0</v>
      </c>
      <c r="H92" s="2"/>
      <c r="I92" s="4">
        <f>SUM(I85:I91)</f>
        <v>259916</v>
      </c>
      <c r="J92" s="4"/>
      <c r="K92" s="4"/>
      <c r="M92" s="5" cm="1">
        <f t="array" ref="M92">SUM(M85:M91-1)</f>
        <v>232704</v>
      </c>
      <c r="O92" s="5">
        <f>SUM(M92,K92)</f>
        <v>232704</v>
      </c>
    </row>
    <row r="93" spans="1:17" x14ac:dyDescent="0.2">
      <c r="A93" s="1" t="s">
        <v>97</v>
      </c>
      <c r="B93" s="2"/>
      <c r="C93" s="4">
        <f>SUM(C92,C83)</f>
        <v>1440463</v>
      </c>
      <c r="D93" s="2"/>
      <c r="E93" s="4">
        <f>SUM(E92,E83)</f>
        <v>819584</v>
      </c>
      <c r="F93" s="2"/>
      <c r="G93" s="2">
        <f>SUM(G92,G83)</f>
        <v>48620</v>
      </c>
      <c r="H93" s="2"/>
      <c r="I93" s="4">
        <f>SUM(I92,I83)</f>
        <v>259916</v>
      </c>
      <c r="J93" s="4"/>
      <c r="K93" s="4">
        <f>K83</f>
        <v>-545054</v>
      </c>
      <c r="M93" s="5">
        <f>M92</f>
        <v>232704</v>
      </c>
      <c r="O93" s="5">
        <f>SUM(M93,K93)</f>
        <v>-312350</v>
      </c>
    </row>
    <row r="94" spans="1:17" x14ac:dyDescent="0.2">
      <c r="A94" s="1" t="s">
        <v>7</v>
      </c>
      <c r="B94" s="2"/>
      <c r="C94" s="4">
        <v>96055</v>
      </c>
      <c r="D94" s="2"/>
      <c r="E94" s="4">
        <v>38348</v>
      </c>
      <c r="F94" s="2"/>
      <c r="G94" s="2">
        <v>24214</v>
      </c>
      <c r="H94" s="2"/>
      <c r="I94" s="4">
        <v>0</v>
      </c>
      <c r="J94" s="4"/>
      <c r="K94" s="4"/>
      <c r="Q94" s="5">
        <v>-33493</v>
      </c>
    </row>
    <row r="95" spans="1:17" x14ac:dyDescent="0.2">
      <c r="A95" s="1" t="s">
        <v>98</v>
      </c>
      <c r="B95" s="2"/>
      <c r="C95" s="4"/>
      <c r="E95" s="4"/>
      <c r="F95" s="2"/>
      <c r="G95" s="2"/>
      <c r="H95" s="2"/>
      <c r="K95" s="4"/>
    </row>
    <row r="96" spans="1:17" x14ac:dyDescent="0.2">
      <c r="A96" s="1" t="s">
        <v>99</v>
      </c>
      <c r="B96" s="2"/>
      <c r="C96" s="4"/>
      <c r="E96" s="4"/>
      <c r="F96" s="2"/>
      <c r="G96" s="2"/>
      <c r="H96" s="2"/>
      <c r="K96" s="4"/>
    </row>
    <row r="97" spans="1:17" x14ac:dyDescent="0.2">
      <c r="A97" s="1" t="s">
        <v>100</v>
      </c>
      <c r="B97" s="2"/>
      <c r="C97" s="4"/>
      <c r="E97" s="4"/>
      <c r="F97" s="2"/>
      <c r="G97" s="2"/>
      <c r="H97" s="2"/>
      <c r="K97" s="4">
        <v>125999</v>
      </c>
      <c r="M97" s="5">
        <v>0</v>
      </c>
      <c r="O97" s="5">
        <f>SUM(M97,K97)</f>
        <v>125999</v>
      </c>
      <c r="Q97" s="5">
        <v>0</v>
      </c>
    </row>
    <row r="98" spans="1:17" x14ac:dyDescent="0.2">
      <c r="A98" s="1" t="s">
        <v>101</v>
      </c>
      <c r="B98" s="2"/>
      <c r="C98" s="4"/>
      <c r="E98" s="4"/>
      <c r="F98" s="2"/>
      <c r="G98" s="2"/>
      <c r="H98" s="2"/>
      <c r="K98" s="4">
        <v>61736</v>
      </c>
      <c r="M98" s="5">
        <v>0</v>
      </c>
      <c r="O98" s="5">
        <f>SUM(M98,K98)</f>
        <v>61736</v>
      </c>
      <c r="Q98" s="5">
        <v>0</v>
      </c>
    </row>
    <row r="99" spans="1:17" x14ac:dyDescent="0.2">
      <c r="A99" s="1" t="s">
        <v>102</v>
      </c>
      <c r="B99" s="2"/>
      <c r="C99" s="4"/>
      <c r="E99" s="4"/>
      <c r="F99" s="2"/>
      <c r="G99" s="2"/>
      <c r="H99" s="2"/>
      <c r="K99" s="4">
        <v>111978</v>
      </c>
      <c r="M99" s="5">
        <v>120954</v>
      </c>
      <c r="O99" s="5">
        <f>SUM(M99,K99)</f>
        <v>232932</v>
      </c>
      <c r="Q99" s="5">
        <v>1047</v>
      </c>
    </row>
    <row r="100" spans="1:17" x14ac:dyDescent="0.2">
      <c r="A100" s="1" t="s">
        <v>103</v>
      </c>
      <c r="B100" s="2"/>
      <c r="C100" s="4"/>
      <c r="E100" s="4"/>
      <c r="F100" s="2"/>
      <c r="G100" s="2"/>
      <c r="H100" s="2"/>
      <c r="K100" s="4">
        <v>39364</v>
      </c>
      <c r="M100" s="5">
        <v>0</v>
      </c>
      <c r="O100" s="5">
        <f>SUM(M100,K100)</f>
        <v>39364</v>
      </c>
      <c r="Q100" s="5">
        <v>0</v>
      </c>
    </row>
    <row r="101" spans="1:17" x14ac:dyDescent="0.2">
      <c r="A101" s="1" t="s">
        <v>104</v>
      </c>
      <c r="B101" s="2"/>
      <c r="C101" s="4"/>
      <c r="E101" s="4"/>
      <c r="F101" s="2"/>
      <c r="G101" s="2"/>
      <c r="H101" s="2"/>
      <c r="K101" s="4">
        <v>97662</v>
      </c>
      <c r="M101" s="5">
        <v>0</v>
      </c>
      <c r="O101" s="5">
        <f>SUM(M101,K101)</f>
        <v>97662</v>
      </c>
      <c r="Q101" s="5">
        <v>0</v>
      </c>
    </row>
    <row r="102" spans="1:17" x14ac:dyDescent="0.2">
      <c r="A102" s="1" t="s">
        <v>105</v>
      </c>
      <c r="B102" s="2"/>
      <c r="C102" s="4"/>
      <c r="E102" s="4"/>
      <c r="F102" s="2"/>
      <c r="G102" s="2"/>
      <c r="H102" s="2"/>
      <c r="K102" s="4">
        <v>4229</v>
      </c>
      <c r="M102" s="5">
        <v>0</v>
      </c>
      <c r="O102" s="5">
        <f>SUM(M102,K102)</f>
        <v>4229</v>
      </c>
      <c r="Q102" s="5">
        <v>0</v>
      </c>
    </row>
    <row r="103" spans="1:17" x14ac:dyDescent="0.2">
      <c r="A103" s="1" t="s">
        <v>106</v>
      </c>
      <c r="B103" s="2"/>
      <c r="C103" s="4"/>
      <c r="E103" s="4"/>
      <c r="F103" s="2"/>
      <c r="G103" s="2"/>
      <c r="H103" s="2"/>
      <c r="K103" s="4">
        <v>23920</v>
      </c>
      <c r="M103" s="5">
        <v>91596</v>
      </c>
      <c r="O103" s="5">
        <f>SUM(M103,K103)</f>
        <v>115516</v>
      </c>
      <c r="Q103" s="5">
        <v>6134</v>
      </c>
    </row>
    <row r="104" spans="1:17" x14ac:dyDescent="0.2">
      <c r="A104" s="1" t="s">
        <v>107</v>
      </c>
      <c r="B104" s="2"/>
      <c r="C104" s="4"/>
      <c r="E104" s="4"/>
      <c r="F104" s="2"/>
      <c r="G104" s="2"/>
      <c r="H104" s="2"/>
      <c r="K104" s="4">
        <v>6978</v>
      </c>
      <c r="M104" s="5">
        <v>0</v>
      </c>
      <c r="O104" s="5">
        <f>SUM(M104,K104)</f>
        <v>6978</v>
      </c>
    </row>
    <row r="105" spans="1:17" x14ac:dyDescent="0.2">
      <c r="A105" s="1" t="s">
        <v>108</v>
      </c>
      <c r="B105" s="2"/>
      <c r="C105" s="4"/>
      <c r="E105" s="4"/>
      <c r="F105" s="2"/>
      <c r="G105" s="2"/>
      <c r="H105" s="2"/>
      <c r="K105" s="4">
        <v>0</v>
      </c>
      <c r="M105" s="5">
        <v>-39401</v>
      </c>
      <c r="O105" s="5">
        <f>SUM(M105,K105)</f>
        <v>-39401</v>
      </c>
      <c r="Q105" s="5">
        <v>0</v>
      </c>
    </row>
    <row r="106" spans="1:17" x14ac:dyDescent="0.2">
      <c r="A106" s="1" t="s">
        <v>109</v>
      </c>
      <c r="B106" s="2"/>
      <c r="C106" s="4"/>
      <c r="E106" s="4"/>
      <c r="F106" s="2"/>
      <c r="G106" s="2"/>
      <c r="H106" s="2"/>
      <c r="K106" s="4">
        <v>19844</v>
      </c>
      <c r="M106" s="5">
        <v>0</v>
      </c>
      <c r="O106" s="5">
        <f>SUM(M106,K106)</f>
        <v>19844</v>
      </c>
      <c r="Q106" s="5">
        <v>5774</v>
      </c>
    </row>
    <row r="107" spans="1:17" x14ac:dyDescent="0.2">
      <c r="A107" s="1" t="s">
        <v>110</v>
      </c>
      <c r="B107" s="2"/>
      <c r="C107" s="4"/>
      <c r="E107" s="4"/>
      <c r="F107" s="2"/>
      <c r="G107" s="2"/>
      <c r="H107" s="2"/>
      <c r="K107" s="5">
        <f>SUM(K97:K106)</f>
        <v>491710</v>
      </c>
      <c r="M107" s="5">
        <f>SUM(M97:M106)</f>
        <v>173149</v>
      </c>
      <c r="O107" s="5">
        <f>SUM(M107,K107)</f>
        <v>664859</v>
      </c>
      <c r="Q107" s="5">
        <f>SUM(Q97:Q106)</f>
        <v>12955</v>
      </c>
    </row>
    <row r="108" spans="1:17" x14ac:dyDescent="0.2">
      <c r="A108" s="1" t="s">
        <v>111</v>
      </c>
      <c r="B108" s="2"/>
      <c r="C108" s="4"/>
      <c r="E108" s="4"/>
      <c r="F108" s="2"/>
      <c r="G108" s="2"/>
      <c r="H108" s="2"/>
      <c r="K108" s="4">
        <v>0</v>
      </c>
      <c r="M108" s="5">
        <v>0</v>
      </c>
      <c r="O108" s="5">
        <f>SUM(M108,K108)</f>
        <v>0</v>
      </c>
    </row>
    <row r="109" spans="1:17" x14ac:dyDescent="0.2">
      <c r="A109" s="1" t="s">
        <v>112</v>
      </c>
      <c r="B109" s="2"/>
      <c r="C109" s="4"/>
      <c r="E109" s="4"/>
      <c r="F109" s="2"/>
      <c r="G109" s="2"/>
      <c r="H109" s="2"/>
      <c r="K109" s="4">
        <v>6314</v>
      </c>
      <c r="M109" s="5">
        <v>-6315</v>
      </c>
      <c r="O109" s="5">
        <f>SUM(M109,K109)</f>
        <v>-1</v>
      </c>
      <c r="Q109" s="5">
        <v>0</v>
      </c>
    </row>
    <row r="110" spans="1:17" x14ac:dyDescent="0.2">
      <c r="A110" s="1" t="s">
        <v>113</v>
      </c>
      <c r="B110" s="2"/>
      <c r="C110" s="4"/>
      <c r="E110" s="4"/>
      <c r="F110" s="2"/>
      <c r="G110" s="2"/>
      <c r="H110" s="2"/>
      <c r="K110" s="4">
        <v>498024</v>
      </c>
      <c r="M110" s="5">
        <v>166835</v>
      </c>
      <c r="O110" s="5">
        <f>SUM(M110,K110)</f>
        <v>664859</v>
      </c>
      <c r="Q110" s="5">
        <f>SUM(Q107:Q109)</f>
        <v>12955</v>
      </c>
    </row>
    <row r="111" spans="1:17" x14ac:dyDescent="0.2">
      <c r="A111" s="1" t="s">
        <v>114</v>
      </c>
      <c r="B111" s="2"/>
      <c r="C111" s="4"/>
      <c r="E111" s="4"/>
      <c r="F111" s="2"/>
      <c r="G111" s="2"/>
      <c r="H111" s="2"/>
      <c r="K111" s="4">
        <v>-47030</v>
      </c>
      <c r="M111" s="5">
        <v>399545</v>
      </c>
      <c r="O111" s="5">
        <f>SUM(M111,K111)</f>
        <v>352515</v>
      </c>
      <c r="Q111" s="5">
        <v>-20538</v>
      </c>
    </row>
    <row r="112" spans="1:17" x14ac:dyDescent="0.2">
      <c r="A112" s="1" t="s">
        <v>115</v>
      </c>
      <c r="B112" s="2"/>
      <c r="C112" s="4"/>
      <c r="E112" s="4"/>
      <c r="F112" s="2"/>
      <c r="G112" s="2"/>
      <c r="H112" s="2"/>
      <c r="K112" s="4">
        <v>619630</v>
      </c>
      <c r="M112" s="5">
        <v>4459615</v>
      </c>
      <c r="O112" s="5">
        <f>SUM(M112,K112)</f>
        <v>5079245</v>
      </c>
      <c r="Q112" s="5">
        <v>46406</v>
      </c>
    </row>
    <row r="113" spans="1:17" x14ac:dyDescent="0.2">
      <c r="A113" s="1" t="s">
        <v>116</v>
      </c>
      <c r="B113" s="2"/>
      <c r="C113" s="4"/>
      <c r="E113" s="4"/>
      <c r="F113" s="2"/>
      <c r="G113" s="2"/>
      <c r="H113" s="2"/>
      <c r="K113" s="4">
        <v>0</v>
      </c>
      <c r="M113" s="5">
        <v>0</v>
      </c>
      <c r="O113" s="5">
        <f>SUM(M113,K113)</f>
        <v>0</v>
      </c>
      <c r="Q113" s="5">
        <v>0</v>
      </c>
    </row>
    <row r="114" spans="1:17" x14ac:dyDescent="0.2">
      <c r="A114" s="1" t="s">
        <v>117</v>
      </c>
      <c r="B114" s="2"/>
      <c r="C114" s="4"/>
      <c r="E114" s="4"/>
      <c r="F114" s="2"/>
      <c r="G114" s="2"/>
      <c r="H114" s="2"/>
      <c r="K114" s="4">
        <f>SUM(K112:K113)</f>
        <v>619630</v>
      </c>
      <c r="M114" s="5">
        <f>SUM(M112:M113)</f>
        <v>4459615</v>
      </c>
      <c r="O114" s="5">
        <f>SUM(M114,K114)</f>
        <v>5079245</v>
      </c>
      <c r="Q114" s="5">
        <f>SUM(Q112:Q113)</f>
        <v>46406</v>
      </c>
    </row>
    <row r="115" spans="1:17" x14ac:dyDescent="0.2">
      <c r="A115" s="1" t="s">
        <v>118</v>
      </c>
      <c r="B115" s="2"/>
      <c r="C115" s="4"/>
      <c r="E115" s="4"/>
      <c r="F115" s="2"/>
      <c r="G115" s="2"/>
      <c r="H115" s="2"/>
      <c r="K115" s="4">
        <v>572600</v>
      </c>
      <c r="M115" s="5">
        <v>4859160</v>
      </c>
      <c r="O115" s="5">
        <f>SUM(M115,K115)</f>
        <v>5431760</v>
      </c>
      <c r="Q115" s="5">
        <v>25868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0BB4-6F7B-3047-92EB-D3BBAAEE8EF3}">
  <dimension ref="A1:R115"/>
  <sheetViews>
    <sheetView workbookViewId="0">
      <selection activeCell="C5" sqref="C5"/>
    </sheetView>
  </sheetViews>
  <sheetFormatPr baseColWidth="10" defaultRowHeight="16" x14ac:dyDescent="0.2"/>
  <cols>
    <col min="1" max="1" width="44" bestFit="1" customWidth="1"/>
  </cols>
  <sheetData>
    <row r="1" spans="1:9" s="1" customFormat="1" ht="14.25" customHeight="1" x14ac:dyDescent="0.2">
      <c r="C1" s="1" t="s">
        <v>0</v>
      </c>
    </row>
    <row r="2" spans="1:9" x14ac:dyDescent="0.2">
      <c r="A2" s="1"/>
      <c r="B2" s="1"/>
      <c r="C2" s="1" t="s">
        <v>1</v>
      </c>
      <c r="D2" s="1"/>
      <c r="E2" s="1"/>
      <c r="F2" s="1"/>
      <c r="G2" s="1"/>
      <c r="H2" s="1"/>
      <c r="I2" s="1"/>
    </row>
    <row r="3" spans="1:9" x14ac:dyDescent="0.2">
      <c r="A3" s="1"/>
      <c r="B3" s="1"/>
      <c r="C3" s="9" t="s">
        <v>119</v>
      </c>
      <c r="D3" s="1"/>
      <c r="E3" s="1"/>
      <c r="F3" s="1"/>
      <c r="G3" s="1"/>
      <c r="H3" s="1"/>
      <c r="I3" s="1"/>
    </row>
    <row r="4" spans="1:9" x14ac:dyDescent="0.2">
      <c r="A4" s="1"/>
      <c r="B4" s="1"/>
      <c r="C4" s="1" t="s">
        <v>263</v>
      </c>
      <c r="D4" s="1"/>
      <c r="E4" s="1"/>
      <c r="F4" s="1"/>
      <c r="G4" s="1"/>
      <c r="H4" s="1"/>
      <c r="I4" s="1"/>
    </row>
    <row r="5" spans="1:9" x14ac:dyDescent="0.2">
      <c r="A5" s="1"/>
      <c r="B5" s="1"/>
      <c r="C5" s="1" t="s">
        <v>3</v>
      </c>
      <c r="D5" s="1"/>
      <c r="E5" s="1" t="s">
        <v>4</v>
      </c>
      <c r="F5" s="1"/>
      <c r="G5" s="1"/>
      <c r="H5" s="1"/>
      <c r="I5" s="1"/>
    </row>
    <row r="6" spans="1:9" x14ac:dyDescent="0.2">
      <c r="A6" s="1"/>
      <c r="B6" s="1"/>
      <c r="C6" s="1" t="s">
        <v>5</v>
      </c>
      <c r="D6" s="1"/>
      <c r="E6" s="1" t="s">
        <v>5</v>
      </c>
      <c r="F6" s="1"/>
      <c r="G6" s="1" t="s">
        <v>6</v>
      </c>
      <c r="H6" s="1"/>
      <c r="I6" s="1" t="s">
        <v>7</v>
      </c>
    </row>
    <row r="7" spans="1:9" x14ac:dyDescent="0.2">
      <c r="A7" s="1" t="s">
        <v>8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9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10</v>
      </c>
      <c r="B9" s="1"/>
      <c r="C9" s="1">
        <v>51480</v>
      </c>
      <c r="D9" s="1"/>
      <c r="E9" s="10">
        <v>30821</v>
      </c>
      <c r="F9" s="1"/>
      <c r="G9" s="11">
        <f>SUM(C9,E9)</f>
        <v>82301</v>
      </c>
      <c r="H9" s="1"/>
      <c r="I9" s="11">
        <v>46042</v>
      </c>
    </row>
    <row r="10" spans="1:9" x14ac:dyDescent="0.2">
      <c r="A10" s="1" t="s">
        <v>11</v>
      </c>
      <c r="B10" s="1"/>
      <c r="C10" s="11">
        <v>41209</v>
      </c>
      <c r="D10" s="1"/>
      <c r="E10" s="10">
        <v>25300</v>
      </c>
      <c r="F10" s="1"/>
      <c r="G10" s="11">
        <f>SUM(C10,E10)</f>
        <v>66509</v>
      </c>
      <c r="H10" s="1"/>
      <c r="I10" s="11">
        <v>12026</v>
      </c>
    </row>
    <row r="11" spans="1:9" x14ac:dyDescent="0.2">
      <c r="A11" s="1" t="s">
        <v>12</v>
      </c>
      <c r="B11" s="1"/>
      <c r="C11" s="11">
        <v>76370</v>
      </c>
      <c r="D11" s="1"/>
      <c r="E11" s="10">
        <v>615125</v>
      </c>
      <c r="F11" s="1"/>
      <c r="G11" s="11">
        <f>SUM(C11,E11)</f>
        <v>691495</v>
      </c>
      <c r="H11" s="1"/>
      <c r="I11" s="1">
        <v>0</v>
      </c>
    </row>
    <row r="12" spans="1:9" x14ac:dyDescent="0.2">
      <c r="A12" s="1" t="s">
        <v>13</v>
      </c>
      <c r="B12" s="1"/>
      <c r="C12" s="11">
        <v>4819</v>
      </c>
      <c r="D12" s="1"/>
      <c r="E12" s="10">
        <v>0</v>
      </c>
      <c r="F12" s="1"/>
      <c r="G12" s="11">
        <f>SUM(C12,E12)</f>
        <v>4819</v>
      </c>
      <c r="H12" s="1"/>
      <c r="I12" s="11">
        <v>6334</v>
      </c>
    </row>
    <row r="13" spans="1:9" x14ac:dyDescent="0.2">
      <c r="A13" s="1" t="s">
        <v>14</v>
      </c>
      <c r="B13" s="1"/>
      <c r="C13" s="11">
        <v>83112</v>
      </c>
      <c r="D13" s="1"/>
      <c r="E13" s="10">
        <v>84559</v>
      </c>
      <c r="F13" s="1"/>
      <c r="G13" s="11">
        <f>SUM(C13,E13)</f>
        <v>167671</v>
      </c>
      <c r="H13" s="1"/>
      <c r="I13" s="11">
        <v>2952</v>
      </c>
    </row>
    <row r="14" spans="1:9" x14ac:dyDescent="0.2">
      <c r="A14" s="1" t="s">
        <v>15</v>
      </c>
      <c r="B14" s="1"/>
      <c r="C14" s="11">
        <v>5740</v>
      </c>
      <c r="D14" s="1"/>
      <c r="E14" s="10">
        <v>31816</v>
      </c>
      <c r="F14" s="1"/>
      <c r="G14" s="11">
        <f>SUM(C14,E14)</f>
        <v>37556</v>
      </c>
      <c r="H14" s="1"/>
      <c r="I14" s="11">
        <v>1478</v>
      </c>
    </row>
    <row r="15" spans="1:9" x14ac:dyDescent="0.2">
      <c r="A15" s="1" t="s">
        <v>16</v>
      </c>
      <c r="B15" s="1"/>
      <c r="C15" s="11">
        <v>-90805</v>
      </c>
      <c r="D15" s="1"/>
      <c r="E15" s="10">
        <v>90805</v>
      </c>
      <c r="F15" s="1"/>
      <c r="G15" s="11">
        <f>SUM(C15,E15)</f>
        <v>0</v>
      </c>
      <c r="H15" s="1"/>
      <c r="I15" s="1">
        <v>0</v>
      </c>
    </row>
    <row r="16" spans="1:9" x14ac:dyDescent="0.2">
      <c r="A16" s="1" t="s">
        <v>17</v>
      </c>
      <c r="B16" s="1"/>
      <c r="C16" s="1">
        <v>0</v>
      </c>
      <c r="D16" s="1"/>
      <c r="E16" s="10">
        <v>16035</v>
      </c>
      <c r="F16" s="1"/>
      <c r="G16" s="11">
        <f>SUM(C16,E16)</f>
        <v>16035</v>
      </c>
      <c r="H16" s="1"/>
      <c r="I16" s="12">
        <v>260</v>
      </c>
    </row>
    <row r="17" spans="1:9" x14ac:dyDescent="0.2">
      <c r="A17" s="1" t="s">
        <v>18</v>
      </c>
      <c r="B17" s="1"/>
      <c r="C17" s="1">
        <v>0</v>
      </c>
      <c r="D17" s="1"/>
      <c r="E17" s="10">
        <v>63940</v>
      </c>
      <c r="F17" s="1"/>
      <c r="G17" s="11">
        <f>SUM(C17,E17)</f>
        <v>63940</v>
      </c>
      <c r="H17" s="1"/>
      <c r="I17" s="1">
        <v>0</v>
      </c>
    </row>
    <row r="18" spans="1:9" x14ac:dyDescent="0.2">
      <c r="A18" s="1" t="s">
        <v>19</v>
      </c>
      <c r="B18" s="1"/>
      <c r="C18" s="1">
        <v>0</v>
      </c>
      <c r="D18" s="1"/>
      <c r="E18" s="10">
        <v>1357</v>
      </c>
      <c r="F18" s="1"/>
      <c r="G18" s="11">
        <f>SUM(C18,E18)</f>
        <v>1357</v>
      </c>
      <c r="H18" s="1"/>
      <c r="I18" s="11">
        <v>2799</v>
      </c>
    </row>
    <row r="19" spans="1:9" x14ac:dyDescent="0.2">
      <c r="A19" s="1" t="s">
        <v>20</v>
      </c>
      <c r="B19" s="1"/>
      <c r="C19" s="11">
        <f>SUM(C9:C18)</f>
        <v>171925</v>
      </c>
      <c r="D19" s="1"/>
      <c r="E19" s="10">
        <f>SUM(E9:E18)</f>
        <v>959758</v>
      </c>
      <c r="F19" s="1"/>
      <c r="G19" s="10">
        <f>SUM(G9:G18)</f>
        <v>1131683</v>
      </c>
      <c r="H19" s="1"/>
      <c r="I19" s="10">
        <f>SUM(I9:I18)</f>
        <v>71891</v>
      </c>
    </row>
    <row r="20" spans="1:9" x14ac:dyDescent="0.2">
      <c r="A20" s="1" t="s">
        <v>21</v>
      </c>
      <c r="B20" s="1"/>
      <c r="C20" s="1"/>
      <c r="D20" s="1"/>
      <c r="E20" s="1"/>
      <c r="F20" s="1"/>
      <c r="G20" s="11"/>
      <c r="H20" s="1"/>
      <c r="I20" s="1"/>
    </row>
    <row r="21" spans="1:9" x14ac:dyDescent="0.2">
      <c r="A21" s="1" t="s">
        <v>11</v>
      </c>
      <c r="B21" s="1"/>
      <c r="C21" s="1">
        <v>0</v>
      </c>
      <c r="D21" s="1"/>
      <c r="E21" s="1">
        <v>0</v>
      </c>
      <c r="F21" s="1"/>
      <c r="G21" s="11">
        <f>SUM(C21,E21)</f>
        <v>0</v>
      </c>
      <c r="H21" s="1"/>
      <c r="I21" s="11">
        <v>37112</v>
      </c>
    </row>
    <row r="22" spans="1:9" x14ac:dyDescent="0.2">
      <c r="A22" s="1" t="s">
        <v>22</v>
      </c>
      <c r="B22" s="1"/>
      <c r="C22" s="11">
        <v>252127</v>
      </c>
      <c r="D22" s="1"/>
      <c r="E22" s="11">
        <v>1798121</v>
      </c>
      <c r="F22" s="1"/>
      <c r="G22" s="11">
        <f>SUM(C22,E22)</f>
        <v>2050248</v>
      </c>
      <c r="H22" s="1"/>
      <c r="I22" s="11">
        <v>42383</v>
      </c>
    </row>
    <row r="23" spans="1:9" x14ac:dyDescent="0.2">
      <c r="A23" s="1" t="s">
        <v>23</v>
      </c>
      <c r="B23" s="1"/>
      <c r="C23" s="1">
        <v>0</v>
      </c>
      <c r="D23" s="1"/>
      <c r="E23" s="1">
        <v>0</v>
      </c>
      <c r="F23" s="1"/>
      <c r="G23" s="11"/>
      <c r="H23" s="1"/>
      <c r="I23" s="1"/>
    </row>
    <row r="24" spans="1:9" x14ac:dyDescent="0.2">
      <c r="A24" s="1" t="s">
        <v>24</v>
      </c>
      <c r="B24" s="1"/>
      <c r="C24" s="11">
        <v>364352</v>
      </c>
      <c r="D24" s="1"/>
      <c r="E24" s="11">
        <v>4263976</v>
      </c>
      <c r="F24" s="1"/>
      <c r="G24" s="11">
        <f>SUM(C24,E24)</f>
        <v>4628328</v>
      </c>
      <c r="H24" s="1"/>
      <c r="I24" s="11">
        <v>34088</v>
      </c>
    </row>
    <row r="25" spans="1:9" x14ac:dyDescent="0.2">
      <c r="A25" s="1" t="s">
        <v>25</v>
      </c>
      <c r="B25" s="1"/>
      <c r="C25" s="11">
        <v>386920</v>
      </c>
      <c r="D25" s="1"/>
      <c r="E25" s="11">
        <v>4349326</v>
      </c>
      <c r="F25" s="1"/>
      <c r="G25" s="11">
        <f>SUM(C25,E25)</f>
        <v>4736246</v>
      </c>
      <c r="H25" s="1"/>
      <c r="I25" s="11">
        <v>246172</v>
      </c>
    </row>
    <row r="26" spans="1:9" x14ac:dyDescent="0.2">
      <c r="A26" s="1" t="s">
        <v>26</v>
      </c>
      <c r="B26" s="1"/>
      <c r="C26" s="11">
        <v>344496</v>
      </c>
      <c r="D26" s="1"/>
      <c r="E26" s="1">
        <v>0</v>
      </c>
      <c r="F26" s="1"/>
      <c r="G26" s="11">
        <f>SUM(C26,E26)</f>
        <v>344496</v>
      </c>
      <c r="H26" s="1"/>
      <c r="I26" s="1">
        <v>0</v>
      </c>
    </row>
    <row r="27" spans="1:9" x14ac:dyDescent="0.2">
      <c r="A27" s="1" t="s">
        <v>27</v>
      </c>
      <c r="B27" s="1"/>
      <c r="C27" s="1">
        <v>0</v>
      </c>
      <c r="D27" s="1"/>
      <c r="E27" s="11">
        <v>85225</v>
      </c>
      <c r="F27" s="1"/>
      <c r="G27" s="11">
        <f>SUM(C27,E27)</f>
        <v>85225</v>
      </c>
      <c r="H27" s="1"/>
      <c r="I27" s="1">
        <v>0</v>
      </c>
    </row>
    <row r="28" spans="1:9" x14ac:dyDescent="0.2">
      <c r="A28" s="1" t="s">
        <v>28</v>
      </c>
      <c r="B28" s="1"/>
      <c r="C28" s="11">
        <v>7911</v>
      </c>
      <c r="D28" s="1"/>
      <c r="E28" s="1">
        <v>0</v>
      </c>
      <c r="F28" s="1"/>
      <c r="G28" s="11">
        <f>SUM(C28,E28)</f>
        <v>7911</v>
      </c>
      <c r="H28" s="1"/>
      <c r="I28" s="1">
        <v>0</v>
      </c>
    </row>
    <row r="29" spans="1:9" x14ac:dyDescent="0.2">
      <c r="A29" s="1" t="s">
        <v>29</v>
      </c>
      <c r="B29" s="1"/>
      <c r="C29" s="1">
        <v>0</v>
      </c>
      <c r="D29" s="1"/>
      <c r="E29" s="11">
        <v>30000</v>
      </c>
      <c r="F29" s="1"/>
      <c r="G29" s="11">
        <f>SUM(C29,E29)</f>
        <v>30000</v>
      </c>
      <c r="H29" s="1"/>
      <c r="I29" s="11">
        <v>0</v>
      </c>
    </row>
    <row r="30" spans="1:9" x14ac:dyDescent="0.2">
      <c r="A30" s="1" t="s">
        <v>30</v>
      </c>
      <c r="B30" s="1"/>
      <c r="C30" s="11">
        <v>43996</v>
      </c>
      <c r="D30" s="1"/>
      <c r="E30" s="11">
        <v>185584</v>
      </c>
      <c r="F30" s="1"/>
      <c r="G30" s="11">
        <f>SUM(C30,E30)</f>
        <v>229580</v>
      </c>
      <c r="H30" s="1"/>
      <c r="I30" s="11">
        <v>44818</v>
      </c>
    </row>
    <row r="31" spans="1:9" x14ac:dyDescent="0.2">
      <c r="A31" s="1" t="s">
        <v>31</v>
      </c>
      <c r="B31" s="1"/>
      <c r="C31" s="11">
        <v>0</v>
      </c>
      <c r="D31" s="1"/>
      <c r="E31" s="11">
        <v>0</v>
      </c>
      <c r="F31" s="1"/>
      <c r="G31" s="11">
        <f>SUM(C31,E31)</f>
        <v>0</v>
      </c>
      <c r="H31" s="1"/>
      <c r="I31" s="11">
        <v>5592</v>
      </c>
    </row>
    <row r="32" spans="1:9" x14ac:dyDescent="0.2">
      <c r="A32" s="1" t="s">
        <v>32</v>
      </c>
      <c r="B32" s="1"/>
      <c r="C32" s="11">
        <f>SUM(C24:C31,C22,C21)</f>
        <v>1399802</v>
      </c>
      <c r="D32" s="1"/>
      <c r="E32" s="11">
        <f>SUM(E24:E31,E22,E21)</f>
        <v>10712232</v>
      </c>
      <c r="F32" s="1"/>
      <c r="G32" s="11">
        <f>SUM(G24:G31,G22,G21)</f>
        <v>12112034</v>
      </c>
      <c r="H32" s="1"/>
      <c r="I32" s="11">
        <f>SUM(I24:I31,I22,I21)</f>
        <v>410165</v>
      </c>
    </row>
    <row r="33" spans="1:9" x14ac:dyDescent="0.2">
      <c r="A33" s="1" t="s">
        <v>33</v>
      </c>
      <c r="B33" s="1"/>
      <c r="C33" s="11">
        <f>SUM(C32,C19)</f>
        <v>1571727</v>
      </c>
      <c r="D33" s="1"/>
      <c r="E33" s="11">
        <f>SUM(E32,E19)</f>
        <v>11671990</v>
      </c>
      <c r="F33" s="1"/>
      <c r="G33" s="11">
        <f>SUM(G32,G19)</f>
        <v>13243717</v>
      </c>
      <c r="H33" s="1"/>
      <c r="I33" s="11">
        <f>SUM(I32,I19)</f>
        <v>482056</v>
      </c>
    </row>
    <row r="34" spans="1:9" x14ac:dyDescent="0.2">
      <c r="A34" s="1" t="s">
        <v>34</v>
      </c>
      <c r="B34" s="1"/>
      <c r="C34" s="1"/>
      <c r="D34" s="1"/>
      <c r="E34" s="1"/>
      <c r="F34" s="1"/>
      <c r="G34" s="11"/>
      <c r="H34" s="1"/>
      <c r="I34" s="1"/>
    </row>
    <row r="35" spans="1:9" x14ac:dyDescent="0.2">
      <c r="A35" s="1" t="s">
        <v>35</v>
      </c>
      <c r="B35" s="1"/>
      <c r="C35" s="1"/>
      <c r="D35" s="1"/>
      <c r="E35" s="1"/>
      <c r="F35" s="1"/>
      <c r="G35" s="11"/>
      <c r="H35" s="1"/>
      <c r="I35" s="1"/>
    </row>
    <row r="36" spans="1:9" x14ac:dyDescent="0.2">
      <c r="A36" s="1" t="s">
        <v>36</v>
      </c>
      <c r="B36" s="1"/>
      <c r="C36" s="1">
        <v>96309</v>
      </c>
      <c r="D36" s="1"/>
      <c r="E36" s="11">
        <v>27838</v>
      </c>
      <c r="F36" s="1"/>
      <c r="G36" s="11">
        <f>SUM(C36,E36)</f>
        <v>124147</v>
      </c>
      <c r="H36" s="1"/>
      <c r="I36" s="11">
        <v>5646</v>
      </c>
    </row>
    <row r="37" spans="1:9" x14ac:dyDescent="0.2">
      <c r="A37" s="1" t="s">
        <v>37</v>
      </c>
      <c r="B37" s="1"/>
      <c r="C37" s="1">
        <v>28015</v>
      </c>
      <c r="D37" s="1"/>
      <c r="E37" s="11">
        <v>44464</v>
      </c>
      <c r="F37" s="1"/>
      <c r="G37" s="11">
        <f>SUM(C37,E37)</f>
        <v>72479</v>
      </c>
      <c r="H37" s="1"/>
      <c r="I37" s="1">
        <v>0</v>
      </c>
    </row>
    <row r="38" spans="1:9" x14ac:dyDescent="0.2">
      <c r="A38" s="1" t="s">
        <v>38</v>
      </c>
      <c r="B38" s="1"/>
      <c r="C38" s="11">
        <v>9835</v>
      </c>
      <c r="D38" s="1"/>
      <c r="E38" s="11">
        <v>5857</v>
      </c>
      <c r="F38" s="1"/>
      <c r="G38" s="11">
        <f>SUM(C38,E38)</f>
        <v>15692</v>
      </c>
      <c r="H38" s="1"/>
      <c r="I38" s="1">
        <v>0</v>
      </c>
    </row>
    <row r="39" spans="1:9" x14ac:dyDescent="0.2">
      <c r="A39" s="1" t="s">
        <v>39</v>
      </c>
      <c r="B39" s="1"/>
      <c r="C39" s="11">
        <v>2040</v>
      </c>
      <c r="D39" s="1"/>
      <c r="E39" s="1">
        <v>0</v>
      </c>
      <c r="F39" s="1"/>
      <c r="G39" s="11">
        <f>SUM(C39,E39)</f>
        <v>2040</v>
      </c>
      <c r="H39" s="1"/>
      <c r="I39" s="1">
        <v>0</v>
      </c>
    </row>
    <row r="40" spans="1:9" x14ac:dyDescent="0.2">
      <c r="A40" s="1" t="s">
        <v>40</v>
      </c>
      <c r="B40" s="1"/>
      <c r="C40" s="11">
        <v>7273</v>
      </c>
      <c r="D40" s="1"/>
      <c r="E40" s="1">
        <v>10446</v>
      </c>
      <c r="F40" s="1"/>
      <c r="G40" s="11">
        <f>SUM(C40,E40)</f>
        <v>17719</v>
      </c>
      <c r="H40" s="1"/>
      <c r="I40" s="1">
        <v>0</v>
      </c>
    </row>
    <row r="41" spans="1:9" x14ac:dyDescent="0.2">
      <c r="A41" s="1" t="s">
        <v>41</v>
      </c>
      <c r="B41" s="1"/>
      <c r="C41" s="11">
        <v>726</v>
      </c>
      <c r="D41" s="1"/>
      <c r="E41" s="11">
        <v>3308</v>
      </c>
      <c r="F41" s="1"/>
      <c r="G41" s="11">
        <f>SUM(C41,E41)</f>
        <v>4034</v>
      </c>
      <c r="H41" s="1"/>
      <c r="I41" s="11">
        <v>8</v>
      </c>
    </row>
    <row r="42" spans="1:9" x14ac:dyDescent="0.2">
      <c r="A42" s="1" t="s">
        <v>42</v>
      </c>
      <c r="B42" s="1"/>
      <c r="C42" s="1">
        <v>0</v>
      </c>
      <c r="D42" s="1"/>
      <c r="E42" s="1">
        <v>0</v>
      </c>
      <c r="F42" s="1"/>
      <c r="G42" s="11">
        <f>SUM(C42,E42)</f>
        <v>0</v>
      </c>
      <c r="H42" s="1"/>
      <c r="I42" s="11">
        <v>6170</v>
      </c>
    </row>
    <row r="43" spans="1:9" x14ac:dyDescent="0.2">
      <c r="A43" s="1" t="s">
        <v>43</v>
      </c>
      <c r="B43" s="1"/>
      <c r="C43" s="1">
        <v>0</v>
      </c>
      <c r="D43" s="1"/>
      <c r="E43" s="11">
        <v>198607</v>
      </c>
      <c r="F43" s="1"/>
      <c r="G43" s="11">
        <f>SUM(C43,E43)</f>
        <v>198607</v>
      </c>
      <c r="H43" s="1"/>
      <c r="I43" s="11">
        <v>0</v>
      </c>
    </row>
    <row r="44" spans="1:9" x14ac:dyDescent="0.2">
      <c r="A44" s="1" t="s">
        <v>44</v>
      </c>
      <c r="B44" s="1"/>
      <c r="C44" s="11">
        <v>0</v>
      </c>
      <c r="D44" s="1"/>
      <c r="E44" s="11">
        <v>235538</v>
      </c>
      <c r="F44" s="1"/>
      <c r="G44" s="11">
        <f>SUM(C44,E44)</f>
        <v>235538</v>
      </c>
      <c r="H44" s="1"/>
      <c r="I44" s="1">
        <v>32663</v>
      </c>
    </row>
    <row r="45" spans="1:9" x14ac:dyDescent="0.2">
      <c r="A45" s="1" t="s">
        <v>45</v>
      </c>
      <c r="B45" s="1"/>
      <c r="C45" s="11">
        <v>42250</v>
      </c>
      <c r="D45" s="1"/>
      <c r="E45" s="11">
        <v>85829</v>
      </c>
      <c r="F45" s="1"/>
      <c r="G45" s="11">
        <f>SUM(C45,E45)</f>
        <v>128079</v>
      </c>
      <c r="H45" s="1"/>
      <c r="I45" s="11">
        <v>12261</v>
      </c>
    </row>
    <row r="46" spans="1:9" x14ac:dyDescent="0.2">
      <c r="A46" s="1" t="s">
        <v>46</v>
      </c>
      <c r="B46" s="1"/>
      <c r="C46" s="11">
        <v>23831</v>
      </c>
      <c r="D46" s="1"/>
      <c r="E46" s="11">
        <v>5480</v>
      </c>
      <c r="F46" s="1"/>
      <c r="G46" s="11">
        <f>SUM(C46,E46)</f>
        <v>29311</v>
      </c>
      <c r="H46" s="1"/>
      <c r="I46" s="1">
        <v>0</v>
      </c>
    </row>
    <row r="47" spans="1:9" x14ac:dyDescent="0.2">
      <c r="A47" s="1" t="s">
        <v>47</v>
      </c>
      <c r="B47" s="1"/>
      <c r="C47" s="11">
        <v>2073</v>
      </c>
      <c r="D47" s="1"/>
      <c r="E47" s="11">
        <v>1997</v>
      </c>
      <c r="F47" s="1"/>
      <c r="G47" s="11">
        <f>SUM(C47,E47)</f>
        <v>4070</v>
      </c>
      <c r="H47" s="1"/>
      <c r="I47" s="1">
        <v>0</v>
      </c>
    </row>
    <row r="48" spans="1:9" x14ac:dyDescent="0.2">
      <c r="A48" s="1" t="s">
        <v>48</v>
      </c>
      <c r="B48" s="1"/>
      <c r="C48" s="11">
        <f>SUM(C36:C47)</f>
        <v>212352</v>
      </c>
      <c r="D48" s="1"/>
      <c r="E48" s="11">
        <f>SUM(E36:E47)</f>
        <v>619364</v>
      </c>
      <c r="F48" s="1"/>
      <c r="G48" s="11">
        <f>SUM(G36:G47)</f>
        <v>831716</v>
      </c>
      <c r="H48" s="1"/>
      <c r="I48" s="11">
        <f>SUM(I36:I47)</f>
        <v>56748</v>
      </c>
    </row>
    <row r="49" spans="1:9" x14ac:dyDescent="0.2">
      <c r="A49" s="1" t="s">
        <v>49</v>
      </c>
      <c r="B49" s="1"/>
      <c r="C49" s="1"/>
      <c r="D49" s="1"/>
      <c r="E49" s="1"/>
      <c r="F49" s="1"/>
      <c r="G49" s="11"/>
      <c r="H49" s="1"/>
      <c r="I49" s="1"/>
    </row>
    <row r="50" spans="1:9" x14ac:dyDescent="0.2">
      <c r="A50" s="1" t="s">
        <v>50</v>
      </c>
      <c r="B50" s="1"/>
      <c r="C50" s="11">
        <v>986694</v>
      </c>
      <c r="D50" s="1"/>
      <c r="E50" s="11">
        <v>5067996</v>
      </c>
      <c r="F50" s="1"/>
      <c r="G50" s="11">
        <f>SUM(C50,E50)</f>
        <v>6054690</v>
      </c>
      <c r="H50" s="1"/>
      <c r="I50" s="11">
        <v>304246</v>
      </c>
    </row>
    <row r="51" spans="1:9" x14ac:dyDescent="0.2">
      <c r="A51" s="1" t="s">
        <v>51</v>
      </c>
      <c r="B51" s="1"/>
      <c r="C51" s="11">
        <v>24491</v>
      </c>
      <c r="D51" s="1"/>
      <c r="E51" s="11">
        <v>13643</v>
      </c>
      <c r="F51" s="1"/>
      <c r="G51" s="11">
        <f>SUM(C51,E51)</f>
        <v>38134</v>
      </c>
      <c r="H51" s="1"/>
      <c r="I51" s="1">
        <v>0</v>
      </c>
    </row>
    <row r="52" spans="1:9" x14ac:dyDescent="0.2">
      <c r="A52" s="1" t="s">
        <v>52</v>
      </c>
      <c r="B52" s="1"/>
      <c r="C52" s="1">
        <v>0</v>
      </c>
      <c r="D52" s="1"/>
      <c r="E52" s="1">
        <v>5942</v>
      </c>
      <c r="F52" s="1"/>
      <c r="G52" s="11">
        <f>SUM(C52,E52)</f>
        <v>5942</v>
      </c>
      <c r="H52" s="1"/>
      <c r="I52" s="1">
        <v>0</v>
      </c>
    </row>
    <row r="53" spans="1:9" x14ac:dyDescent="0.2">
      <c r="A53" s="1" t="s">
        <v>53</v>
      </c>
      <c r="B53" s="1"/>
      <c r="C53" s="11">
        <v>43691</v>
      </c>
      <c r="D53" s="1"/>
      <c r="E53" s="11">
        <v>0</v>
      </c>
      <c r="F53" s="1"/>
      <c r="G53" s="11">
        <f>SUM(C53,E53)</f>
        <v>43691</v>
      </c>
      <c r="H53" s="1"/>
      <c r="I53" s="1">
        <v>0</v>
      </c>
    </row>
    <row r="54" spans="1:9" x14ac:dyDescent="0.2">
      <c r="A54" s="1" t="s">
        <v>54</v>
      </c>
      <c r="B54" s="1"/>
      <c r="C54" s="1">
        <v>0</v>
      </c>
      <c r="D54" s="1"/>
      <c r="E54" s="1">
        <v>0</v>
      </c>
      <c r="F54" s="1"/>
      <c r="G54" s="11">
        <f>SUM(C54,E54)</f>
        <v>0</v>
      </c>
      <c r="H54" s="1"/>
      <c r="I54" s="11">
        <v>30000</v>
      </c>
    </row>
    <row r="55" spans="1:9" x14ac:dyDescent="0.2">
      <c r="A55" s="1" t="s">
        <v>55</v>
      </c>
      <c r="B55" s="1"/>
      <c r="C55" s="11">
        <v>34968</v>
      </c>
      <c r="D55" s="1"/>
      <c r="E55" s="11">
        <v>93179</v>
      </c>
      <c r="F55" s="1"/>
      <c r="G55" s="11">
        <f>SUM(C55,E55)</f>
        <v>128147</v>
      </c>
      <c r="H55" s="1"/>
      <c r="I55" s="1">
        <v>800</v>
      </c>
    </row>
    <row r="56" spans="1:9" x14ac:dyDescent="0.2">
      <c r="A56" s="1" t="s">
        <v>56</v>
      </c>
      <c r="B56" s="1"/>
      <c r="C56" s="11">
        <f>SUM(C50:C55)</f>
        <v>1089844</v>
      </c>
      <c r="D56" s="1"/>
      <c r="E56" s="11">
        <f>SUM(E50:E55)</f>
        <v>5180760</v>
      </c>
      <c r="F56" s="1"/>
      <c r="G56" s="11">
        <f>SUM(G50:G55)</f>
        <v>6270604</v>
      </c>
      <c r="H56" s="1"/>
      <c r="I56" s="11">
        <f>SUM(I50:I55)</f>
        <v>335046</v>
      </c>
    </row>
    <row r="57" spans="1:9" x14ac:dyDescent="0.2">
      <c r="A57" s="1" t="s">
        <v>57</v>
      </c>
      <c r="B57" s="1"/>
      <c r="C57" s="11">
        <f>SUM(C56,C48)</f>
        <v>1302196</v>
      </c>
      <c r="D57" s="1"/>
      <c r="E57" s="11">
        <f>SUM(E56,E48)</f>
        <v>5800124</v>
      </c>
      <c r="F57" s="1"/>
      <c r="G57" s="11">
        <f>SUM(G56,G48)</f>
        <v>7102320</v>
      </c>
      <c r="H57" s="1"/>
      <c r="I57" s="11">
        <f>SUM(I56,I48)</f>
        <v>391794</v>
      </c>
    </row>
    <row r="58" spans="1:9" x14ac:dyDescent="0.2">
      <c r="A58" s="1" t="s">
        <v>58</v>
      </c>
      <c r="B58" s="1"/>
      <c r="C58" s="1"/>
      <c r="D58" s="1"/>
      <c r="E58" s="1"/>
      <c r="F58" s="1"/>
      <c r="G58" s="11"/>
      <c r="H58" s="1"/>
      <c r="I58" s="1"/>
    </row>
    <row r="59" spans="1:9" x14ac:dyDescent="0.2">
      <c r="A59" s="1" t="s">
        <v>59</v>
      </c>
      <c r="B59" s="1"/>
      <c r="C59" s="11">
        <v>237415</v>
      </c>
      <c r="D59" s="1"/>
      <c r="E59" s="11">
        <v>4484709</v>
      </c>
      <c r="F59" s="1"/>
      <c r="G59" s="11">
        <f>SUM(C59,E59)</f>
        <v>4722124</v>
      </c>
      <c r="H59" s="1"/>
      <c r="I59" s="11">
        <v>41214</v>
      </c>
    </row>
    <row r="60" spans="1:9" x14ac:dyDescent="0.2">
      <c r="A60" s="1" t="s">
        <v>60</v>
      </c>
      <c r="B60" s="1"/>
      <c r="C60" s="1"/>
      <c r="D60" s="1"/>
      <c r="E60" s="1"/>
      <c r="F60" s="1"/>
      <c r="G60" s="11"/>
      <c r="H60" s="1"/>
      <c r="I60" s="1"/>
    </row>
    <row r="61" spans="1:9" x14ac:dyDescent="0.2">
      <c r="A61" s="1" t="s">
        <v>61</v>
      </c>
      <c r="B61" s="1"/>
      <c r="C61" s="10">
        <v>45479</v>
      </c>
      <c r="D61" s="1"/>
      <c r="E61" s="11">
        <v>114869</v>
      </c>
      <c r="F61" s="1"/>
      <c r="G61" s="11">
        <f>SUM(C61,E61)</f>
        <v>160348</v>
      </c>
      <c r="H61" s="1"/>
      <c r="I61" s="1">
        <v>0</v>
      </c>
    </row>
    <row r="62" spans="1:9" x14ac:dyDescent="0.2">
      <c r="A62" s="1" t="s">
        <v>62</v>
      </c>
      <c r="B62" s="1"/>
      <c r="C62" s="10">
        <v>87259</v>
      </c>
      <c r="D62" s="1"/>
      <c r="E62" s="1">
        <v>0</v>
      </c>
      <c r="F62" s="1"/>
      <c r="G62" s="11">
        <f>SUM(C62,E62)</f>
        <v>87259</v>
      </c>
      <c r="H62" s="1"/>
      <c r="I62" s="11">
        <v>33772</v>
      </c>
    </row>
    <row r="63" spans="1:9" x14ac:dyDescent="0.2">
      <c r="A63" s="1" t="s">
        <v>63</v>
      </c>
      <c r="B63" s="1"/>
      <c r="C63" s="10">
        <v>219921</v>
      </c>
      <c r="D63" s="1"/>
      <c r="E63" s="11">
        <v>383694</v>
      </c>
      <c r="F63" s="1"/>
      <c r="G63" s="11">
        <f>SUM(C63,E63)</f>
        <v>603615</v>
      </c>
      <c r="H63" s="1"/>
      <c r="I63" s="1">
        <v>0</v>
      </c>
    </row>
    <row r="64" spans="1:9" x14ac:dyDescent="0.2">
      <c r="A64" s="1" t="s">
        <v>64</v>
      </c>
      <c r="B64" s="1"/>
      <c r="C64" s="10">
        <v>-320542</v>
      </c>
      <c r="D64" s="1"/>
      <c r="E64" s="11">
        <v>888594</v>
      </c>
      <c r="F64" s="1"/>
      <c r="G64" s="11">
        <f>SUM(C64,E64)</f>
        <v>568052</v>
      </c>
      <c r="H64" s="1"/>
      <c r="I64" s="1">
        <v>15276</v>
      </c>
    </row>
    <row r="65" spans="1:18" x14ac:dyDescent="0.2">
      <c r="A65" s="1" t="s">
        <v>65</v>
      </c>
      <c r="B65" s="1"/>
      <c r="C65" s="10">
        <f>C33-C57+1</f>
        <v>269532</v>
      </c>
      <c r="D65" s="1"/>
      <c r="E65" s="10">
        <f>E33-E57</f>
        <v>5871866</v>
      </c>
      <c r="F65" s="1"/>
      <c r="G65" s="10">
        <f>G33-G57+1</f>
        <v>6141398</v>
      </c>
      <c r="H65" s="1"/>
      <c r="I65" s="10">
        <f>I33-I57</f>
        <v>90262</v>
      </c>
    </row>
    <row r="68" spans="1:18" x14ac:dyDescent="0.2">
      <c r="A68" s="1"/>
      <c r="B68" s="1"/>
      <c r="C68" s="1"/>
      <c r="D68" s="1"/>
      <c r="F68" s="1" t="s">
        <v>0</v>
      </c>
      <c r="G68" s="1"/>
      <c r="H68" s="1"/>
      <c r="I68" s="1"/>
      <c r="J68" s="1"/>
      <c r="K68" s="10"/>
      <c r="L68" s="1"/>
      <c r="M68" s="1"/>
      <c r="N68" s="1"/>
      <c r="O68" s="1"/>
      <c r="P68" s="1"/>
      <c r="Q68" s="1"/>
    </row>
    <row r="69" spans="1:18" x14ac:dyDescent="0.2">
      <c r="A69" s="1"/>
      <c r="B69" s="1"/>
      <c r="C69" s="1"/>
      <c r="D69" s="1"/>
      <c r="E69" s="1"/>
      <c r="F69" s="1" t="s">
        <v>66</v>
      </c>
      <c r="G69" s="1"/>
      <c r="H69" s="1"/>
      <c r="I69" s="1"/>
      <c r="J69" s="1"/>
      <c r="K69" s="10"/>
      <c r="L69" s="1"/>
      <c r="M69" s="1"/>
      <c r="N69" s="1"/>
      <c r="O69" s="1"/>
      <c r="P69" s="1"/>
      <c r="Q69" s="1"/>
    </row>
    <row r="70" spans="1:18" x14ac:dyDescent="0.2">
      <c r="A70" s="1"/>
      <c r="B70" s="1"/>
      <c r="C70" s="1"/>
      <c r="D70" s="1"/>
      <c r="E70" s="1"/>
      <c r="F70" s="1" t="s">
        <v>120</v>
      </c>
      <c r="G70" s="1"/>
      <c r="H70" s="1"/>
      <c r="I70" s="1"/>
      <c r="J70" s="1"/>
      <c r="K70" s="10"/>
      <c r="L70" s="1"/>
      <c r="M70" s="1"/>
      <c r="N70" s="1"/>
      <c r="O70" s="1"/>
      <c r="P70" s="1"/>
      <c r="Q70" s="1"/>
    </row>
    <row r="71" spans="1:18" x14ac:dyDescent="0.2">
      <c r="A71" s="1"/>
      <c r="B71" s="1"/>
      <c r="C71" s="1"/>
      <c r="D71" s="1"/>
      <c r="E71" s="1"/>
      <c r="F71" s="1"/>
      <c r="G71" s="1" t="s">
        <v>263</v>
      </c>
      <c r="H71" s="1"/>
      <c r="I71" s="10"/>
      <c r="J71" s="1"/>
      <c r="K71" s="10"/>
      <c r="L71" s="1"/>
      <c r="M71" s="1"/>
      <c r="N71" s="1"/>
      <c r="O71" s="1"/>
      <c r="P71" s="1"/>
      <c r="Q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0"/>
      <c r="J72" s="1"/>
      <c r="K72" s="1" t="s">
        <v>121</v>
      </c>
      <c r="L72" s="1"/>
      <c r="M72" s="1"/>
      <c r="N72" s="1"/>
      <c r="O72" s="1"/>
      <c r="P72" s="1"/>
      <c r="Q72" s="1"/>
    </row>
    <row r="73" spans="1:18" x14ac:dyDescent="0.2">
      <c r="A73" s="1"/>
      <c r="B73" s="1"/>
      <c r="C73" s="1"/>
      <c r="D73" s="1"/>
      <c r="E73" s="1"/>
      <c r="F73" s="1" t="s">
        <v>68</v>
      </c>
      <c r="G73" s="1"/>
      <c r="H73" s="1"/>
      <c r="I73" s="10"/>
      <c r="J73" s="1"/>
      <c r="K73" s="10"/>
      <c r="L73" s="1" t="s">
        <v>122</v>
      </c>
      <c r="M73" s="1"/>
      <c r="N73" s="1"/>
      <c r="O73" s="1"/>
      <c r="P73" s="1"/>
      <c r="Q73" s="1"/>
    </row>
    <row r="74" spans="1:18" x14ac:dyDescent="0.2">
      <c r="A74" s="1" t="s">
        <v>69</v>
      </c>
      <c r="B74" s="1"/>
      <c r="C74" s="1" t="s">
        <v>70</v>
      </c>
      <c r="D74" s="1"/>
      <c r="E74" s="1" t="s">
        <v>71</v>
      </c>
      <c r="F74" s="1" t="s">
        <v>72</v>
      </c>
      <c r="G74" s="1"/>
      <c r="H74" s="1" t="s">
        <v>73</v>
      </c>
      <c r="I74" s="1"/>
      <c r="J74" s="1" t="s">
        <v>74</v>
      </c>
      <c r="K74" s="1"/>
      <c r="L74" s="1" t="s">
        <v>75</v>
      </c>
      <c r="M74" s="1"/>
      <c r="N74" s="1"/>
      <c r="O74" s="1" t="s">
        <v>76</v>
      </c>
      <c r="Q74" s="1" t="s">
        <v>77</v>
      </c>
      <c r="R74" s="1"/>
    </row>
    <row r="75" spans="1:18" x14ac:dyDescent="0.2">
      <c r="A75" s="1" t="s">
        <v>78</v>
      </c>
      <c r="B75" s="1"/>
      <c r="C75" s="1"/>
      <c r="D75" s="1"/>
      <c r="E75" s="1"/>
      <c r="F75" s="1"/>
      <c r="G75" s="1"/>
      <c r="H75" s="1"/>
      <c r="I75" s="10"/>
      <c r="J75" s="1"/>
      <c r="K75" s="10"/>
    </row>
    <row r="76" spans="1:18" x14ac:dyDescent="0.2">
      <c r="A76" s="1" t="s">
        <v>79</v>
      </c>
      <c r="B76" s="1"/>
      <c r="C76" s="1"/>
      <c r="D76" s="1"/>
      <c r="E76" s="1"/>
      <c r="F76" s="1"/>
      <c r="G76" s="1"/>
      <c r="H76" s="1"/>
      <c r="I76" s="10"/>
      <c r="J76" s="1"/>
      <c r="K76" s="10"/>
    </row>
    <row r="77" spans="1:18" x14ac:dyDescent="0.2">
      <c r="A77" s="1" t="s">
        <v>80</v>
      </c>
      <c r="B77" s="1"/>
      <c r="C77" s="11">
        <v>234198</v>
      </c>
      <c r="D77" s="1"/>
      <c r="E77" s="10">
        <v>93169</v>
      </c>
      <c r="F77" s="1"/>
      <c r="G77" s="11">
        <v>32279</v>
      </c>
      <c r="H77" s="1"/>
      <c r="I77" s="10">
        <v>0</v>
      </c>
      <c r="J77" s="1"/>
      <c r="K77" s="10">
        <v>-108750</v>
      </c>
      <c r="O77" s="13">
        <f>K77</f>
        <v>-108750</v>
      </c>
    </row>
    <row r="78" spans="1:18" x14ac:dyDescent="0.2">
      <c r="A78" s="1" t="s">
        <v>81</v>
      </c>
      <c r="B78" s="1"/>
      <c r="C78" s="11">
        <v>219614</v>
      </c>
      <c r="D78" s="1"/>
      <c r="E78" s="10">
        <v>15258</v>
      </c>
      <c r="F78" s="1"/>
      <c r="G78" s="11">
        <v>6475</v>
      </c>
      <c r="H78" s="1"/>
      <c r="I78" s="10">
        <v>0</v>
      </c>
      <c r="J78" s="1"/>
      <c r="K78" s="10">
        <v>-197881</v>
      </c>
      <c r="O78" s="13">
        <f t="shared" ref="O78:O84" si="0">K78</f>
        <v>-197881</v>
      </c>
    </row>
    <row r="79" spans="1:18" x14ac:dyDescent="0.2">
      <c r="A79" s="1" t="s">
        <v>82</v>
      </c>
      <c r="B79" s="1"/>
      <c r="C79" s="11">
        <v>94871</v>
      </c>
      <c r="D79" s="1"/>
      <c r="E79" s="10">
        <v>258</v>
      </c>
      <c r="F79" s="1"/>
      <c r="G79" s="12">
        <v>905</v>
      </c>
      <c r="H79" s="1"/>
      <c r="I79" s="10">
        <v>0</v>
      </c>
      <c r="J79" s="1"/>
      <c r="K79" s="10">
        <v>-93708</v>
      </c>
      <c r="O79" s="13">
        <f t="shared" si="0"/>
        <v>-93708</v>
      </c>
    </row>
    <row r="80" spans="1:18" x14ac:dyDescent="0.2">
      <c r="A80" s="1" t="s">
        <v>83</v>
      </c>
      <c r="B80" s="1"/>
      <c r="C80" s="11">
        <v>50714</v>
      </c>
      <c r="D80" s="1"/>
      <c r="E80" s="10">
        <v>16473</v>
      </c>
      <c r="F80" s="1"/>
      <c r="G80" s="11">
        <v>260</v>
      </c>
      <c r="H80" s="1"/>
      <c r="I80" s="10">
        <v>0</v>
      </c>
      <c r="J80" s="1"/>
      <c r="K80" s="10">
        <v>-33981</v>
      </c>
      <c r="O80" s="13">
        <f t="shared" si="0"/>
        <v>-33981</v>
      </c>
    </row>
    <row r="81" spans="1:17" x14ac:dyDescent="0.2">
      <c r="A81" s="1" t="s">
        <v>84</v>
      </c>
      <c r="B81" s="1"/>
      <c r="C81" s="11">
        <v>79823</v>
      </c>
      <c r="D81" s="1"/>
      <c r="E81" s="10">
        <v>5090</v>
      </c>
      <c r="F81" s="1"/>
      <c r="G81" s="11">
        <v>4626</v>
      </c>
      <c r="H81" s="1"/>
      <c r="I81" s="10">
        <v>0</v>
      </c>
      <c r="J81" s="1"/>
      <c r="K81" s="10">
        <v>-70107</v>
      </c>
      <c r="O81" s="13">
        <f t="shared" si="0"/>
        <v>-70107</v>
      </c>
    </row>
    <row r="82" spans="1:17" x14ac:dyDescent="0.2">
      <c r="A82" s="1" t="s">
        <v>85</v>
      </c>
      <c r="B82" s="1"/>
      <c r="C82" s="11">
        <v>48626</v>
      </c>
      <c r="D82" s="1"/>
      <c r="E82" s="10">
        <v>1667</v>
      </c>
      <c r="F82" s="1"/>
      <c r="G82" s="11">
        <v>5287</v>
      </c>
      <c r="H82" s="1"/>
      <c r="I82" s="10">
        <v>0</v>
      </c>
      <c r="J82" s="1"/>
      <c r="K82" s="10">
        <v>-41672</v>
      </c>
      <c r="O82" s="13">
        <f t="shared" si="0"/>
        <v>-41672</v>
      </c>
    </row>
    <row r="83" spans="1:17" x14ac:dyDescent="0.2">
      <c r="A83" s="1" t="s">
        <v>86</v>
      </c>
      <c r="B83" s="1"/>
      <c r="C83" s="11">
        <v>43734</v>
      </c>
      <c r="D83" s="1"/>
      <c r="E83" s="10">
        <v>0</v>
      </c>
      <c r="F83" s="1"/>
      <c r="G83" s="1">
        <v>0</v>
      </c>
      <c r="H83" s="1"/>
      <c r="I83" s="10">
        <v>0</v>
      </c>
      <c r="J83" s="1"/>
      <c r="K83" s="10">
        <v>-43734</v>
      </c>
      <c r="O83" s="13">
        <f t="shared" si="0"/>
        <v>-43734</v>
      </c>
    </row>
    <row r="84" spans="1:17" x14ac:dyDescent="0.2">
      <c r="A84" s="1" t="s">
        <v>87</v>
      </c>
      <c r="B84" s="1"/>
      <c r="C84" s="11">
        <f>SUM(C77:C83)</f>
        <v>771580</v>
      </c>
      <c r="D84" s="1"/>
      <c r="E84" s="10">
        <f>SUM(E77:E83)</f>
        <v>131915</v>
      </c>
      <c r="F84" s="1"/>
      <c r="G84" s="11">
        <f>SUM(G77:G83)</f>
        <v>49832</v>
      </c>
      <c r="H84" s="1"/>
      <c r="I84" s="10">
        <f>SUM(I77:I83)</f>
        <v>0</v>
      </c>
      <c r="J84" s="1"/>
      <c r="K84" s="10">
        <f>SUM(K77:K83)</f>
        <v>-589833</v>
      </c>
      <c r="O84" s="13">
        <f t="shared" si="0"/>
        <v>-589833</v>
      </c>
    </row>
    <row r="85" spans="1:17" x14ac:dyDescent="0.2">
      <c r="A85" s="1" t="s">
        <v>88</v>
      </c>
      <c r="B85" s="1"/>
      <c r="C85" s="1"/>
      <c r="D85" s="1"/>
      <c r="E85" s="10"/>
      <c r="F85" s="1"/>
      <c r="G85" s="1"/>
      <c r="H85" s="1"/>
      <c r="I85" s="10"/>
      <c r="J85" s="1"/>
      <c r="K85" s="10"/>
    </row>
    <row r="86" spans="1:17" x14ac:dyDescent="0.2">
      <c r="A86" s="1" t="s">
        <v>89</v>
      </c>
      <c r="B86" s="1"/>
      <c r="C86" s="11">
        <v>326279</v>
      </c>
      <c r="D86" s="1"/>
      <c r="E86" s="10">
        <v>319087</v>
      </c>
      <c r="F86" s="1"/>
      <c r="G86" s="11">
        <v>0</v>
      </c>
      <c r="H86" s="1"/>
      <c r="I86" s="10">
        <v>6009</v>
      </c>
      <c r="J86" s="1"/>
      <c r="K86" s="10"/>
      <c r="M86">
        <v>-1183</v>
      </c>
      <c r="O86" s="13">
        <f>M86</f>
        <v>-1183</v>
      </c>
    </row>
    <row r="87" spans="1:17" x14ac:dyDescent="0.2">
      <c r="A87" s="1" t="s">
        <v>90</v>
      </c>
      <c r="B87" s="1"/>
      <c r="C87" s="11">
        <v>386316</v>
      </c>
      <c r="D87" s="1"/>
      <c r="E87" s="10">
        <v>386206</v>
      </c>
      <c r="F87" s="1"/>
      <c r="G87" s="11">
        <v>0</v>
      </c>
      <c r="H87" s="1"/>
      <c r="I87" s="10">
        <v>244104</v>
      </c>
      <c r="J87" s="1"/>
      <c r="K87" s="10"/>
      <c r="M87">
        <v>243994</v>
      </c>
      <c r="O87" s="13">
        <f t="shared" ref="O87:O92" si="1">M87</f>
        <v>243994</v>
      </c>
    </row>
    <row r="88" spans="1:17" x14ac:dyDescent="0.2">
      <c r="A88" s="1" t="s">
        <v>91</v>
      </c>
      <c r="B88" s="1"/>
      <c r="C88" s="11">
        <v>48613</v>
      </c>
      <c r="D88" s="1"/>
      <c r="E88" s="10">
        <v>49768</v>
      </c>
      <c r="F88" s="1"/>
      <c r="G88" s="11">
        <v>0</v>
      </c>
      <c r="H88" s="1"/>
      <c r="I88" s="10">
        <v>0</v>
      </c>
      <c r="J88" s="1"/>
      <c r="K88" s="10"/>
      <c r="M88">
        <v>1155</v>
      </c>
      <c r="O88" s="13">
        <f t="shared" si="1"/>
        <v>1155</v>
      </c>
    </row>
    <row r="89" spans="1:17" x14ac:dyDescent="0.2">
      <c r="A89" s="1" t="s">
        <v>92</v>
      </c>
      <c r="B89" s="1"/>
      <c r="C89" s="12">
        <v>899</v>
      </c>
      <c r="D89" s="1"/>
      <c r="E89" s="10">
        <v>509</v>
      </c>
      <c r="F89" s="1"/>
      <c r="G89" s="11">
        <v>0</v>
      </c>
      <c r="H89" s="1"/>
      <c r="I89" s="10">
        <v>0</v>
      </c>
      <c r="J89" s="1"/>
      <c r="K89" s="10"/>
      <c r="M89">
        <v>-390</v>
      </c>
      <c r="O89" s="13">
        <f t="shared" si="1"/>
        <v>-390</v>
      </c>
    </row>
    <row r="90" spans="1:17" x14ac:dyDescent="0.2">
      <c r="A90" s="1" t="s">
        <v>93</v>
      </c>
      <c r="B90" s="1"/>
      <c r="C90" s="11">
        <v>10535</v>
      </c>
      <c r="D90" s="1"/>
      <c r="E90" s="10">
        <v>2563</v>
      </c>
      <c r="F90" s="1"/>
      <c r="G90" s="11">
        <v>0</v>
      </c>
      <c r="H90" s="1"/>
      <c r="I90" s="10">
        <v>0</v>
      </c>
      <c r="J90" s="1"/>
      <c r="K90" s="10"/>
      <c r="M90">
        <v>-7972</v>
      </c>
      <c r="O90" s="13">
        <f t="shared" si="1"/>
        <v>-7972</v>
      </c>
    </row>
    <row r="91" spans="1:17" x14ac:dyDescent="0.2">
      <c r="A91" s="1" t="s">
        <v>94</v>
      </c>
      <c r="B91" s="1"/>
      <c r="C91" s="11">
        <v>0</v>
      </c>
      <c r="D91" s="1"/>
      <c r="E91" s="10">
        <v>0</v>
      </c>
      <c r="F91" s="1"/>
      <c r="G91" s="11">
        <v>0</v>
      </c>
      <c r="H91" s="1"/>
      <c r="I91" s="10">
        <v>0</v>
      </c>
      <c r="J91" s="1"/>
      <c r="K91" s="10"/>
      <c r="M91">
        <v>0</v>
      </c>
      <c r="O91">
        <v>0</v>
      </c>
    </row>
    <row r="92" spans="1:17" x14ac:dyDescent="0.2">
      <c r="A92" s="1" t="s">
        <v>95</v>
      </c>
      <c r="B92" s="1"/>
      <c r="C92" s="11">
        <v>2583</v>
      </c>
      <c r="D92" s="1"/>
      <c r="E92" s="10">
        <v>1497</v>
      </c>
      <c r="F92" s="1"/>
      <c r="G92" s="11">
        <v>0</v>
      </c>
      <c r="H92" s="1"/>
      <c r="I92" s="10">
        <v>0</v>
      </c>
      <c r="J92" s="1"/>
      <c r="K92" s="10"/>
      <c r="M92">
        <v>-1086</v>
      </c>
      <c r="O92" s="13">
        <f>M92</f>
        <v>-1086</v>
      </c>
    </row>
    <row r="93" spans="1:17" x14ac:dyDescent="0.2">
      <c r="A93" s="1" t="s">
        <v>96</v>
      </c>
      <c r="B93" s="1"/>
      <c r="C93" s="11">
        <f>SUM(C86:C92)</f>
        <v>775225</v>
      </c>
      <c r="D93" s="1"/>
      <c r="E93" s="10">
        <f>SUM(E86:E92)</f>
        <v>759630</v>
      </c>
      <c r="F93" s="1"/>
      <c r="G93" s="11">
        <v>0</v>
      </c>
      <c r="H93" s="1"/>
      <c r="I93" s="10">
        <f>SUM(I86:I92)</f>
        <v>250113</v>
      </c>
      <c r="J93" s="1"/>
      <c r="K93" s="10"/>
      <c r="M93">
        <f>SUM(M86:M92)</f>
        <v>234518</v>
      </c>
      <c r="O93" s="13">
        <f>M93</f>
        <v>234518</v>
      </c>
    </row>
    <row r="94" spans="1:17" x14ac:dyDescent="0.2">
      <c r="A94" s="1" t="s">
        <v>97</v>
      </c>
      <c r="B94" s="1"/>
      <c r="C94" s="11">
        <f>SUM(C93,C84)</f>
        <v>1546805</v>
      </c>
      <c r="D94" s="1"/>
      <c r="E94" s="10">
        <f>SUM(E93,E84)</f>
        <v>891545</v>
      </c>
      <c r="F94" s="1"/>
      <c r="G94" s="11">
        <v>49832</v>
      </c>
      <c r="H94" s="1"/>
      <c r="I94" s="10">
        <f>SUM(I93,I84)</f>
        <v>250113</v>
      </c>
      <c r="J94" s="1"/>
      <c r="K94" s="10">
        <f>SUM(K93,K84)</f>
        <v>-589833</v>
      </c>
      <c r="M94">
        <f>M93</f>
        <v>234518</v>
      </c>
      <c r="O94" s="13">
        <f>SUM(O93,O84)</f>
        <v>-355315</v>
      </c>
    </row>
    <row r="95" spans="1:17" x14ac:dyDescent="0.2">
      <c r="A95" s="1" t="s">
        <v>7</v>
      </c>
      <c r="B95" s="1"/>
      <c r="C95" s="11">
        <v>72661</v>
      </c>
      <c r="D95" s="1"/>
      <c r="E95" s="10">
        <v>51834</v>
      </c>
      <c r="F95" s="1"/>
      <c r="G95" s="11">
        <v>29353</v>
      </c>
      <c r="H95" s="1"/>
      <c r="I95" s="10">
        <v>0</v>
      </c>
      <c r="J95" s="1"/>
      <c r="K95" s="10"/>
      <c r="Q95">
        <v>8526</v>
      </c>
    </row>
    <row r="96" spans="1:17" x14ac:dyDescent="0.2">
      <c r="A96" s="1" t="s">
        <v>98</v>
      </c>
      <c r="B96" s="1"/>
      <c r="C96" s="1"/>
      <c r="E96" s="1"/>
      <c r="F96" s="1"/>
      <c r="G96" s="10"/>
      <c r="H96" s="1"/>
      <c r="I96" s="14"/>
      <c r="K96" s="10"/>
    </row>
    <row r="97" spans="1:17" x14ac:dyDescent="0.2">
      <c r="A97" s="1" t="s">
        <v>99</v>
      </c>
      <c r="B97" s="1"/>
      <c r="C97" s="1"/>
      <c r="E97" s="1"/>
      <c r="F97" s="1"/>
      <c r="G97" s="10"/>
      <c r="H97" s="1"/>
      <c r="I97" s="14"/>
      <c r="K97" s="10"/>
    </row>
    <row r="98" spans="1:17" x14ac:dyDescent="0.2">
      <c r="A98" s="1" t="s">
        <v>100</v>
      </c>
      <c r="B98" s="1"/>
      <c r="C98" s="1"/>
      <c r="E98" s="1"/>
      <c r="F98" s="1"/>
      <c r="G98" s="1"/>
      <c r="H98" s="1"/>
      <c r="I98" s="14"/>
      <c r="K98" s="10">
        <v>141913</v>
      </c>
      <c r="M98">
        <v>0</v>
      </c>
      <c r="O98" s="13">
        <f>SUM(M98,K98)</f>
        <v>141913</v>
      </c>
      <c r="Q98">
        <v>0</v>
      </c>
    </row>
    <row r="99" spans="1:17" x14ac:dyDescent="0.2">
      <c r="A99" s="1" t="s">
        <v>101</v>
      </c>
      <c r="B99" s="1"/>
      <c r="C99" s="1"/>
      <c r="E99" s="1"/>
      <c r="F99" s="1"/>
      <c r="G99" s="1"/>
      <c r="H99" s="1"/>
      <c r="I99" s="14"/>
      <c r="K99" s="10">
        <v>89628</v>
      </c>
      <c r="M99">
        <v>0</v>
      </c>
      <c r="O99" s="13">
        <f>SUM(M99,K99)</f>
        <v>89628</v>
      </c>
      <c r="Q99">
        <v>0</v>
      </c>
    </row>
    <row r="100" spans="1:17" x14ac:dyDescent="0.2">
      <c r="A100" s="1" t="s">
        <v>102</v>
      </c>
      <c r="B100" s="1"/>
      <c r="C100" s="1"/>
      <c r="E100" s="1"/>
      <c r="F100" s="1"/>
      <c r="G100" s="1"/>
      <c r="H100" s="1"/>
      <c r="I100" s="14"/>
      <c r="K100" s="10">
        <v>104101</v>
      </c>
      <c r="M100">
        <v>127470</v>
      </c>
      <c r="O100" s="13">
        <f>SUM(M100,K100)</f>
        <v>231571</v>
      </c>
      <c r="Q100">
        <v>3837</v>
      </c>
    </row>
    <row r="101" spans="1:17" x14ac:dyDescent="0.2">
      <c r="A101" s="1" t="s">
        <v>103</v>
      </c>
      <c r="B101" s="1"/>
      <c r="C101" s="1"/>
      <c r="E101" s="1"/>
      <c r="F101" s="1"/>
      <c r="G101" s="1"/>
      <c r="H101" s="1"/>
      <c r="I101" s="14"/>
      <c r="K101" s="10">
        <v>16230</v>
      </c>
      <c r="M101">
        <v>0</v>
      </c>
      <c r="O101" s="13">
        <f>SUM(M101,K101)</f>
        <v>16230</v>
      </c>
      <c r="Q101">
        <v>0</v>
      </c>
    </row>
    <row r="102" spans="1:17" x14ac:dyDescent="0.2">
      <c r="A102" s="1" t="s">
        <v>104</v>
      </c>
      <c r="B102" s="1"/>
      <c r="C102" s="1"/>
      <c r="E102" s="1"/>
      <c r="F102" s="1"/>
      <c r="G102" s="10"/>
      <c r="H102" s="1"/>
      <c r="I102" s="14"/>
      <c r="K102" s="10">
        <v>126005</v>
      </c>
      <c r="M102">
        <v>0</v>
      </c>
      <c r="O102" s="13">
        <f>SUM(M102,K102)</f>
        <v>126005</v>
      </c>
      <c r="Q102">
        <v>0</v>
      </c>
    </row>
    <row r="103" spans="1:17" x14ac:dyDescent="0.2">
      <c r="A103" s="1" t="s">
        <v>105</v>
      </c>
      <c r="B103" s="1"/>
      <c r="C103" s="1"/>
      <c r="E103" s="1"/>
      <c r="F103" s="1"/>
      <c r="G103" s="1"/>
      <c r="H103" s="1"/>
      <c r="I103" s="14"/>
      <c r="K103" s="10">
        <v>4461</v>
      </c>
      <c r="M103">
        <v>0</v>
      </c>
      <c r="O103" s="13">
        <f>SUM(M103,K103)</f>
        <v>4461</v>
      </c>
      <c r="Q103">
        <v>0</v>
      </c>
    </row>
    <row r="104" spans="1:17" x14ac:dyDescent="0.2">
      <c r="A104" s="1" t="s">
        <v>106</v>
      </c>
      <c r="B104" s="1"/>
      <c r="C104" s="1"/>
      <c r="E104" s="1"/>
      <c r="F104" s="1"/>
      <c r="G104" s="10"/>
      <c r="H104" s="1"/>
      <c r="I104" s="14"/>
      <c r="K104" s="10">
        <v>18302</v>
      </c>
      <c r="M104">
        <v>96244</v>
      </c>
      <c r="O104" s="13">
        <f>SUM(M104,K104)</f>
        <v>114546</v>
      </c>
      <c r="Q104">
        <v>5631</v>
      </c>
    </row>
    <row r="105" spans="1:17" x14ac:dyDescent="0.2">
      <c r="A105" s="1" t="s">
        <v>107</v>
      </c>
      <c r="B105" s="1"/>
      <c r="C105" s="1"/>
      <c r="E105" s="1"/>
      <c r="F105" s="1"/>
      <c r="G105" s="10"/>
      <c r="H105" s="1"/>
      <c r="I105" s="14"/>
      <c r="K105" s="10">
        <v>5764</v>
      </c>
      <c r="M105">
        <v>0</v>
      </c>
      <c r="O105" s="13">
        <f>SUM(M105,K105)</f>
        <v>5764</v>
      </c>
    </row>
    <row r="106" spans="1:17" x14ac:dyDescent="0.2">
      <c r="A106" s="1" t="s">
        <v>109</v>
      </c>
      <c r="B106" s="1"/>
      <c r="C106" s="1"/>
      <c r="E106" s="1"/>
      <c r="F106" s="1"/>
      <c r="G106" s="10"/>
      <c r="H106" s="1"/>
      <c r="I106" s="14"/>
      <c r="K106" s="10">
        <v>8710</v>
      </c>
      <c r="M106">
        <v>1474</v>
      </c>
      <c r="O106" s="13">
        <f>SUM(M106,K106)</f>
        <v>10184</v>
      </c>
      <c r="Q106">
        <v>15369</v>
      </c>
    </row>
    <row r="107" spans="1:17" x14ac:dyDescent="0.2">
      <c r="A107" s="1" t="s">
        <v>110</v>
      </c>
      <c r="B107" s="1"/>
      <c r="C107" s="1"/>
      <c r="E107" s="1"/>
      <c r="F107" s="1"/>
      <c r="G107" s="10"/>
      <c r="H107" s="1"/>
      <c r="I107" s="14"/>
      <c r="K107" s="10">
        <f>SUM(K98:K106)</f>
        <v>515114</v>
      </c>
      <c r="M107" s="10">
        <f>SUM(M98:M106)</f>
        <v>225188</v>
      </c>
      <c r="O107" s="13">
        <f>SUM(M107,K107)</f>
        <v>740302</v>
      </c>
      <c r="Q107" s="10">
        <f>SUM(Q98:Q106)</f>
        <v>24837</v>
      </c>
    </row>
    <row r="108" spans="1:17" x14ac:dyDescent="0.2">
      <c r="A108" s="1" t="s">
        <v>111</v>
      </c>
      <c r="B108" s="1"/>
      <c r="C108" s="1"/>
      <c r="E108" s="1"/>
      <c r="F108" s="1"/>
      <c r="G108" s="1"/>
      <c r="H108" s="1"/>
      <c r="I108" s="14"/>
      <c r="K108" s="14">
        <v>0</v>
      </c>
      <c r="M108">
        <v>0</v>
      </c>
      <c r="O108" s="13">
        <f>SUM(M108,K108)</f>
        <v>0</v>
      </c>
      <c r="Q108">
        <v>0</v>
      </c>
    </row>
    <row r="109" spans="1:17" x14ac:dyDescent="0.2">
      <c r="A109" s="1" t="s">
        <v>112</v>
      </c>
      <c r="B109" s="1"/>
      <c r="C109" s="1"/>
      <c r="E109" s="1"/>
      <c r="F109" s="1"/>
      <c r="G109" s="10"/>
      <c r="H109" s="1"/>
      <c r="I109" s="14"/>
      <c r="K109" s="10">
        <v>2311</v>
      </c>
      <c r="M109">
        <v>-2311</v>
      </c>
      <c r="O109" s="13">
        <f>SUM(M109,K109)</f>
        <v>0</v>
      </c>
      <c r="Q109">
        <v>0</v>
      </c>
    </row>
    <row r="110" spans="1:17" x14ac:dyDescent="0.2">
      <c r="A110" s="1" t="s">
        <v>113</v>
      </c>
      <c r="B110" s="1"/>
      <c r="C110" s="1"/>
      <c r="E110" s="1"/>
      <c r="F110" s="1"/>
      <c r="G110" s="1"/>
      <c r="H110" s="1"/>
      <c r="I110" s="14"/>
      <c r="K110" s="10">
        <f>SUM(K107:K109)</f>
        <v>517425</v>
      </c>
      <c r="M110">
        <v>222877</v>
      </c>
      <c r="O110" s="13">
        <f>SUM(M110,K110)</f>
        <v>740302</v>
      </c>
      <c r="Q110">
        <v>24837</v>
      </c>
    </row>
    <row r="111" spans="1:17" x14ac:dyDescent="0.2">
      <c r="A111" s="1" t="s">
        <v>114</v>
      </c>
      <c r="B111" s="1"/>
      <c r="C111" s="1"/>
      <c r="E111" s="1"/>
      <c r="F111" s="1"/>
      <c r="G111" s="10"/>
      <c r="H111" s="1"/>
      <c r="I111" s="14"/>
      <c r="K111" s="10">
        <v>-72408</v>
      </c>
      <c r="M111">
        <v>457395</v>
      </c>
      <c r="O111" s="13">
        <f>SUM(M111,K111)</f>
        <v>384987</v>
      </c>
      <c r="Q111">
        <v>33363</v>
      </c>
    </row>
    <row r="112" spans="1:17" x14ac:dyDescent="0.2">
      <c r="A112" s="1" t="s">
        <v>115</v>
      </c>
      <c r="B112" s="1"/>
      <c r="C112" s="1"/>
      <c r="E112" s="1"/>
      <c r="F112" s="1"/>
      <c r="G112" s="1"/>
      <c r="H112" s="1"/>
      <c r="I112" s="14"/>
      <c r="K112" s="10">
        <v>572600</v>
      </c>
      <c r="M112">
        <v>4854281</v>
      </c>
      <c r="O112" s="13">
        <f>SUM(M112,K112)</f>
        <v>5426881</v>
      </c>
      <c r="Q112">
        <v>56899</v>
      </c>
    </row>
    <row r="113" spans="1:17" x14ac:dyDescent="0.2">
      <c r="A113" s="1" t="s">
        <v>116</v>
      </c>
      <c r="B113" s="1"/>
      <c r="C113" s="1"/>
      <c r="E113" s="1"/>
      <c r="F113" s="1"/>
      <c r="G113" s="1"/>
      <c r="H113" s="1"/>
      <c r="I113" s="14"/>
      <c r="K113" s="10">
        <v>-230660</v>
      </c>
      <c r="M113">
        <v>560190</v>
      </c>
      <c r="O113" s="13">
        <f>SUM(M113,K113)</f>
        <v>329530</v>
      </c>
      <c r="Q113">
        <v>0</v>
      </c>
    </row>
    <row r="114" spans="1:17" x14ac:dyDescent="0.2">
      <c r="A114" s="1" t="s">
        <v>117</v>
      </c>
      <c r="B114" s="1"/>
      <c r="C114" s="1"/>
      <c r="E114" s="1"/>
      <c r="F114" s="1"/>
      <c r="G114" s="1"/>
      <c r="H114" s="1"/>
      <c r="I114" s="14"/>
      <c r="K114" s="10">
        <f>SUM(K112:K113)</f>
        <v>341940</v>
      </c>
      <c r="M114">
        <v>5414471</v>
      </c>
      <c r="O114" s="13">
        <f>SUM(M114,K114)</f>
        <v>5756411</v>
      </c>
      <c r="Q114">
        <v>56899</v>
      </c>
    </row>
    <row r="115" spans="1:17" x14ac:dyDescent="0.2">
      <c r="A115" s="1" t="s">
        <v>118</v>
      </c>
      <c r="B115" s="1"/>
      <c r="C115" s="1"/>
      <c r="E115" s="1"/>
      <c r="F115" s="1"/>
      <c r="G115" s="1"/>
      <c r="H115" s="1"/>
      <c r="I115" s="14"/>
      <c r="K115" s="10">
        <v>269532</v>
      </c>
      <c r="M115">
        <v>5871866</v>
      </c>
      <c r="O115" s="13">
        <f>SUM(M115,K115)</f>
        <v>6141398</v>
      </c>
      <c r="Q115">
        <v>90262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5447-6DE2-BC40-AEA6-D28E705D3E2B}">
  <dimension ref="A1:Q115"/>
  <sheetViews>
    <sheetView workbookViewId="0">
      <selection activeCell="A13" sqref="A13"/>
    </sheetView>
  </sheetViews>
  <sheetFormatPr baseColWidth="10" defaultRowHeight="16" x14ac:dyDescent="0.2"/>
  <cols>
    <col min="1" max="1" width="44" bestFit="1" customWidth="1"/>
    <col min="3" max="3" width="11.6640625" bestFit="1" customWidth="1"/>
    <col min="5" max="5" width="11.1640625" bestFit="1" customWidth="1"/>
  </cols>
  <sheetData>
    <row r="1" spans="1:9" s="1" customFormat="1" ht="14.25" customHeight="1" x14ac:dyDescent="0.2">
      <c r="C1" s="1" t="s">
        <v>0</v>
      </c>
    </row>
    <row r="2" spans="1:9" x14ac:dyDescent="0.2">
      <c r="A2" s="1"/>
      <c r="B2" s="1"/>
      <c r="C2" s="1" t="s">
        <v>1</v>
      </c>
      <c r="D2" s="1"/>
      <c r="E2" s="1"/>
      <c r="F2" s="1"/>
      <c r="G2" s="1"/>
      <c r="H2" s="1"/>
      <c r="I2" s="1"/>
    </row>
    <row r="3" spans="1:9" x14ac:dyDescent="0.2">
      <c r="A3" s="1"/>
      <c r="B3" s="1"/>
      <c r="C3" s="9" t="s">
        <v>123</v>
      </c>
      <c r="D3" s="1"/>
      <c r="E3" s="1"/>
      <c r="F3" s="1"/>
      <c r="G3" s="1"/>
      <c r="H3" s="1"/>
      <c r="I3" s="1"/>
    </row>
    <row r="4" spans="1:9" x14ac:dyDescent="0.2">
      <c r="A4" s="1"/>
      <c r="B4" s="1"/>
      <c r="C4" s="1" t="s">
        <v>263</v>
      </c>
      <c r="D4" s="1"/>
      <c r="E4" s="1"/>
      <c r="F4" s="1"/>
      <c r="G4" s="1"/>
      <c r="H4" s="1"/>
      <c r="I4" s="1"/>
    </row>
    <row r="5" spans="1:9" x14ac:dyDescent="0.2">
      <c r="A5" s="1"/>
      <c r="B5" s="1"/>
      <c r="C5" s="1" t="s">
        <v>3</v>
      </c>
      <c r="D5" s="1"/>
      <c r="E5" s="1" t="s">
        <v>4</v>
      </c>
      <c r="F5" s="1"/>
      <c r="G5" s="1"/>
      <c r="H5" s="1"/>
      <c r="I5" s="1"/>
    </row>
    <row r="6" spans="1:9" x14ac:dyDescent="0.2">
      <c r="A6" s="1"/>
      <c r="B6" s="1"/>
      <c r="C6" s="1" t="s">
        <v>5</v>
      </c>
      <c r="D6" s="1"/>
      <c r="E6" s="1" t="s">
        <v>5</v>
      </c>
      <c r="F6" s="1"/>
      <c r="G6" s="1" t="s">
        <v>6</v>
      </c>
      <c r="H6" s="1"/>
      <c r="I6" s="1" t="s">
        <v>7</v>
      </c>
    </row>
    <row r="7" spans="1:9" x14ac:dyDescent="0.2">
      <c r="A7" s="1" t="s">
        <v>8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9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10</v>
      </c>
      <c r="B9" s="1"/>
      <c r="C9" s="1">
        <v>59756</v>
      </c>
      <c r="D9" s="1"/>
      <c r="E9" s="10">
        <v>22172</v>
      </c>
      <c r="F9" s="1"/>
      <c r="G9" s="11">
        <f>SUM(C9,E9)</f>
        <v>81928</v>
      </c>
      <c r="H9" s="1"/>
      <c r="I9" s="11">
        <v>19437</v>
      </c>
    </row>
    <row r="10" spans="1:9" x14ac:dyDescent="0.2">
      <c r="A10" s="1" t="s">
        <v>11</v>
      </c>
      <c r="B10" s="1"/>
      <c r="C10" s="11">
        <v>66344</v>
      </c>
      <c r="D10" s="1"/>
      <c r="E10" s="10">
        <v>105663</v>
      </c>
      <c r="F10" s="1"/>
      <c r="G10" s="11">
        <f>SUM(C10,E10)</f>
        <v>172007</v>
      </c>
      <c r="H10" s="1"/>
      <c r="I10" s="11">
        <v>51295</v>
      </c>
    </row>
    <row r="11" spans="1:9" x14ac:dyDescent="0.2">
      <c r="A11" s="1" t="s">
        <v>12</v>
      </c>
      <c r="B11" s="1"/>
      <c r="C11" s="11">
        <v>135249</v>
      </c>
      <c r="D11" s="1"/>
      <c r="E11" s="10">
        <v>566026</v>
      </c>
      <c r="F11" s="1"/>
      <c r="G11" s="11">
        <f>SUM(C11,E11)</f>
        <v>701275</v>
      </c>
      <c r="H11" s="1"/>
      <c r="I11" s="1">
        <v>0</v>
      </c>
    </row>
    <row r="12" spans="1:9" x14ac:dyDescent="0.2">
      <c r="A12" s="1" t="s">
        <v>13</v>
      </c>
      <c r="B12" s="1"/>
      <c r="C12" s="11">
        <v>3443</v>
      </c>
      <c r="D12" s="1"/>
      <c r="E12" s="10">
        <v>0</v>
      </c>
      <c r="F12" s="1"/>
      <c r="G12" s="11">
        <f>SUM(C12,E12)</f>
        <v>3443</v>
      </c>
      <c r="H12" s="1"/>
      <c r="I12" s="11">
        <v>3802</v>
      </c>
    </row>
    <row r="13" spans="1:9" x14ac:dyDescent="0.2">
      <c r="A13" s="1" t="s">
        <v>14</v>
      </c>
      <c r="B13" s="1"/>
      <c r="C13" s="11">
        <v>74715</v>
      </c>
      <c r="D13" s="1"/>
      <c r="E13" s="10">
        <v>67523</v>
      </c>
      <c r="F13" s="1"/>
      <c r="G13" s="11">
        <f>SUM(C13,E13)</f>
        <v>142238</v>
      </c>
      <c r="H13" s="1"/>
      <c r="I13" s="11">
        <v>3376</v>
      </c>
    </row>
    <row r="14" spans="1:9" x14ac:dyDescent="0.2">
      <c r="A14" s="1" t="s">
        <v>15</v>
      </c>
      <c r="B14" s="1"/>
      <c r="C14" s="11">
        <v>20327</v>
      </c>
      <c r="D14" s="1"/>
      <c r="E14" s="10">
        <v>32477</v>
      </c>
      <c r="F14" s="1"/>
      <c r="G14" s="11">
        <f>SUM(C14,E14)</f>
        <v>52804</v>
      </c>
      <c r="H14" s="1"/>
      <c r="I14" s="11">
        <v>155</v>
      </c>
    </row>
    <row r="15" spans="1:9" x14ac:dyDescent="0.2">
      <c r="A15" s="1" t="s">
        <v>16</v>
      </c>
      <c r="B15" s="1"/>
      <c r="C15" s="11">
        <v>-101825</v>
      </c>
      <c r="D15" s="1"/>
      <c r="E15" s="10">
        <v>101825</v>
      </c>
      <c r="F15" s="1"/>
      <c r="G15" s="11">
        <f>SUM(C15,E15)</f>
        <v>0</v>
      </c>
      <c r="H15" s="1"/>
      <c r="I15" s="1">
        <v>0</v>
      </c>
    </row>
    <row r="16" spans="1:9" x14ac:dyDescent="0.2">
      <c r="A16" s="1" t="s">
        <v>17</v>
      </c>
      <c r="B16" s="1"/>
      <c r="C16" s="1">
        <v>0</v>
      </c>
      <c r="D16" s="1"/>
      <c r="E16" s="10">
        <v>15714</v>
      </c>
      <c r="F16" s="1"/>
      <c r="G16" s="11">
        <f>SUM(C16,E16)</f>
        <v>15714</v>
      </c>
      <c r="H16" s="1"/>
      <c r="I16" s="12">
        <v>261</v>
      </c>
    </row>
    <row r="17" spans="1:9" x14ac:dyDescent="0.2">
      <c r="A17" s="1" t="s">
        <v>18</v>
      </c>
      <c r="B17" s="1"/>
      <c r="C17" s="1">
        <v>0</v>
      </c>
      <c r="D17" s="1"/>
      <c r="E17" s="10">
        <v>71139</v>
      </c>
      <c r="F17" s="1"/>
      <c r="G17" s="11">
        <f>SUM(C17,E17)</f>
        <v>71139</v>
      </c>
      <c r="H17" s="1"/>
      <c r="I17" s="1">
        <v>0</v>
      </c>
    </row>
    <row r="18" spans="1:9" x14ac:dyDescent="0.2">
      <c r="A18" s="1" t="s">
        <v>19</v>
      </c>
      <c r="B18" s="1"/>
      <c r="C18" s="1">
        <v>4809</v>
      </c>
      <c r="D18" s="1"/>
      <c r="E18" s="10">
        <v>1534</v>
      </c>
      <c r="F18" s="1"/>
      <c r="G18" s="11">
        <f>SUM(C18,E18)</f>
        <v>6343</v>
      </c>
      <c r="H18" s="1"/>
      <c r="I18" s="11">
        <v>3483</v>
      </c>
    </row>
    <row r="19" spans="1:9" x14ac:dyDescent="0.2">
      <c r="A19" s="1" t="s">
        <v>20</v>
      </c>
      <c r="B19" s="1"/>
      <c r="C19" s="11">
        <f>SUM(C9:C18)</f>
        <v>262818</v>
      </c>
      <c r="D19" s="1"/>
      <c r="E19" s="10">
        <f>SUM(E9:E18)</f>
        <v>984073</v>
      </c>
      <c r="F19" s="1"/>
      <c r="G19" s="10">
        <f>SUM(G9:G18)</f>
        <v>1246891</v>
      </c>
      <c r="H19" s="1"/>
      <c r="I19" s="10">
        <f>SUM(I9:I18)</f>
        <v>81809</v>
      </c>
    </row>
    <row r="20" spans="1:9" x14ac:dyDescent="0.2">
      <c r="A20" s="1" t="s">
        <v>21</v>
      </c>
      <c r="B20" s="1"/>
      <c r="C20" s="1"/>
      <c r="D20" s="1"/>
      <c r="E20" s="1"/>
      <c r="F20" s="1"/>
      <c r="G20" s="11"/>
      <c r="H20" s="1"/>
      <c r="I20" s="1"/>
    </row>
    <row r="21" spans="1:9" x14ac:dyDescent="0.2">
      <c r="A21" s="1" t="s">
        <v>11</v>
      </c>
      <c r="B21" s="1"/>
      <c r="C21" s="1">
        <v>0</v>
      </c>
      <c r="D21" s="1"/>
      <c r="E21" s="1">
        <v>0</v>
      </c>
      <c r="F21" s="1"/>
      <c r="G21" s="11">
        <f>SUM(C21,E21)</f>
        <v>0</v>
      </c>
      <c r="H21" s="1"/>
      <c r="I21" s="11">
        <v>42124</v>
      </c>
    </row>
    <row r="22" spans="1:9" x14ac:dyDescent="0.2">
      <c r="A22" s="1" t="s">
        <v>22</v>
      </c>
      <c r="B22" s="1"/>
      <c r="C22" s="11">
        <v>217553</v>
      </c>
      <c r="D22" s="1"/>
      <c r="E22" s="11">
        <v>2028208</v>
      </c>
      <c r="F22" s="1"/>
      <c r="G22" s="11">
        <f>SUM(C22,E22)</f>
        <v>2245761</v>
      </c>
      <c r="H22" s="1"/>
      <c r="I22" s="11">
        <v>85557</v>
      </c>
    </row>
    <row r="23" spans="1:9" x14ac:dyDescent="0.2">
      <c r="A23" s="1" t="s">
        <v>23</v>
      </c>
      <c r="B23" s="1"/>
      <c r="C23" s="1"/>
      <c r="D23" s="1"/>
      <c r="E23" s="1"/>
      <c r="F23" s="1"/>
      <c r="G23" s="11"/>
      <c r="H23" s="1"/>
      <c r="I23" s="1"/>
    </row>
    <row r="24" spans="1:9" x14ac:dyDescent="0.2">
      <c r="A24" s="1" t="s">
        <v>24</v>
      </c>
      <c r="B24" s="1"/>
      <c r="C24" s="11">
        <v>367927</v>
      </c>
      <c r="D24" s="1"/>
      <c r="E24" s="11">
        <v>3020399</v>
      </c>
      <c r="F24" s="1"/>
      <c r="G24" s="11">
        <f>SUM(C24,E24)</f>
        <v>3388326</v>
      </c>
      <c r="H24" s="1"/>
      <c r="I24" s="11">
        <v>38927</v>
      </c>
    </row>
    <row r="25" spans="1:9" x14ac:dyDescent="0.2">
      <c r="A25" s="1" t="s">
        <v>25</v>
      </c>
      <c r="B25" s="1"/>
      <c r="C25" s="11">
        <v>434727</v>
      </c>
      <c r="D25" s="1"/>
      <c r="E25" s="11">
        <v>6176530</v>
      </c>
      <c r="F25" s="1"/>
      <c r="G25" s="11">
        <f>SUM(C25,E25)</f>
        <v>6611257</v>
      </c>
      <c r="H25" s="1"/>
      <c r="I25" s="11">
        <v>221139</v>
      </c>
    </row>
    <row r="26" spans="1:9" x14ac:dyDescent="0.2">
      <c r="A26" s="1" t="s">
        <v>26</v>
      </c>
      <c r="B26" s="1"/>
      <c r="C26" s="11">
        <v>336963</v>
      </c>
      <c r="D26" s="1"/>
      <c r="E26" s="1">
        <v>0</v>
      </c>
      <c r="F26" s="1"/>
      <c r="G26" s="11">
        <f>SUM(C26,E26)</f>
        <v>336963</v>
      </c>
      <c r="H26" s="1"/>
      <c r="I26" s="1">
        <v>0</v>
      </c>
    </row>
    <row r="27" spans="1:9" x14ac:dyDescent="0.2">
      <c r="A27" s="1" t="s">
        <v>27</v>
      </c>
      <c r="B27" s="1"/>
      <c r="C27" s="1">
        <v>0</v>
      </c>
      <c r="D27" s="1"/>
      <c r="E27" s="11">
        <v>84452</v>
      </c>
      <c r="F27" s="1"/>
      <c r="G27" s="11">
        <f>SUM(C27,E27)</f>
        <v>84452</v>
      </c>
      <c r="H27" s="1"/>
      <c r="I27" s="1">
        <v>0</v>
      </c>
    </row>
    <row r="28" spans="1:9" x14ac:dyDescent="0.2">
      <c r="A28" s="1" t="s">
        <v>28</v>
      </c>
      <c r="B28" s="1"/>
      <c r="C28" s="11">
        <v>7546</v>
      </c>
      <c r="D28" s="1"/>
      <c r="E28" s="1">
        <v>0</v>
      </c>
      <c r="F28" s="1"/>
      <c r="G28" s="11">
        <f>SUM(C28,E28)</f>
        <v>7546</v>
      </c>
      <c r="H28" s="1"/>
      <c r="I28" s="1">
        <v>0</v>
      </c>
    </row>
    <row r="29" spans="1:9" x14ac:dyDescent="0.2">
      <c r="A29" s="1" t="s">
        <v>29</v>
      </c>
      <c r="B29" s="1"/>
      <c r="C29" s="1">
        <v>0</v>
      </c>
      <c r="D29" s="1"/>
      <c r="E29" s="11">
        <v>30000</v>
      </c>
      <c r="F29" s="1"/>
      <c r="G29" s="11">
        <f>SUM(C29,E29)</f>
        <v>30000</v>
      </c>
      <c r="H29" s="1"/>
      <c r="I29" s="11">
        <v>33202</v>
      </c>
    </row>
    <row r="30" spans="1:9" x14ac:dyDescent="0.2">
      <c r="A30" s="1" t="s">
        <v>30</v>
      </c>
      <c r="B30" s="1"/>
      <c r="C30" s="11">
        <v>45511</v>
      </c>
      <c r="D30" s="1"/>
      <c r="E30" s="11">
        <v>186059</v>
      </c>
      <c r="F30" s="1"/>
      <c r="G30" s="11">
        <f>SUM(C30,E30)</f>
        <v>231570</v>
      </c>
      <c r="H30" s="1"/>
      <c r="I30" s="11">
        <v>9980</v>
      </c>
    </row>
    <row r="31" spans="1:9" x14ac:dyDescent="0.2">
      <c r="A31" s="1" t="s">
        <v>31</v>
      </c>
      <c r="B31" s="1"/>
      <c r="C31" s="11">
        <v>0</v>
      </c>
      <c r="D31" s="1"/>
      <c r="E31" s="11">
        <v>0</v>
      </c>
      <c r="F31" s="1"/>
      <c r="G31" s="11">
        <f>SUM(C31,E31)</f>
        <v>0</v>
      </c>
      <c r="H31" s="1"/>
      <c r="I31" s="11">
        <v>71941</v>
      </c>
    </row>
    <row r="32" spans="1:9" x14ac:dyDescent="0.2">
      <c r="A32" s="1" t="s">
        <v>32</v>
      </c>
      <c r="B32" s="1"/>
      <c r="C32" s="11">
        <f>SUM(C24:C31,C22,C21)</f>
        <v>1410227</v>
      </c>
      <c r="D32" s="1"/>
      <c r="E32" s="11">
        <f>SUM(E24:E31,E22,E21)</f>
        <v>11525648</v>
      </c>
      <c r="F32" s="1"/>
      <c r="G32" s="11">
        <f>SUM(G24:G31,G22,G21)</f>
        <v>12935875</v>
      </c>
      <c r="H32" s="1"/>
      <c r="I32" s="11">
        <f>SUM(I24:I31,I22,I21)</f>
        <v>502870</v>
      </c>
    </row>
    <row r="33" spans="1:9" x14ac:dyDescent="0.2">
      <c r="A33" s="1" t="s">
        <v>33</v>
      </c>
      <c r="B33" s="1"/>
      <c r="C33" s="11">
        <f>SUM(C32,C19)</f>
        <v>1673045</v>
      </c>
      <c r="D33" s="1"/>
      <c r="E33" s="11">
        <f>SUM(E32,E19)</f>
        <v>12509721</v>
      </c>
      <c r="F33" s="1"/>
      <c r="G33" s="11">
        <f>SUM(G32,G19)</f>
        <v>14182766</v>
      </c>
      <c r="H33" s="1"/>
      <c r="I33" s="11">
        <f>SUM(I32,I19)</f>
        <v>584679</v>
      </c>
    </row>
    <row r="34" spans="1:9" x14ac:dyDescent="0.2">
      <c r="A34" s="1" t="s">
        <v>34</v>
      </c>
      <c r="B34" s="1"/>
      <c r="C34" s="1"/>
      <c r="D34" s="1"/>
      <c r="E34" s="1"/>
      <c r="F34" s="1"/>
      <c r="G34" s="11"/>
      <c r="H34" s="1"/>
      <c r="I34" s="1"/>
    </row>
    <row r="35" spans="1:9" x14ac:dyDescent="0.2">
      <c r="A35" s="1" t="s">
        <v>35</v>
      </c>
      <c r="B35" s="1"/>
      <c r="C35" s="1"/>
      <c r="D35" s="1"/>
      <c r="E35" s="1"/>
      <c r="F35" s="1"/>
      <c r="G35" s="11"/>
      <c r="H35" s="1"/>
      <c r="I35" s="1"/>
    </row>
    <row r="36" spans="1:9" x14ac:dyDescent="0.2">
      <c r="A36" s="1" t="s">
        <v>36</v>
      </c>
      <c r="B36" s="1"/>
      <c r="C36" s="1">
        <v>50560</v>
      </c>
      <c r="D36" s="1"/>
      <c r="E36" s="11">
        <v>20888</v>
      </c>
      <c r="F36" s="1"/>
      <c r="G36" s="11">
        <f>SUM(C36,E36)</f>
        <v>71448</v>
      </c>
      <c r="H36" s="1"/>
      <c r="I36" s="11">
        <v>5817</v>
      </c>
    </row>
    <row r="37" spans="1:9" x14ac:dyDescent="0.2">
      <c r="A37" s="1" t="s">
        <v>37</v>
      </c>
      <c r="B37" s="1"/>
      <c r="C37" s="11">
        <v>27982</v>
      </c>
      <c r="D37" s="1"/>
      <c r="E37" s="11">
        <v>17899</v>
      </c>
      <c r="F37" s="1"/>
      <c r="G37" s="11">
        <f>SUM(C37,E37)</f>
        <v>45881</v>
      </c>
      <c r="H37" s="1"/>
      <c r="I37" s="1">
        <v>0</v>
      </c>
    </row>
    <row r="38" spans="1:9" x14ac:dyDescent="0.2">
      <c r="A38" s="1" t="s">
        <v>38</v>
      </c>
      <c r="B38" s="1"/>
      <c r="C38" s="11">
        <v>25186</v>
      </c>
      <c r="D38" s="1"/>
      <c r="E38" s="11">
        <v>23121</v>
      </c>
      <c r="F38" s="1"/>
      <c r="G38" s="11">
        <f>SUM(C38,E38)</f>
        <v>48307</v>
      </c>
      <c r="H38" s="1"/>
      <c r="I38" s="1">
        <v>0</v>
      </c>
    </row>
    <row r="39" spans="1:9" x14ac:dyDescent="0.2">
      <c r="A39" s="1" t="s">
        <v>39</v>
      </c>
      <c r="B39" s="1"/>
      <c r="C39" s="11">
        <v>1522</v>
      </c>
      <c r="D39" s="1"/>
      <c r="E39" s="1">
        <v>0</v>
      </c>
      <c r="F39" s="1"/>
      <c r="G39" s="11">
        <f>SUM(C39,E39)</f>
        <v>1522</v>
      </c>
      <c r="H39" s="1"/>
      <c r="I39" s="1">
        <v>0</v>
      </c>
    </row>
    <row r="40" spans="1:9" x14ac:dyDescent="0.2">
      <c r="A40" s="1" t="s">
        <v>40</v>
      </c>
      <c r="B40" s="1"/>
      <c r="C40" s="11">
        <v>6379</v>
      </c>
      <c r="D40" s="1"/>
      <c r="E40" s="1">
        <v>0</v>
      </c>
      <c r="F40" s="1"/>
      <c r="G40" s="11">
        <f>SUM(C40,E40)</f>
        <v>6379</v>
      </c>
      <c r="H40" s="1"/>
      <c r="I40" s="1">
        <v>0</v>
      </c>
    </row>
    <row r="41" spans="1:9" x14ac:dyDescent="0.2">
      <c r="A41" s="1" t="s">
        <v>41</v>
      </c>
      <c r="B41" s="1"/>
      <c r="C41" s="1">
        <v>0</v>
      </c>
      <c r="D41" s="1"/>
      <c r="E41" s="11">
        <v>4424</v>
      </c>
      <c r="F41" s="1"/>
      <c r="G41" s="11">
        <f>SUM(C41,E41)</f>
        <v>4424</v>
      </c>
      <c r="H41" s="1"/>
      <c r="I41" s="11">
        <v>958</v>
      </c>
    </row>
    <row r="42" spans="1:9" x14ac:dyDescent="0.2">
      <c r="A42" s="1" t="s">
        <v>42</v>
      </c>
      <c r="B42" s="1"/>
      <c r="C42" s="1">
        <v>7629</v>
      </c>
      <c r="D42" s="1"/>
      <c r="E42" s="1">
        <v>0</v>
      </c>
      <c r="F42" s="1"/>
      <c r="G42" s="11">
        <f>SUM(C42,E42)</f>
        <v>7629</v>
      </c>
      <c r="H42" s="1"/>
      <c r="I42" s="11">
        <v>4396</v>
      </c>
    </row>
    <row r="43" spans="1:9" x14ac:dyDescent="0.2">
      <c r="A43" s="1" t="s">
        <v>43</v>
      </c>
      <c r="B43" s="1"/>
      <c r="C43" s="1">
        <v>0</v>
      </c>
      <c r="D43" s="1"/>
      <c r="E43" s="11">
        <v>239136</v>
      </c>
      <c r="F43" s="1"/>
      <c r="G43" s="11">
        <f>SUM(C43,E43)</f>
        <v>239136</v>
      </c>
      <c r="H43" s="1"/>
      <c r="I43" s="11">
        <v>38669</v>
      </c>
    </row>
    <row r="44" spans="1:9" x14ac:dyDescent="0.2">
      <c r="A44" s="1" t="s">
        <v>44</v>
      </c>
      <c r="B44" s="1"/>
      <c r="C44" s="11">
        <v>60226</v>
      </c>
      <c r="D44" s="1"/>
      <c r="E44" s="11">
        <v>93232</v>
      </c>
      <c r="F44" s="1"/>
      <c r="G44" s="11">
        <f>SUM(C44,E44)</f>
        <v>153458</v>
      </c>
      <c r="H44" s="1"/>
      <c r="I44" s="1">
        <v>0</v>
      </c>
    </row>
    <row r="45" spans="1:9" x14ac:dyDescent="0.2">
      <c r="A45" s="1" t="s">
        <v>45</v>
      </c>
      <c r="B45" s="1"/>
      <c r="C45" s="11">
        <v>48969</v>
      </c>
      <c r="D45" s="1"/>
      <c r="E45" s="11">
        <v>87333</v>
      </c>
      <c r="F45" s="1"/>
      <c r="G45" s="11">
        <f>SUM(C45,E45)</f>
        <v>136302</v>
      </c>
      <c r="H45" s="1"/>
      <c r="I45" s="11">
        <v>12326</v>
      </c>
    </row>
    <row r="46" spans="1:9" x14ac:dyDescent="0.2">
      <c r="A46" s="1" t="s">
        <v>46</v>
      </c>
      <c r="B46" s="1"/>
      <c r="C46" s="11">
        <v>10480</v>
      </c>
      <c r="D46" s="1"/>
      <c r="E46" s="11">
        <v>2018</v>
      </c>
      <c r="F46" s="1"/>
      <c r="G46" s="11">
        <f>SUM(C46,E46)</f>
        <v>12498</v>
      </c>
      <c r="H46" s="1"/>
      <c r="I46" s="1">
        <v>0</v>
      </c>
    </row>
    <row r="47" spans="1:9" x14ac:dyDescent="0.2">
      <c r="A47" s="1" t="s">
        <v>47</v>
      </c>
      <c r="B47" s="1"/>
      <c r="C47" s="11">
        <v>8396</v>
      </c>
      <c r="D47" s="1"/>
      <c r="E47" s="11">
        <v>8078</v>
      </c>
      <c r="F47" s="1"/>
      <c r="G47" s="11">
        <f>SUM(C47,E47)</f>
        <v>16474</v>
      </c>
      <c r="H47" s="1"/>
      <c r="I47" s="1">
        <v>0</v>
      </c>
    </row>
    <row r="48" spans="1:9" x14ac:dyDescent="0.2">
      <c r="A48" s="1" t="s">
        <v>48</v>
      </c>
      <c r="B48" s="1"/>
      <c r="C48" s="11">
        <f>SUM(C36:C47)</f>
        <v>247329</v>
      </c>
      <c r="D48" s="1"/>
      <c r="E48" s="11">
        <f>SUM(E36:E47)</f>
        <v>496129</v>
      </c>
      <c r="F48" s="1"/>
      <c r="G48" s="11">
        <f>SUM(G36:G47)</f>
        <v>743458</v>
      </c>
      <c r="H48" s="1"/>
      <c r="I48" s="11">
        <f>SUM(I36:I47)</f>
        <v>62166</v>
      </c>
    </row>
    <row r="49" spans="1:9" x14ac:dyDescent="0.2">
      <c r="A49" s="1" t="s">
        <v>49</v>
      </c>
      <c r="B49" s="1"/>
      <c r="C49" s="1"/>
      <c r="D49" s="1"/>
      <c r="E49" s="1"/>
      <c r="F49" s="1"/>
      <c r="G49" s="11"/>
      <c r="H49" s="1"/>
      <c r="I49" s="1"/>
    </row>
    <row r="50" spans="1:9" x14ac:dyDescent="0.2">
      <c r="A50" s="1" t="s">
        <v>50</v>
      </c>
      <c r="B50" s="1"/>
      <c r="C50" s="11">
        <v>1081391</v>
      </c>
      <c r="D50" s="1"/>
      <c r="E50" s="11">
        <v>5648821</v>
      </c>
      <c r="F50" s="1"/>
      <c r="G50" s="11">
        <f>SUM(C50,E50)</f>
        <v>6730212</v>
      </c>
      <c r="H50" s="1"/>
      <c r="I50" s="11">
        <v>352076</v>
      </c>
    </row>
    <row r="51" spans="1:9" x14ac:dyDescent="0.2">
      <c r="A51" s="1" t="s">
        <v>51</v>
      </c>
      <c r="B51" s="1"/>
      <c r="C51" s="11">
        <v>60609</v>
      </c>
      <c r="D51" s="1"/>
      <c r="E51" s="11">
        <v>53631</v>
      </c>
      <c r="F51" s="1"/>
      <c r="G51" s="11">
        <f>SUM(C51,E51)</f>
        <v>114240</v>
      </c>
      <c r="H51" s="1"/>
      <c r="I51" s="1">
        <v>0</v>
      </c>
    </row>
    <row r="52" spans="1:9" x14ac:dyDescent="0.2">
      <c r="A52" s="1" t="s">
        <v>52</v>
      </c>
      <c r="B52" s="1"/>
      <c r="C52" s="1">
        <v>0</v>
      </c>
      <c r="D52" s="1"/>
      <c r="E52" s="1">
        <v>5744</v>
      </c>
      <c r="F52" s="1"/>
      <c r="G52" s="11">
        <f>SUM(C52,E52)</f>
        <v>5744</v>
      </c>
      <c r="H52" s="1"/>
      <c r="I52" s="1">
        <v>0</v>
      </c>
    </row>
    <row r="53" spans="1:9" x14ac:dyDescent="0.2">
      <c r="A53" s="1" t="s">
        <v>53</v>
      </c>
      <c r="B53" s="1"/>
      <c r="C53" s="11">
        <v>60840</v>
      </c>
      <c r="D53" s="1"/>
      <c r="E53" s="11">
        <v>49801</v>
      </c>
      <c r="F53" s="1"/>
      <c r="G53" s="11">
        <f>SUM(C53,E53)</f>
        <v>110641</v>
      </c>
      <c r="H53" s="1"/>
      <c r="I53" s="1">
        <v>0</v>
      </c>
    </row>
    <row r="54" spans="1:9" x14ac:dyDescent="0.2">
      <c r="A54" s="1" t="s">
        <v>54</v>
      </c>
      <c r="B54" s="1"/>
      <c r="C54" s="1">
        <v>0</v>
      </c>
      <c r="D54" s="1"/>
      <c r="E54" s="1">
        <v>0</v>
      </c>
      <c r="F54" s="1"/>
      <c r="G54" s="11">
        <f>SUM(C54,E54)</f>
        <v>0</v>
      </c>
      <c r="H54" s="1"/>
      <c r="I54" s="11">
        <v>30000</v>
      </c>
    </row>
    <row r="55" spans="1:9" x14ac:dyDescent="0.2">
      <c r="A55" s="1" t="s">
        <v>55</v>
      </c>
      <c r="B55" s="1"/>
      <c r="C55" s="11">
        <v>17218</v>
      </c>
      <c r="D55" s="1"/>
      <c r="E55" s="11">
        <v>62658</v>
      </c>
      <c r="F55" s="1"/>
      <c r="G55" s="11">
        <f>SUM(C55,E55)</f>
        <v>79876</v>
      </c>
      <c r="H55" s="1"/>
      <c r="I55" s="1">
        <v>33202</v>
      </c>
    </row>
    <row r="56" spans="1:9" x14ac:dyDescent="0.2">
      <c r="A56" s="1" t="s">
        <v>56</v>
      </c>
      <c r="B56" s="1"/>
      <c r="C56" s="11">
        <f>SUM(C50:C55)</f>
        <v>1220058</v>
      </c>
      <c r="D56" s="1"/>
      <c r="E56" s="11">
        <f>SUM(E50:E55)</f>
        <v>5820655</v>
      </c>
      <c r="F56" s="1"/>
      <c r="G56" s="11">
        <f>SUM(G50:G55)</f>
        <v>7040713</v>
      </c>
      <c r="H56" s="1"/>
      <c r="I56" s="11">
        <f>SUM(I50:I55)</f>
        <v>415278</v>
      </c>
    </row>
    <row r="57" spans="1:9" x14ac:dyDescent="0.2">
      <c r="A57" s="1" t="s">
        <v>57</v>
      </c>
      <c r="B57" s="1"/>
      <c r="C57" s="11">
        <f>SUM(C56,C48)</f>
        <v>1467387</v>
      </c>
      <c r="D57" s="1"/>
      <c r="E57" s="11">
        <f>SUM(E56,E48)</f>
        <v>6316784</v>
      </c>
      <c r="F57" s="1"/>
      <c r="G57" s="11">
        <f>SUM(G56,G48)</f>
        <v>7784171</v>
      </c>
      <c r="H57" s="1"/>
      <c r="I57" s="11">
        <f>SUM(I56,I48)</f>
        <v>477444</v>
      </c>
    </row>
    <row r="58" spans="1:9" x14ac:dyDescent="0.2">
      <c r="A58" s="1" t="s">
        <v>58</v>
      </c>
      <c r="B58" s="1"/>
      <c r="C58" s="1"/>
      <c r="D58" s="1"/>
      <c r="E58" s="1"/>
      <c r="F58" s="1"/>
      <c r="G58" s="11"/>
      <c r="H58" s="1"/>
      <c r="I58" s="1"/>
    </row>
    <row r="59" spans="1:9" x14ac:dyDescent="0.2">
      <c r="A59" s="1" t="s">
        <v>59</v>
      </c>
      <c r="B59" s="1"/>
      <c r="C59" s="11">
        <v>146670</v>
      </c>
      <c r="D59" s="1"/>
      <c r="E59" s="11">
        <v>4760260</v>
      </c>
      <c r="F59" s="1"/>
      <c r="G59" s="11">
        <f>SUM(C59,E59)</f>
        <v>4906930</v>
      </c>
      <c r="H59" s="1"/>
      <c r="I59" s="11">
        <v>-1764</v>
      </c>
    </row>
    <row r="60" spans="1:9" x14ac:dyDescent="0.2">
      <c r="A60" s="1" t="s">
        <v>60</v>
      </c>
      <c r="B60" s="1"/>
      <c r="C60" s="1"/>
      <c r="D60" s="1"/>
      <c r="E60" s="1"/>
      <c r="F60" s="1"/>
      <c r="G60" s="11"/>
      <c r="H60" s="1"/>
      <c r="I60" s="1"/>
    </row>
    <row r="61" spans="1:9" x14ac:dyDescent="0.2">
      <c r="A61" s="1" t="s">
        <v>61</v>
      </c>
      <c r="B61" s="1"/>
      <c r="C61" s="10">
        <v>47912</v>
      </c>
      <c r="D61" s="1"/>
      <c r="E61" s="11">
        <v>174761</v>
      </c>
      <c r="F61" s="1"/>
      <c r="G61" s="11">
        <f>SUM(C61,E61)</f>
        <v>222673</v>
      </c>
      <c r="H61" s="1"/>
      <c r="I61" s="1">
        <v>0</v>
      </c>
    </row>
    <row r="62" spans="1:9" x14ac:dyDescent="0.2">
      <c r="A62" s="1" t="s">
        <v>62</v>
      </c>
      <c r="B62" s="1"/>
      <c r="C62" s="10">
        <v>79096</v>
      </c>
      <c r="D62" s="1"/>
      <c r="E62" s="1">
        <v>0</v>
      </c>
      <c r="F62" s="1"/>
      <c r="G62" s="11">
        <f>SUM(C62,E62)</f>
        <v>79096</v>
      </c>
      <c r="H62" s="1"/>
      <c r="I62" s="11">
        <v>44597</v>
      </c>
    </row>
    <row r="63" spans="1:9" x14ac:dyDescent="0.2">
      <c r="A63" s="1" t="s">
        <v>63</v>
      </c>
      <c r="B63" s="1"/>
      <c r="C63" s="10">
        <v>238093</v>
      </c>
      <c r="D63" s="1"/>
      <c r="E63" s="11">
        <v>470590</v>
      </c>
      <c r="F63" s="1"/>
      <c r="G63" s="11">
        <f>SUM(C63,E63)</f>
        <v>708683</v>
      </c>
      <c r="H63" s="1"/>
      <c r="I63" s="1">
        <v>0</v>
      </c>
    </row>
    <row r="64" spans="1:9" x14ac:dyDescent="0.2">
      <c r="A64" s="1" t="s">
        <v>64</v>
      </c>
      <c r="B64" s="1"/>
      <c r="C64" s="10">
        <v>-306113</v>
      </c>
      <c r="D64" s="1"/>
      <c r="E64" s="11">
        <v>787326</v>
      </c>
      <c r="F64" s="1"/>
      <c r="G64" s="11">
        <f>SUM(C64,E64)</f>
        <v>481213</v>
      </c>
      <c r="H64" s="1"/>
      <c r="I64" s="1">
        <v>64402</v>
      </c>
    </row>
    <row r="65" spans="1:17" x14ac:dyDescent="0.2">
      <c r="A65" s="1" t="s">
        <v>65</v>
      </c>
      <c r="B65" s="1"/>
      <c r="C65" s="10">
        <f>C33-C57</f>
        <v>205658</v>
      </c>
      <c r="D65" s="1"/>
      <c r="E65" s="10">
        <f>E33-E57</f>
        <v>6192937</v>
      </c>
      <c r="F65" s="1"/>
      <c r="G65" s="10">
        <f>G33-G57</f>
        <v>6398595</v>
      </c>
      <c r="H65" s="1"/>
      <c r="I65" s="10">
        <f>I33-I57</f>
        <v>107235</v>
      </c>
    </row>
    <row r="68" spans="1:17" s="1" customFormat="1" ht="14.25" customHeight="1" x14ac:dyDescent="0.2">
      <c r="F68" s="1" t="s">
        <v>0</v>
      </c>
    </row>
    <row r="69" spans="1:17" s="1" customFormat="1" ht="14.25" customHeight="1" x14ac:dyDescent="0.2">
      <c r="F69" s="1" t="s">
        <v>66</v>
      </c>
    </row>
    <row r="70" spans="1:17" s="1" customFormat="1" ht="14.25" customHeight="1" x14ac:dyDescent="0.2">
      <c r="F70" s="1" t="s">
        <v>120</v>
      </c>
    </row>
    <row r="71" spans="1:17" s="1" customFormat="1" ht="14.25" customHeight="1" x14ac:dyDescent="0.2">
      <c r="G71" s="1" t="s">
        <v>263</v>
      </c>
    </row>
    <row r="72" spans="1:17" s="1" customFormat="1" ht="14.25" customHeight="1" x14ac:dyDescent="0.2">
      <c r="K72" s="1" t="s">
        <v>121</v>
      </c>
    </row>
    <row r="73" spans="1:17" s="1" customFormat="1" ht="14.25" customHeight="1" x14ac:dyDescent="0.2">
      <c r="F73" s="1" t="s">
        <v>68</v>
      </c>
      <c r="L73" s="1" t="s">
        <v>122</v>
      </c>
    </row>
    <row r="74" spans="1:17" s="1" customFormat="1" ht="42.5" customHeight="1" x14ac:dyDescent="0.2">
      <c r="A74" s="1" t="s">
        <v>69</v>
      </c>
      <c r="C74" s="1" t="s">
        <v>70</v>
      </c>
      <c r="E74" s="1" t="s">
        <v>71</v>
      </c>
      <c r="F74" s="1" t="s">
        <v>72</v>
      </c>
      <c r="H74" s="1" t="s">
        <v>73</v>
      </c>
      <c r="J74" s="1" t="s">
        <v>74</v>
      </c>
      <c r="L74" s="1" t="s">
        <v>75</v>
      </c>
      <c r="O74" s="1" t="s">
        <v>76</v>
      </c>
      <c r="Q74" s="1" t="s">
        <v>77</v>
      </c>
    </row>
    <row r="75" spans="1:17" x14ac:dyDescent="0.2">
      <c r="A75" s="1" t="s">
        <v>78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7" x14ac:dyDescent="0.2">
      <c r="A76" s="1" t="s">
        <v>79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7" x14ac:dyDescent="0.2">
      <c r="A77" s="1" t="s">
        <v>80</v>
      </c>
      <c r="B77" s="1"/>
      <c r="C77" s="10">
        <v>265596</v>
      </c>
      <c r="D77" s="10"/>
      <c r="E77" s="10">
        <v>67795</v>
      </c>
      <c r="G77" s="10">
        <v>28791</v>
      </c>
      <c r="I77" s="10">
        <v>0</v>
      </c>
      <c r="K77" s="10">
        <v>-169010</v>
      </c>
      <c r="O77" s="13">
        <f>SUM(M77,K77)</f>
        <v>-169010</v>
      </c>
    </row>
    <row r="78" spans="1:17" x14ac:dyDescent="0.2">
      <c r="A78" s="1" t="s">
        <v>81</v>
      </c>
      <c r="B78" s="1"/>
      <c r="C78" s="10">
        <v>192161</v>
      </c>
      <c r="D78" s="10"/>
      <c r="E78" s="10">
        <v>14976</v>
      </c>
      <c r="G78" s="10">
        <v>8724</v>
      </c>
      <c r="I78" s="10">
        <v>0</v>
      </c>
      <c r="K78" s="10">
        <v>-168461</v>
      </c>
      <c r="O78" s="13">
        <f>SUM(M78,K78)</f>
        <v>-168461</v>
      </c>
    </row>
    <row r="79" spans="1:17" x14ac:dyDescent="0.2">
      <c r="A79" s="1" t="s">
        <v>82</v>
      </c>
      <c r="B79" s="1"/>
      <c r="C79" s="10">
        <v>84454</v>
      </c>
      <c r="D79" s="10"/>
      <c r="E79" s="10">
        <v>253</v>
      </c>
      <c r="G79" s="10">
        <v>1765</v>
      </c>
      <c r="I79" s="10">
        <v>0</v>
      </c>
      <c r="K79" s="10">
        <v>-82436</v>
      </c>
      <c r="O79" s="13">
        <f>SUM(M79,K79)</f>
        <v>-82436</v>
      </c>
    </row>
    <row r="80" spans="1:17" x14ac:dyDescent="0.2">
      <c r="A80" s="1" t="s">
        <v>83</v>
      </c>
      <c r="B80" s="1"/>
      <c r="C80" s="10">
        <v>37264</v>
      </c>
      <c r="D80" s="10"/>
      <c r="E80" s="10">
        <v>15989</v>
      </c>
      <c r="G80" s="10">
        <v>61</v>
      </c>
      <c r="I80" s="10">
        <v>0</v>
      </c>
      <c r="K80" s="10">
        <v>-21214</v>
      </c>
      <c r="O80" s="13">
        <f>SUM(M80,K80)</f>
        <v>-21214</v>
      </c>
    </row>
    <row r="81" spans="1:17" x14ac:dyDescent="0.2">
      <c r="A81" s="1" t="s">
        <v>84</v>
      </c>
      <c r="B81" s="1"/>
      <c r="C81" s="10">
        <v>56814</v>
      </c>
      <c r="D81" s="10"/>
      <c r="E81" s="10">
        <v>16438</v>
      </c>
      <c r="G81" s="10">
        <v>1728</v>
      </c>
      <c r="I81" s="10">
        <v>0</v>
      </c>
      <c r="K81" s="10">
        <v>-38648</v>
      </c>
      <c r="O81" s="13">
        <f>SUM(M81,K81)</f>
        <v>-38648</v>
      </c>
    </row>
    <row r="82" spans="1:17" x14ac:dyDescent="0.2">
      <c r="A82" s="1" t="s">
        <v>85</v>
      </c>
      <c r="B82" s="1"/>
      <c r="C82" s="10">
        <v>34161</v>
      </c>
      <c r="D82" s="10"/>
      <c r="E82" s="10">
        <v>1932</v>
      </c>
      <c r="G82" s="10">
        <v>1267</v>
      </c>
      <c r="I82" s="10">
        <v>0</v>
      </c>
      <c r="K82" s="10">
        <v>-30962</v>
      </c>
      <c r="O82" s="13">
        <f>SUM(M82,K82)</f>
        <v>-30962</v>
      </c>
    </row>
    <row r="83" spans="1:17" x14ac:dyDescent="0.2">
      <c r="A83" s="1" t="s">
        <v>86</v>
      </c>
      <c r="B83" s="1"/>
      <c r="C83" s="10">
        <v>51784</v>
      </c>
      <c r="D83" s="10"/>
      <c r="E83" s="10">
        <v>0</v>
      </c>
      <c r="G83" s="10">
        <v>0</v>
      </c>
      <c r="I83" s="10">
        <v>0</v>
      </c>
      <c r="K83" s="10">
        <v>-51784</v>
      </c>
      <c r="O83" s="13">
        <f>SUM(M83,K83)</f>
        <v>-51784</v>
      </c>
    </row>
    <row r="84" spans="1:17" x14ac:dyDescent="0.2">
      <c r="A84" s="1" t="s">
        <v>87</v>
      </c>
      <c r="B84" s="1"/>
      <c r="C84" s="10" cm="1">
        <f t="array" ref="C84">SUM(C77:C83+1)</f>
        <v>722241</v>
      </c>
      <c r="D84" s="10"/>
      <c r="E84" s="10">
        <f>SUM(E77:E83)</f>
        <v>117383</v>
      </c>
      <c r="G84" s="10">
        <f>SUM(G77:G83)</f>
        <v>42336</v>
      </c>
      <c r="I84" s="10">
        <v>0</v>
      </c>
      <c r="K84" s="10">
        <f>SUM(K77:K83)</f>
        <v>-562515</v>
      </c>
      <c r="O84" s="13">
        <f>SUM(M84,K84)</f>
        <v>-562515</v>
      </c>
    </row>
    <row r="85" spans="1:17" x14ac:dyDescent="0.2">
      <c r="A85" s="1" t="s">
        <v>88</v>
      </c>
      <c r="B85" s="1"/>
      <c r="C85" s="1"/>
      <c r="D85" s="1"/>
      <c r="E85" s="1"/>
      <c r="G85" s="1"/>
      <c r="I85" s="1"/>
      <c r="K85" s="1"/>
    </row>
    <row r="86" spans="1:17" x14ac:dyDescent="0.2">
      <c r="A86" s="1" t="s">
        <v>89</v>
      </c>
      <c r="B86" s="1"/>
      <c r="C86" s="10">
        <v>319790</v>
      </c>
      <c r="D86" s="10"/>
      <c r="E86" s="10">
        <v>351743</v>
      </c>
      <c r="G86" s="10"/>
      <c r="I86" s="10">
        <v>4943</v>
      </c>
      <c r="K86" s="10"/>
      <c r="M86">
        <v>36896</v>
      </c>
      <c r="O86" s="13">
        <f>SUM(M86,K86)</f>
        <v>36896</v>
      </c>
    </row>
    <row r="87" spans="1:17" x14ac:dyDescent="0.2">
      <c r="A87" s="1" t="s">
        <v>90</v>
      </c>
      <c r="B87" s="1"/>
      <c r="C87" s="10">
        <v>423198</v>
      </c>
      <c r="D87" s="10"/>
      <c r="E87" s="10">
        <v>389535</v>
      </c>
      <c r="G87" s="10"/>
      <c r="I87" s="10">
        <v>270090</v>
      </c>
      <c r="K87" s="10"/>
      <c r="M87">
        <v>236427</v>
      </c>
      <c r="O87" s="13">
        <f>SUM(M87,K87)</f>
        <v>236427</v>
      </c>
    </row>
    <row r="88" spans="1:17" x14ac:dyDescent="0.2">
      <c r="A88" s="1" t="s">
        <v>91</v>
      </c>
      <c r="B88" s="1"/>
      <c r="C88" s="10">
        <v>46121</v>
      </c>
      <c r="D88" s="10"/>
      <c r="E88" s="10">
        <v>46513</v>
      </c>
      <c r="G88" s="10"/>
      <c r="I88" s="10">
        <v>0</v>
      </c>
      <c r="K88" s="10"/>
      <c r="M88">
        <v>392</v>
      </c>
      <c r="O88" s="13">
        <f>SUM(M88,K88)</f>
        <v>392</v>
      </c>
    </row>
    <row r="89" spans="1:17" x14ac:dyDescent="0.2">
      <c r="A89" s="1" t="s">
        <v>92</v>
      </c>
      <c r="B89" s="1"/>
      <c r="C89" s="10">
        <v>756</v>
      </c>
      <c r="D89" s="10"/>
      <c r="E89" s="10">
        <v>498</v>
      </c>
      <c r="G89" s="10"/>
      <c r="I89" s="10">
        <v>0</v>
      </c>
      <c r="K89" s="10"/>
      <c r="M89">
        <v>-258</v>
      </c>
      <c r="O89" s="13">
        <f>SUM(M89,K89)</f>
        <v>-258</v>
      </c>
    </row>
    <row r="90" spans="1:17" x14ac:dyDescent="0.2">
      <c r="A90" s="1" t="s">
        <v>93</v>
      </c>
      <c r="B90" s="1"/>
      <c r="C90" s="10">
        <v>11193</v>
      </c>
      <c r="D90" s="10"/>
      <c r="E90" s="10">
        <v>2340</v>
      </c>
      <c r="G90" s="10"/>
      <c r="I90" s="10">
        <v>0</v>
      </c>
      <c r="K90" s="10"/>
      <c r="M90">
        <v>-8853</v>
      </c>
      <c r="O90" s="13">
        <f>SUM(M90,K90)</f>
        <v>-8853</v>
      </c>
    </row>
    <row r="91" spans="1:17" x14ac:dyDescent="0.2">
      <c r="A91" s="1" t="s">
        <v>94</v>
      </c>
      <c r="B91" s="1"/>
      <c r="C91" s="10">
        <v>0</v>
      </c>
      <c r="D91" s="10"/>
      <c r="E91" s="10"/>
      <c r="G91" s="10"/>
      <c r="I91" s="10">
        <v>0</v>
      </c>
      <c r="K91" s="10"/>
      <c r="M91">
        <v>0</v>
      </c>
      <c r="O91" s="13">
        <f>SUM(M91,K91)</f>
        <v>0</v>
      </c>
    </row>
    <row r="92" spans="1:17" x14ac:dyDescent="0.2">
      <c r="A92" s="1" t="s">
        <v>95</v>
      </c>
      <c r="B92" s="1"/>
      <c r="C92" s="10">
        <v>2376</v>
      </c>
      <c r="D92" s="10"/>
      <c r="E92" s="10">
        <v>1660</v>
      </c>
      <c r="G92" s="10"/>
      <c r="I92" s="10">
        <v>0</v>
      </c>
      <c r="K92" s="10"/>
      <c r="M92">
        <v>-716</v>
      </c>
      <c r="O92" s="13">
        <f>SUM(M92,K92)</f>
        <v>-716</v>
      </c>
    </row>
    <row r="93" spans="1:17" x14ac:dyDescent="0.2">
      <c r="A93" s="1" t="s">
        <v>96</v>
      </c>
      <c r="B93" s="1"/>
      <c r="C93" s="10">
        <f>SUM(C86:C92)</f>
        <v>803434</v>
      </c>
      <c r="D93" s="10"/>
      <c r="E93" s="10">
        <f>SUM(E86:E92)</f>
        <v>792289</v>
      </c>
      <c r="G93" s="10">
        <f>SUM(G86:G92)</f>
        <v>0</v>
      </c>
      <c r="I93" s="10">
        <f>SUM(I86:I92)</f>
        <v>275033</v>
      </c>
      <c r="K93" s="10"/>
      <c r="M93">
        <v>263890</v>
      </c>
      <c r="O93" s="13">
        <f>SUM(M93,K93)</f>
        <v>263890</v>
      </c>
    </row>
    <row r="94" spans="1:17" x14ac:dyDescent="0.2">
      <c r="A94" s="1" t="s">
        <v>97</v>
      </c>
      <c r="B94" s="1"/>
      <c r="C94" s="10">
        <f>SUM(C93,C84)</f>
        <v>1525675</v>
      </c>
      <c r="D94" s="10"/>
      <c r="E94" s="10">
        <f>SUM(E93,E84)</f>
        <v>909672</v>
      </c>
      <c r="G94" s="10">
        <f>SUM(G93,G84)</f>
        <v>42336</v>
      </c>
      <c r="I94" s="10">
        <f>SUM(I93,I84)</f>
        <v>275033</v>
      </c>
      <c r="K94" s="10">
        <f>K84</f>
        <v>-562515</v>
      </c>
      <c r="M94">
        <v>263890</v>
      </c>
      <c r="O94" s="13">
        <f>SUM(M94,K94)</f>
        <v>-298625</v>
      </c>
    </row>
    <row r="95" spans="1:17" x14ac:dyDescent="0.2">
      <c r="A95" s="1" t="s">
        <v>7</v>
      </c>
      <c r="B95" s="1"/>
      <c r="C95" s="10">
        <v>112016</v>
      </c>
      <c r="D95" s="10"/>
      <c r="E95" s="10">
        <v>46008</v>
      </c>
      <c r="G95" s="10">
        <v>16650</v>
      </c>
      <c r="I95" s="10">
        <v>67000</v>
      </c>
      <c r="K95" s="10"/>
      <c r="Q95">
        <v>17642</v>
      </c>
    </row>
    <row r="96" spans="1:17" x14ac:dyDescent="0.2">
      <c r="A96" s="1" t="s">
        <v>98</v>
      </c>
      <c r="E96" s="1"/>
      <c r="F96" s="1"/>
      <c r="G96" s="1"/>
      <c r="K96" s="1"/>
    </row>
    <row r="97" spans="1:17" x14ac:dyDescent="0.2">
      <c r="A97" s="1" t="s">
        <v>99</v>
      </c>
      <c r="E97" s="1"/>
      <c r="F97" s="1"/>
      <c r="G97" s="1"/>
      <c r="K97" s="1"/>
    </row>
    <row r="98" spans="1:17" x14ac:dyDescent="0.2">
      <c r="A98" s="1" t="s">
        <v>100</v>
      </c>
      <c r="E98" s="1"/>
      <c r="F98" s="1"/>
      <c r="G98" s="1"/>
      <c r="K98" s="1">
        <v>154567</v>
      </c>
      <c r="M98">
        <v>0</v>
      </c>
      <c r="O98">
        <f>SUM(M98,K98)</f>
        <v>154567</v>
      </c>
      <c r="Q98">
        <v>0</v>
      </c>
    </row>
    <row r="99" spans="1:17" x14ac:dyDescent="0.2">
      <c r="A99" s="1" t="s">
        <v>101</v>
      </c>
      <c r="E99" s="1"/>
      <c r="F99" s="1"/>
      <c r="G99" s="1"/>
      <c r="K99" s="1">
        <v>96082</v>
      </c>
      <c r="M99">
        <v>0</v>
      </c>
      <c r="O99">
        <f>SUM(M99,K99)</f>
        <v>96082</v>
      </c>
      <c r="Q99">
        <v>0</v>
      </c>
    </row>
    <row r="100" spans="1:17" x14ac:dyDescent="0.2">
      <c r="A100" s="1" t="s">
        <v>102</v>
      </c>
      <c r="E100" s="1"/>
      <c r="F100" s="1"/>
      <c r="G100" s="1"/>
      <c r="K100" s="1">
        <v>87789</v>
      </c>
      <c r="M100">
        <v>0</v>
      </c>
      <c r="O100">
        <f>SUM(M100,K100)</f>
        <v>87789</v>
      </c>
      <c r="Q100">
        <v>4431</v>
      </c>
    </row>
    <row r="101" spans="1:17" x14ac:dyDescent="0.2">
      <c r="A101" s="1" t="s">
        <v>103</v>
      </c>
      <c r="E101" s="1"/>
      <c r="F101" s="1"/>
      <c r="G101" s="1"/>
      <c r="K101" s="1">
        <v>51381</v>
      </c>
      <c r="M101">
        <v>0</v>
      </c>
      <c r="O101">
        <f>SUM(M101,K101)</f>
        <v>51381</v>
      </c>
      <c r="Q101">
        <v>0</v>
      </c>
    </row>
    <row r="102" spans="1:17" x14ac:dyDescent="0.2">
      <c r="A102" s="1" t="s">
        <v>104</v>
      </c>
      <c r="E102" s="1"/>
      <c r="F102" s="1"/>
      <c r="G102" s="1"/>
      <c r="K102" s="1">
        <v>219224</v>
      </c>
      <c r="M102">
        <v>0</v>
      </c>
      <c r="O102">
        <f>SUM(M102,K102)</f>
        <v>219224</v>
      </c>
      <c r="Q102">
        <v>0</v>
      </c>
    </row>
    <row r="103" spans="1:17" x14ac:dyDescent="0.2">
      <c r="A103" s="1" t="s">
        <v>105</v>
      </c>
      <c r="E103" s="1"/>
      <c r="F103" s="1"/>
      <c r="G103" s="1"/>
      <c r="K103" s="1">
        <v>3407</v>
      </c>
      <c r="M103">
        <v>0</v>
      </c>
      <c r="O103">
        <f>SUM(M103,K103)</f>
        <v>3407</v>
      </c>
      <c r="Q103">
        <v>0</v>
      </c>
    </row>
    <row r="104" spans="1:17" x14ac:dyDescent="0.2">
      <c r="A104" s="1" t="s">
        <v>106</v>
      </c>
      <c r="E104" s="1"/>
      <c r="F104" s="1"/>
      <c r="G104" s="1"/>
      <c r="K104" s="1">
        <v>6834</v>
      </c>
      <c r="M104">
        <v>40739</v>
      </c>
      <c r="O104">
        <f>SUM(M104,K104)</f>
        <v>47573</v>
      </c>
      <c r="Q104">
        <v>864</v>
      </c>
    </row>
    <row r="105" spans="1:17" x14ac:dyDescent="0.2">
      <c r="A105" s="1" t="s">
        <v>107</v>
      </c>
      <c r="E105" s="1"/>
      <c r="F105" s="1"/>
      <c r="G105" s="1"/>
      <c r="K105" s="1">
        <v>517</v>
      </c>
      <c r="M105">
        <v>0</v>
      </c>
      <c r="O105">
        <f>SUM(M105,K105)</f>
        <v>517</v>
      </c>
      <c r="Q105">
        <v>0</v>
      </c>
    </row>
    <row r="106" spans="1:17" x14ac:dyDescent="0.2">
      <c r="A106" s="1" t="s">
        <v>109</v>
      </c>
      <c r="E106" s="1"/>
      <c r="F106" s="1"/>
      <c r="G106" s="1"/>
      <c r="K106" s="1">
        <v>13738</v>
      </c>
      <c r="M106">
        <v>0</v>
      </c>
      <c r="O106">
        <f>SUM(M106,K106)</f>
        <v>13738</v>
      </c>
      <c r="Q106">
        <v>6966</v>
      </c>
    </row>
    <row r="107" spans="1:17" x14ac:dyDescent="0.2">
      <c r="A107" s="1" t="s">
        <v>110</v>
      </c>
      <c r="E107" s="1"/>
      <c r="F107" s="1"/>
      <c r="G107" s="1"/>
      <c r="K107" s="1">
        <f>SUM(K98:K106)</f>
        <v>633539</v>
      </c>
      <c r="M107" s="1">
        <f>SUM(M98:M106)</f>
        <v>40739</v>
      </c>
      <c r="O107">
        <f>SUM(M107,K107)</f>
        <v>674278</v>
      </c>
      <c r="Q107" s="1">
        <f>SUM(Q98:Q106)</f>
        <v>12261</v>
      </c>
    </row>
    <row r="108" spans="1:17" x14ac:dyDescent="0.2">
      <c r="A108" s="1" t="s">
        <v>111</v>
      </c>
      <c r="E108" s="1"/>
      <c r="F108" s="1"/>
      <c r="G108" s="1"/>
      <c r="K108" s="1">
        <v>0</v>
      </c>
      <c r="M108">
        <v>-14672</v>
      </c>
      <c r="O108">
        <f>SUM(M108,K108)</f>
        <v>-14672</v>
      </c>
      <c r="Q108">
        <v>0</v>
      </c>
    </row>
    <row r="109" spans="1:17" x14ac:dyDescent="0.2">
      <c r="A109" s="1" t="s">
        <v>112</v>
      </c>
      <c r="E109" s="1"/>
      <c r="F109" s="1"/>
      <c r="G109" s="1"/>
      <c r="K109" s="1">
        <v>-118523</v>
      </c>
      <c r="M109">
        <v>118523</v>
      </c>
      <c r="O109">
        <f>SUM(M109,K109)</f>
        <v>0</v>
      </c>
      <c r="Q109">
        <v>0</v>
      </c>
    </row>
    <row r="110" spans="1:17" x14ac:dyDescent="0.2">
      <c r="A110" s="1" t="s">
        <v>113</v>
      </c>
      <c r="E110" s="1"/>
      <c r="F110" s="1"/>
      <c r="G110" s="1"/>
      <c r="K110" s="1">
        <f>SUM(K107:K109)</f>
        <v>515016</v>
      </c>
      <c r="M110">
        <f>SUM(M107:M109)</f>
        <v>144590</v>
      </c>
      <c r="O110">
        <f>SUM(M110,K110)</f>
        <v>659606</v>
      </c>
      <c r="Q110">
        <f>SUM(Q107:Q109)</f>
        <v>12261</v>
      </c>
    </row>
    <row r="111" spans="1:17" x14ac:dyDescent="0.2">
      <c r="A111" s="1" t="s">
        <v>114</v>
      </c>
      <c r="E111" s="1"/>
      <c r="F111" s="1"/>
      <c r="G111" s="1"/>
      <c r="K111" s="1">
        <v>-47500</v>
      </c>
      <c r="M111">
        <v>408480</v>
      </c>
      <c r="O111">
        <f>SUM(M111,K111)</f>
        <v>360980</v>
      </c>
      <c r="Q111">
        <v>29903</v>
      </c>
    </row>
    <row r="112" spans="1:17" x14ac:dyDescent="0.2">
      <c r="A112" s="1" t="s">
        <v>115</v>
      </c>
      <c r="E112" s="1"/>
      <c r="F112" s="1"/>
      <c r="G112" s="1"/>
      <c r="K112" s="1">
        <v>269531</v>
      </c>
      <c r="M112">
        <v>5871866</v>
      </c>
      <c r="O112">
        <f>SUM(M112,K112)</f>
        <v>6141397</v>
      </c>
      <c r="Q112">
        <v>77332</v>
      </c>
    </row>
    <row r="113" spans="1:17" x14ac:dyDescent="0.2">
      <c r="A113" s="1" t="s">
        <v>116</v>
      </c>
      <c r="E113" s="1"/>
      <c r="F113" s="1"/>
      <c r="G113" s="1"/>
      <c r="K113" s="1">
        <v>-16373</v>
      </c>
      <c r="M113">
        <v>-87409</v>
      </c>
      <c r="O113">
        <f>SUM(M113,K113)</f>
        <v>-103782</v>
      </c>
      <c r="Q113">
        <v>0</v>
      </c>
    </row>
    <row r="114" spans="1:17" x14ac:dyDescent="0.2">
      <c r="A114" s="1" t="s">
        <v>117</v>
      </c>
      <c r="E114" s="1"/>
      <c r="F114" s="1"/>
      <c r="G114" s="1"/>
      <c r="K114" s="1">
        <f>SUM(K112:K113)</f>
        <v>253158</v>
      </c>
      <c r="M114">
        <v>5784457</v>
      </c>
      <c r="O114">
        <f>SUM(M114,K114)</f>
        <v>6037615</v>
      </c>
      <c r="Q114">
        <f>SUM(Q112:Q113)</f>
        <v>77332</v>
      </c>
    </row>
    <row r="115" spans="1:17" x14ac:dyDescent="0.2">
      <c r="A115" s="1" t="s">
        <v>118</v>
      </c>
      <c r="E115" s="1"/>
      <c r="F115" s="1"/>
      <c r="G115" s="1"/>
      <c r="K115" s="1">
        <v>205658</v>
      </c>
      <c r="M115">
        <v>6192937</v>
      </c>
      <c r="O115">
        <f>SUM(M115,K115)</f>
        <v>6398595</v>
      </c>
      <c r="Q115">
        <v>107235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4306-03BC-F141-B2E9-F013686049CC}">
  <dimension ref="A1:T118"/>
  <sheetViews>
    <sheetView topLeftCell="A65" zoomScaleNormal="100" workbookViewId="0">
      <selection activeCell="G74" sqref="G74"/>
    </sheetView>
  </sheetViews>
  <sheetFormatPr baseColWidth="10" defaultColWidth="8.83203125" defaultRowHeight="15" x14ac:dyDescent="0.2"/>
  <cols>
    <col min="1" max="1" width="44" style="1" bestFit="1" customWidth="1"/>
    <col min="2" max="9" width="8.83203125" style="1"/>
    <col min="10" max="10" width="19.33203125" style="1" bestFit="1" customWidth="1"/>
    <col min="11" max="11" width="22.1640625" style="1" bestFit="1" customWidth="1"/>
    <col min="12" max="16384" width="8.83203125" style="1"/>
  </cols>
  <sheetData>
    <row r="1" spans="1:9" ht="14.25" customHeight="1" x14ac:dyDescent="0.2">
      <c r="C1" s="1" t="s">
        <v>0</v>
      </c>
    </row>
    <row r="2" spans="1:9" ht="14.25" customHeight="1" x14ac:dyDescent="0.2">
      <c r="C2" s="1" t="s">
        <v>1</v>
      </c>
    </row>
    <row r="3" spans="1:9" ht="14.25" customHeight="1" x14ac:dyDescent="0.2">
      <c r="C3" s="1" t="s">
        <v>124</v>
      </c>
    </row>
    <row r="4" spans="1:9" ht="14.25" customHeight="1" x14ac:dyDescent="0.2">
      <c r="C4" s="1" t="s">
        <v>263</v>
      </c>
    </row>
    <row r="5" spans="1:9" ht="14.25" customHeight="1" x14ac:dyDescent="0.2">
      <c r="C5" s="1" t="s">
        <v>3</v>
      </c>
      <c r="E5" s="1" t="s">
        <v>4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7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83579</v>
      </c>
      <c r="E9" s="11">
        <v>28709</v>
      </c>
      <c r="G9" s="11">
        <v>112288</v>
      </c>
      <c r="I9" s="11">
        <v>17602</v>
      </c>
    </row>
    <row r="10" spans="1:9" ht="14.25" customHeight="1" x14ac:dyDescent="0.2">
      <c r="A10" s="1" t="s">
        <v>11</v>
      </c>
      <c r="C10" s="11">
        <v>110604</v>
      </c>
      <c r="E10" s="11">
        <v>102886</v>
      </c>
      <c r="G10" s="11">
        <v>213490</v>
      </c>
      <c r="I10" s="11">
        <v>36049</v>
      </c>
    </row>
    <row r="11" spans="1:9" ht="14.25" customHeight="1" x14ac:dyDescent="0.2">
      <c r="A11" s="1" t="s">
        <v>12</v>
      </c>
      <c r="C11" s="11">
        <v>157735</v>
      </c>
      <c r="E11" s="11">
        <v>547100</v>
      </c>
      <c r="G11" s="11">
        <v>704835</v>
      </c>
    </row>
    <row r="12" spans="1:9" ht="14.25" customHeight="1" x14ac:dyDescent="0.2">
      <c r="A12" s="1" t="s">
        <v>13</v>
      </c>
      <c r="C12" s="11">
        <v>3536</v>
      </c>
      <c r="G12" s="11">
        <v>3536</v>
      </c>
      <c r="I12" s="11">
        <v>4836</v>
      </c>
    </row>
    <row r="13" spans="1:9" ht="14.25" customHeight="1" x14ac:dyDescent="0.2">
      <c r="A13" s="1" t="s">
        <v>14</v>
      </c>
      <c r="C13" s="11">
        <v>64057</v>
      </c>
      <c r="E13" s="11">
        <v>83042</v>
      </c>
      <c r="G13" s="11">
        <v>147099</v>
      </c>
      <c r="I13" s="11">
        <v>2451</v>
      </c>
    </row>
    <row r="14" spans="1:9" ht="14.25" customHeight="1" x14ac:dyDescent="0.2">
      <c r="A14" s="1" t="s">
        <v>15</v>
      </c>
      <c r="C14" s="11">
        <v>24779</v>
      </c>
      <c r="E14" s="11">
        <v>28947</v>
      </c>
      <c r="G14" s="11">
        <v>53726</v>
      </c>
      <c r="I14" s="11">
        <v>2189</v>
      </c>
    </row>
    <row r="15" spans="1:9" ht="14.25" customHeight="1" x14ac:dyDescent="0.2">
      <c r="A15" s="1" t="s">
        <v>16</v>
      </c>
      <c r="C15" s="11">
        <v>-102463</v>
      </c>
      <c r="E15" s="11">
        <v>102463</v>
      </c>
    </row>
    <row r="16" spans="1:9" ht="14.25" customHeight="1" x14ac:dyDescent="0.2">
      <c r="A16" s="1" t="s">
        <v>17</v>
      </c>
      <c r="E16" s="11">
        <v>18742</v>
      </c>
      <c r="G16" s="11">
        <v>18742</v>
      </c>
      <c r="I16" s="12">
        <v>256</v>
      </c>
    </row>
    <row r="17" spans="1:9" ht="14.25" customHeight="1" x14ac:dyDescent="0.2">
      <c r="A17" s="1" t="s">
        <v>18</v>
      </c>
      <c r="E17" s="11">
        <v>73985</v>
      </c>
      <c r="G17" s="11">
        <v>73985</v>
      </c>
    </row>
    <row r="18" spans="1:9" ht="14.25" customHeight="1" x14ac:dyDescent="0.2">
      <c r="A18" s="1" t="s">
        <v>19</v>
      </c>
      <c r="C18" s="11">
        <v>2686</v>
      </c>
      <c r="E18" s="12">
        <v>755</v>
      </c>
      <c r="G18" s="11">
        <v>3441</v>
      </c>
      <c r="I18" s="11">
        <v>6359</v>
      </c>
    </row>
    <row r="19" spans="1:9" ht="14.25" customHeight="1" x14ac:dyDescent="0.2">
      <c r="A19" s="1" t="s">
        <v>20</v>
      </c>
      <c r="C19" s="11">
        <v>344514</v>
      </c>
      <c r="E19" s="11">
        <v>986629</v>
      </c>
      <c r="G19" s="11">
        <v>1331143</v>
      </c>
      <c r="I19" s="11">
        <v>69742</v>
      </c>
    </row>
    <row r="20" spans="1:9" ht="14.25" customHeight="1" x14ac:dyDescent="0.2">
      <c r="A20" s="1" t="s">
        <v>21</v>
      </c>
    </row>
    <row r="21" spans="1:9" ht="14.25" customHeight="1" x14ac:dyDescent="0.2">
      <c r="A21" s="1" t="s">
        <v>11</v>
      </c>
      <c r="I21" s="11">
        <v>29669</v>
      </c>
    </row>
    <row r="22" spans="1:9" ht="14.25" customHeight="1" x14ac:dyDescent="0.2">
      <c r="A22" s="1" t="s">
        <v>22</v>
      </c>
      <c r="C22" s="11">
        <v>206802</v>
      </c>
      <c r="E22" s="11">
        <v>1611309</v>
      </c>
      <c r="G22" s="11">
        <v>1818111</v>
      </c>
      <c r="I22" s="11">
        <v>14489</v>
      </c>
    </row>
    <row r="23" spans="1:9" ht="14.25" customHeight="1" x14ac:dyDescent="0.2">
      <c r="A23" s="1" t="s">
        <v>23</v>
      </c>
    </row>
    <row r="24" spans="1:9" ht="14.25" customHeight="1" x14ac:dyDescent="0.2">
      <c r="A24" s="1" t="s">
        <v>24</v>
      </c>
      <c r="C24" s="11">
        <v>230942</v>
      </c>
      <c r="E24" s="11">
        <v>2352062</v>
      </c>
      <c r="G24" s="11">
        <v>2583004</v>
      </c>
      <c r="I24" s="11">
        <v>133880</v>
      </c>
    </row>
    <row r="25" spans="1:9" ht="14.25" customHeight="1" x14ac:dyDescent="0.2">
      <c r="A25" s="1" t="s">
        <v>25</v>
      </c>
      <c r="C25" s="11">
        <v>484121</v>
      </c>
      <c r="E25" s="11">
        <v>7397308</v>
      </c>
      <c r="G25" s="11">
        <v>7881429</v>
      </c>
      <c r="I25" s="11">
        <v>212753</v>
      </c>
    </row>
    <row r="26" spans="1:9" ht="14.25" customHeight="1" x14ac:dyDescent="0.2">
      <c r="A26" s="1" t="s">
        <v>26</v>
      </c>
      <c r="C26" s="11">
        <v>337845</v>
      </c>
      <c r="G26" s="11">
        <v>337845</v>
      </c>
    </row>
    <row r="27" spans="1:9" ht="14.25" customHeight="1" x14ac:dyDescent="0.2">
      <c r="A27" s="1" t="s">
        <v>27</v>
      </c>
      <c r="E27" s="11">
        <v>82756</v>
      </c>
      <c r="G27" s="11">
        <v>82756</v>
      </c>
    </row>
    <row r="28" spans="1:9" ht="14.25" customHeight="1" x14ac:dyDescent="0.2">
      <c r="A28" s="1" t="s">
        <v>28</v>
      </c>
      <c r="C28" s="11">
        <v>14427</v>
      </c>
      <c r="G28" s="11">
        <v>14427</v>
      </c>
    </row>
    <row r="29" spans="1:9" ht="14.25" customHeight="1" x14ac:dyDescent="0.2">
      <c r="A29" s="1" t="s">
        <v>29</v>
      </c>
      <c r="E29" s="11">
        <v>25000</v>
      </c>
      <c r="G29" s="11">
        <v>25000</v>
      </c>
      <c r="I29" s="11">
        <v>32040</v>
      </c>
    </row>
    <row r="30" spans="1:9" ht="14.25" customHeight="1" x14ac:dyDescent="0.2">
      <c r="A30" s="1" t="s">
        <v>30</v>
      </c>
      <c r="C30" s="11">
        <v>46632</v>
      </c>
      <c r="E30" s="11">
        <v>298785</v>
      </c>
      <c r="G30" s="11">
        <v>345417</v>
      </c>
      <c r="I30" s="11">
        <v>36699</v>
      </c>
    </row>
    <row r="31" spans="1:9" ht="14.25" customHeight="1" x14ac:dyDescent="0.2">
      <c r="A31" s="1" t="s">
        <v>32</v>
      </c>
      <c r="C31" s="11">
        <v>1320770</v>
      </c>
      <c r="E31" s="11">
        <v>11767220</v>
      </c>
      <c r="G31" s="11">
        <v>13087989</v>
      </c>
      <c r="I31" s="11">
        <v>527511</v>
      </c>
    </row>
    <row r="32" spans="1:9" ht="14.25" customHeight="1" x14ac:dyDescent="0.2">
      <c r="A32" s="1" t="s">
        <v>33</v>
      </c>
      <c r="C32" s="11">
        <v>1665284</v>
      </c>
      <c r="E32" s="11">
        <v>12753849</v>
      </c>
      <c r="G32" s="11">
        <v>14419132</v>
      </c>
      <c r="I32" s="11">
        <v>597253</v>
      </c>
    </row>
    <row r="33" spans="1:9" ht="14.25" customHeight="1" x14ac:dyDescent="0.2">
      <c r="A33" s="1" t="s">
        <v>34</v>
      </c>
    </row>
    <row r="34" spans="1:9" ht="14.25" customHeight="1" x14ac:dyDescent="0.2">
      <c r="A34" s="1" t="s">
        <v>35</v>
      </c>
    </row>
    <row r="35" spans="1:9" ht="14.25" customHeight="1" x14ac:dyDescent="0.2">
      <c r="A35" s="1" t="s">
        <v>36</v>
      </c>
      <c r="C35" s="11">
        <v>60590</v>
      </c>
      <c r="E35" s="11">
        <v>17742</v>
      </c>
      <c r="G35" s="11">
        <v>78332</v>
      </c>
      <c r="I35" s="11">
        <v>13806</v>
      </c>
    </row>
    <row r="36" spans="1:9" ht="14.25" customHeight="1" x14ac:dyDescent="0.2">
      <c r="A36" s="1" t="s">
        <v>37</v>
      </c>
      <c r="C36" s="11">
        <v>18990</v>
      </c>
      <c r="E36" s="11">
        <v>18061</v>
      </c>
      <c r="G36" s="11">
        <v>37052</v>
      </c>
    </row>
    <row r="37" spans="1:9" ht="14.25" customHeight="1" x14ac:dyDescent="0.2">
      <c r="A37" s="1" t="s">
        <v>38</v>
      </c>
      <c r="C37" s="11">
        <v>26675</v>
      </c>
      <c r="E37" s="11">
        <v>25850</v>
      </c>
      <c r="G37" s="11">
        <v>52525</v>
      </c>
    </row>
    <row r="38" spans="1:9" ht="14.25" customHeight="1" x14ac:dyDescent="0.2">
      <c r="A38" s="1" t="s">
        <v>39</v>
      </c>
      <c r="C38" s="11">
        <v>1848</v>
      </c>
      <c r="G38" s="11">
        <v>1848</v>
      </c>
    </row>
    <row r="39" spans="1:9" ht="14.25" customHeight="1" x14ac:dyDescent="0.2">
      <c r="A39" s="1" t="s">
        <v>40</v>
      </c>
      <c r="C39" s="11">
        <v>6962</v>
      </c>
      <c r="G39" s="11">
        <v>6962</v>
      </c>
    </row>
    <row r="40" spans="1:9" ht="14.25" customHeight="1" x14ac:dyDescent="0.2">
      <c r="A40" s="1" t="s">
        <v>41</v>
      </c>
      <c r="E40" s="11">
        <v>4517</v>
      </c>
      <c r="G40" s="11">
        <v>4517</v>
      </c>
      <c r="I40" s="11">
        <v>2199</v>
      </c>
    </row>
    <row r="41" spans="1:9" ht="14.25" customHeight="1" x14ac:dyDescent="0.2">
      <c r="A41" s="1" t="s">
        <v>42</v>
      </c>
      <c r="C41" s="11">
        <v>2663</v>
      </c>
      <c r="G41" s="11">
        <v>2663</v>
      </c>
      <c r="I41" s="11">
        <v>3872</v>
      </c>
    </row>
    <row r="42" spans="1:9" ht="14.25" customHeight="1" x14ac:dyDescent="0.2">
      <c r="A42" s="1" t="s">
        <v>43</v>
      </c>
      <c r="E42" s="11">
        <v>187649</v>
      </c>
      <c r="G42" s="11">
        <v>187649</v>
      </c>
      <c r="I42" s="11">
        <v>30606</v>
      </c>
    </row>
    <row r="43" spans="1:9" ht="14.25" customHeight="1" x14ac:dyDescent="0.2">
      <c r="A43" s="1" t="s">
        <v>44</v>
      </c>
      <c r="C43" s="11">
        <v>80000</v>
      </c>
      <c r="E43" s="11">
        <v>148857</v>
      </c>
      <c r="G43" s="11">
        <v>228857</v>
      </c>
    </row>
    <row r="44" spans="1:9" ht="14.25" customHeight="1" x14ac:dyDescent="0.2">
      <c r="A44" s="1" t="s">
        <v>45</v>
      </c>
      <c r="C44" s="11">
        <v>47787</v>
      </c>
      <c r="E44" s="11">
        <v>121191</v>
      </c>
      <c r="G44" s="11">
        <v>168978</v>
      </c>
      <c r="I44" s="11">
        <v>17782</v>
      </c>
    </row>
    <row r="45" spans="1:9" ht="14.25" customHeight="1" x14ac:dyDescent="0.2">
      <c r="A45" s="1" t="s">
        <v>46</v>
      </c>
      <c r="C45" s="11">
        <v>9178</v>
      </c>
      <c r="E45" s="11">
        <v>3543</v>
      </c>
      <c r="G45" s="11">
        <v>12721</v>
      </c>
    </row>
    <row r="46" spans="1:9" ht="14.25" customHeight="1" x14ac:dyDescent="0.2">
      <c r="A46" s="1" t="s">
        <v>47</v>
      </c>
      <c r="C46" s="11">
        <v>10381</v>
      </c>
      <c r="E46" s="11">
        <v>8796</v>
      </c>
      <c r="G46" s="11">
        <v>19177</v>
      </c>
    </row>
    <row r="47" spans="1:9" ht="14.25" customHeight="1" x14ac:dyDescent="0.2">
      <c r="A47" s="1" t="s">
        <v>48</v>
      </c>
      <c r="C47" s="11">
        <v>265074</v>
      </c>
      <c r="E47" s="11">
        <v>536206</v>
      </c>
      <c r="G47" s="11">
        <v>801280</v>
      </c>
      <c r="I47" s="11">
        <v>68265</v>
      </c>
    </row>
    <row r="48" spans="1:9" ht="14.25" customHeight="1" x14ac:dyDescent="0.2">
      <c r="A48" s="1" t="s">
        <v>49</v>
      </c>
    </row>
    <row r="49" spans="1:9" ht="14.25" customHeight="1" x14ac:dyDescent="0.2">
      <c r="A49" s="1" t="s">
        <v>50</v>
      </c>
      <c r="C49" s="11">
        <v>1002385</v>
      </c>
      <c r="E49" s="11">
        <v>5493052</v>
      </c>
      <c r="G49" s="11">
        <v>6495437</v>
      </c>
      <c r="I49" s="11">
        <v>356148</v>
      </c>
    </row>
    <row r="50" spans="1:9" ht="14.25" customHeight="1" x14ac:dyDescent="0.2">
      <c r="A50" s="1" t="s">
        <v>51</v>
      </c>
      <c r="C50" s="11">
        <v>73015</v>
      </c>
      <c r="E50" s="11">
        <v>67202</v>
      </c>
      <c r="G50" s="11">
        <v>140217</v>
      </c>
    </row>
    <row r="51" spans="1:9" ht="14.25" customHeight="1" x14ac:dyDescent="0.2">
      <c r="A51" s="1" t="s">
        <v>52</v>
      </c>
    </row>
    <row r="52" spans="1:9" ht="14.25" customHeight="1" x14ac:dyDescent="0.2">
      <c r="A52" s="1" t="s">
        <v>53</v>
      </c>
      <c r="C52" s="11">
        <v>81335</v>
      </c>
      <c r="E52" s="11">
        <v>73206</v>
      </c>
      <c r="G52" s="11">
        <v>154541</v>
      </c>
    </row>
    <row r="53" spans="1:9" ht="14.25" customHeight="1" x14ac:dyDescent="0.2">
      <c r="A53" s="1" t="s">
        <v>54</v>
      </c>
      <c r="I53" s="11">
        <v>56889</v>
      </c>
    </row>
    <row r="54" spans="1:9" ht="14.25" customHeight="1" x14ac:dyDescent="0.2">
      <c r="A54" s="1" t="s">
        <v>55</v>
      </c>
      <c r="C54" s="11">
        <v>28848</v>
      </c>
      <c r="E54" s="11">
        <v>198317</v>
      </c>
      <c r="G54" s="11">
        <v>227165</v>
      </c>
    </row>
    <row r="55" spans="1:9" ht="14.25" customHeight="1" x14ac:dyDescent="0.2">
      <c r="A55" s="1" t="s">
        <v>56</v>
      </c>
      <c r="C55" s="11">
        <v>1185583</v>
      </c>
      <c r="E55" s="11">
        <v>5831777</v>
      </c>
      <c r="G55" s="11">
        <v>7017359</v>
      </c>
      <c r="I55" s="11">
        <v>413037</v>
      </c>
    </row>
    <row r="56" spans="1:9" ht="14.25" customHeight="1" x14ac:dyDescent="0.2">
      <c r="A56" s="1" t="s">
        <v>57</v>
      </c>
      <c r="C56" s="11">
        <v>1450657</v>
      </c>
      <c r="E56" s="11">
        <v>6367982</v>
      </c>
      <c r="G56" s="11">
        <v>7818639</v>
      </c>
      <c r="I56" s="11">
        <v>481302</v>
      </c>
    </row>
    <row r="57" spans="1:9" ht="14.25" customHeight="1" x14ac:dyDescent="0.2">
      <c r="A57" s="1" t="s">
        <v>58</v>
      </c>
    </row>
    <row r="58" spans="1:9" ht="14.25" customHeight="1" x14ac:dyDescent="0.2">
      <c r="A58" s="1" t="s">
        <v>59</v>
      </c>
      <c r="C58" s="11">
        <v>97291</v>
      </c>
      <c r="E58" s="11">
        <v>5092956</v>
      </c>
      <c r="G58" s="11">
        <v>5190247</v>
      </c>
      <c r="I58" s="11">
        <v>90765</v>
      </c>
    </row>
    <row r="59" spans="1:9" ht="14.25" customHeight="1" x14ac:dyDescent="0.2">
      <c r="A59" s="1" t="s">
        <v>60</v>
      </c>
    </row>
    <row r="60" spans="1:9" ht="14.25" customHeight="1" x14ac:dyDescent="0.2">
      <c r="A60" s="1" t="s">
        <v>61</v>
      </c>
      <c r="C60" s="11">
        <v>51828</v>
      </c>
      <c r="E60" s="11">
        <v>206232</v>
      </c>
      <c r="G60" s="11">
        <v>258060</v>
      </c>
    </row>
    <row r="61" spans="1:9" ht="14.25" customHeight="1" x14ac:dyDescent="0.2">
      <c r="A61" s="1" t="s">
        <v>62</v>
      </c>
      <c r="C61" s="11">
        <v>75482</v>
      </c>
      <c r="G61" s="11">
        <v>75482</v>
      </c>
      <c r="I61" s="11">
        <v>47593</v>
      </c>
    </row>
    <row r="62" spans="1:9" ht="14.25" customHeight="1" x14ac:dyDescent="0.2">
      <c r="A62" s="1" t="s">
        <v>63</v>
      </c>
      <c r="C62" s="11">
        <v>250380</v>
      </c>
      <c r="E62" s="11">
        <v>365297</v>
      </c>
      <c r="G62" s="11">
        <v>615677</v>
      </c>
    </row>
    <row r="63" spans="1:9" ht="14.25" customHeight="1" x14ac:dyDescent="0.2">
      <c r="A63" s="1" t="s">
        <v>64</v>
      </c>
      <c r="C63" s="11">
        <v>-260354</v>
      </c>
      <c r="E63" s="11">
        <v>721383</v>
      </c>
      <c r="G63" s="11">
        <v>461029</v>
      </c>
      <c r="I63" s="11">
        <v>-22407</v>
      </c>
    </row>
    <row r="64" spans="1:9" ht="14.25" customHeight="1" x14ac:dyDescent="0.2">
      <c r="A64" s="1" t="s">
        <v>65</v>
      </c>
      <c r="C64" s="11">
        <v>214627</v>
      </c>
      <c r="E64" s="11">
        <v>6385868</v>
      </c>
      <c r="G64" s="11">
        <v>6600495</v>
      </c>
      <c r="I64" s="11">
        <v>115951</v>
      </c>
    </row>
    <row r="65" spans="1:20" ht="14.25" customHeight="1" x14ac:dyDescent="0.2">
      <c r="B65" s="1" t="s">
        <v>125</v>
      </c>
    </row>
    <row r="66" spans="1:20" ht="14.25" customHeight="1" x14ac:dyDescent="0.2">
      <c r="C66" s="12">
        <v>19</v>
      </c>
    </row>
    <row r="67" spans="1:20" ht="14.25" customHeight="1" x14ac:dyDescent="0.2"/>
    <row r="70" spans="1:20" ht="14.25" customHeight="1" x14ac:dyDescent="0.2">
      <c r="F70" s="1" t="s">
        <v>0</v>
      </c>
    </row>
    <row r="71" spans="1:20" ht="14.25" customHeight="1" x14ac:dyDescent="0.2">
      <c r="F71" s="1" t="s">
        <v>66</v>
      </c>
    </row>
    <row r="72" spans="1:20" ht="14.25" customHeight="1" x14ac:dyDescent="0.2">
      <c r="F72" s="1" t="s">
        <v>126</v>
      </c>
    </row>
    <row r="73" spans="1:20" ht="14.25" customHeight="1" x14ac:dyDescent="0.2">
      <c r="G73" s="1" t="s">
        <v>263</v>
      </c>
    </row>
    <row r="74" spans="1:20" ht="14.25" customHeight="1" x14ac:dyDescent="0.2">
      <c r="K74" s="1" t="s">
        <v>121</v>
      </c>
    </row>
    <row r="75" spans="1:20" ht="14.25" customHeight="1" x14ac:dyDescent="0.2">
      <c r="F75" s="1" t="s">
        <v>68</v>
      </c>
      <c r="L75" s="1" t="s">
        <v>122</v>
      </c>
    </row>
    <row r="76" spans="1:20" ht="42.5" customHeight="1" x14ac:dyDescent="0.2">
      <c r="A76" s="1" t="s">
        <v>69</v>
      </c>
      <c r="C76" s="1" t="s">
        <v>70</v>
      </c>
      <c r="E76" s="1" t="s">
        <v>71</v>
      </c>
      <c r="F76" s="15" t="s">
        <v>72</v>
      </c>
      <c r="H76" s="1" t="s">
        <v>73</v>
      </c>
      <c r="J76" s="1" t="s">
        <v>74</v>
      </c>
      <c r="L76" s="1" t="s">
        <v>75</v>
      </c>
      <c r="O76" s="1" t="s">
        <v>76</v>
      </c>
      <c r="Q76" s="1" t="s">
        <v>77</v>
      </c>
    </row>
    <row r="77" spans="1:20" ht="14.25" customHeight="1" x14ac:dyDescent="0.2">
      <c r="A77" s="1" t="s">
        <v>78</v>
      </c>
    </row>
    <row r="78" spans="1:20" ht="14.25" customHeight="1" x14ac:dyDescent="0.2">
      <c r="A78" s="1" t="s">
        <v>79</v>
      </c>
    </row>
    <row r="79" spans="1:20" ht="14.25" customHeight="1" x14ac:dyDescent="0.2">
      <c r="A79" s="1" t="s">
        <v>80</v>
      </c>
      <c r="C79" s="11">
        <v>260413</v>
      </c>
      <c r="E79" s="11">
        <v>66148</v>
      </c>
      <c r="G79" s="11">
        <v>66125</v>
      </c>
      <c r="I79" s="1">
        <v>0</v>
      </c>
      <c r="K79" s="14">
        <v>-128140</v>
      </c>
      <c r="M79" s="14"/>
      <c r="N79" s="14"/>
      <c r="O79" s="14">
        <v>-128140</v>
      </c>
      <c r="R79" s="14"/>
      <c r="T79" s="10"/>
    </row>
    <row r="80" spans="1:20" ht="14.25" customHeight="1" x14ac:dyDescent="0.2">
      <c r="A80" s="1" t="s">
        <v>81</v>
      </c>
      <c r="C80" s="11">
        <v>187800</v>
      </c>
      <c r="E80" s="11">
        <v>14643</v>
      </c>
      <c r="G80" s="11">
        <v>8383</v>
      </c>
      <c r="I80" s="1">
        <v>0</v>
      </c>
      <c r="K80" s="14">
        <v>-164774</v>
      </c>
      <c r="M80" s="14"/>
      <c r="N80" s="14"/>
      <c r="O80" s="14">
        <v>-164774</v>
      </c>
      <c r="R80" s="14"/>
      <c r="T80" s="10"/>
    </row>
    <row r="81" spans="1:20" ht="14.25" customHeight="1" x14ac:dyDescent="0.2">
      <c r="A81" s="1" t="s">
        <v>82</v>
      </c>
      <c r="C81" s="11">
        <v>79190</v>
      </c>
      <c r="E81" s="12">
        <v>428</v>
      </c>
      <c r="G81" s="11">
        <v>2174</v>
      </c>
      <c r="I81" s="1">
        <v>0</v>
      </c>
      <c r="K81" s="14">
        <v>-76588</v>
      </c>
      <c r="M81" s="14"/>
      <c r="N81" s="14"/>
      <c r="O81" s="14">
        <v>-76588</v>
      </c>
      <c r="R81" s="14"/>
      <c r="T81" s="10"/>
    </row>
    <row r="82" spans="1:20" ht="14.25" customHeight="1" x14ac:dyDescent="0.2">
      <c r="A82" s="1" t="s">
        <v>83</v>
      </c>
      <c r="C82" s="11">
        <v>29301</v>
      </c>
      <c r="E82" s="11">
        <v>5556</v>
      </c>
      <c r="I82" s="1">
        <v>0</v>
      </c>
      <c r="K82" s="14">
        <v>-23745</v>
      </c>
      <c r="M82" s="14"/>
      <c r="N82" s="14"/>
      <c r="O82" s="14">
        <v>-23745</v>
      </c>
      <c r="R82" s="14"/>
      <c r="T82" s="10"/>
    </row>
    <row r="83" spans="1:20" ht="14.25" customHeight="1" x14ac:dyDescent="0.2">
      <c r="A83" s="1" t="s">
        <v>84</v>
      </c>
      <c r="C83" s="11">
        <v>50056</v>
      </c>
      <c r="E83" s="11">
        <v>13168</v>
      </c>
      <c r="G83" s="11">
        <v>1204</v>
      </c>
      <c r="I83" s="1">
        <v>0</v>
      </c>
      <c r="K83" s="14">
        <v>-35684</v>
      </c>
      <c r="M83" s="14"/>
      <c r="N83" s="14"/>
      <c r="O83" s="14">
        <v>-35684</v>
      </c>
      <c r="R83" s="14"/>
      <c r="T83" s="10"/>
    </row>
    <row r="84" spans="1:20" ht="14.25" customHeight="1" x14ac:dyDescent="0.2">
      <c r="A84" s="1" t="s">
        <v>85</v>
      </c>
      <c r="C84" s="11">
        <v>39976</v>
      </c>
      <c r="E84" s="11">
        <v>1418</v>
      </c>
      <c r="G84" s="12">
        <v>647</v>
      </c>
      <c r="I84" s="1">
        <v>0</v>
      </c>
      <c r="K84" s="14">
        <v>-37911</v>
      </c>
      <c r="M84" s="14"/>
      <c r="N84" s="14"/>
      <c r="O84" s="14">
        <v>-37911</v>
      </c>
      <c r="R84" s="14"/>
      <c r="T84" s="10"/>
    </row>
    <row r="85" spans="1:20" ht="14.25" customHeight="1" x14ac:dyDescent="0.2">
      <c r="A85" s="1" t="s">
        <v>86</v>
      </c>
      <c r="C85" s="11">
        <v>51274</v>
      </c>
      <c r="K85" s="14">
        <v>-51274</v>
      </c>
      <c r="M85" s="14"/>
      <c r="N85" s="14"/>
      <c r="O85" s="14">
        <v>-51274</v>
      </c>
      <c r="R85" s="14"/>
      <c r="T85" s="10"/>
    </row>
    <row r="86" spans="1:20" ht="14.25" customHeight="1" x14ac:dyDescent="0.2">
      <c r="A86" s="1" t="s">
        <v>87</v>
      </c>
      <c r="C86" s="11">
        <v>698010</v>
      </c>
      <c r="E86" s="11">
        <v>101361</v>
      </c>
      <c r="G86" s="11">
        <v>78533</v>
      </c>
      <c r="I86" s="1">
        <v>0</v>
      </c>
      <c r="K86" s="14">
        <v>-518116</v>
      </c>
      <c r="M86" s="14"/>
      <c r="N86" s="14"/>
      <c r="O86" s="14">
        <v>-518116</v>
      </c>
      <c r="R86" s="14"/>
      <c r="T86" s="10"/>
    </row>
    <row r="87" spans="1:20" ht="14.25" customHeight="1" x14ac:dyDescent="0.2">
      <c r="A87" s="1" t="s">
        <v>88</v>
      </c>
      <c r="L87" s="14"/>
      <c r="M87" s="14"/>
      <c r="N87" s="14"/>
      <c r="O87" s="14"/>
      <c r="R87" s="14"/>
      <c r="T87" s="10"/>
    </row>
    <row r="88" spans="1:20" ht="14.25" customHeight="1" x14ac:dyDescent="0.2">
      <c r="A88" s="1" t="s">
        <v>89</v>
      </c>
      <c r="C88" s="11">
        <v>404629</v>
      </c>
      <c r="E88" s="11">
        <v>380413</v>
      </c>
      <c r="I88" s="11">
        <v>-4112</v>
      </c>
      <c r="J88" s="14"/>
      <c r="K88" s="14"/>
      <c r="M88" s="14">
        <v>-28329</v>
      </c>
      <c r="O88" s="14">
        <v>-28329</v>
      </c>
      <c r="P88" s="14"/>
      <c r="T88" s="10"/>
    </row>
    <row r="89" spans="1:20" ht="14.25" customHeight="1" x14ac:dyDescent="0.2">
      <c r="A89" s="1" t="s">
        <v>90</v>
      </c>
      <c r="C89" s="11">
        <v>448979</v>
      </c>
      <c r="E89" s="11">
        <v>400799</v>
      </c>
      <c r="I89" s="11">
        <v>205604</v>
      </c>
      <c r="J89" s="14"/>
      <c r="K89" s="14"/>
      <c r="M89" s="14">
        <v>157424</v>
      </c>
      <c r="O89" s="14">
        <v>157424</v>
      </c>
      <c r="P89" s="14"/>
      <c r="T89" s="10"/>
    </row>
    <row r="90" spans="1:20" ht="14.25" customHeight="1" x14ac:dyDescent="0.2">
      <c r="A90" s="1" t="s">
        <v>91</v>
      </c>
      <c r="C90" s="11">
        <v>37298</v>
      </c>
      <c r="E90" s="11">
        <v>51414</v>
      </c>
      <c r="J90" s="14"/>
      <c r="K90" s="14"/>
      <c r="M90" s="14">
        <v>14116</v>
      </c>
      <c r="O90" s="14">
        <v>14116</v>
      </c>
      <c r="P90" s="14"/>
      <c r="T90" s="10"/>
    </row>
    <row r="91" spans="1:20" ht="14.25" customHeight="1" x14ac:dyDescent="0.2">
      <c r="A91" s="1" t="s">
        <v>92</v>
      </c>
      <c r="C91" s="12">
        <v>529</v>
      </c>
      <c r="E91" s="12">
        <v>472</v>
      </c>
      <c r="J91" s="14"/>
      <c r="K91" s="14"/>
      <c r="M91" s="14">
        <v>-57</v>
      </c>
      <c r="O91" s="14">
        <v>-57</v>
      </c>
      <c r="P91" s="14"/>
      <c r="T91" s="10"/>
    </row>
    <row r="92" spans="1:20" ht="14.25" customHeight="1" x14ac:dyDescent="0.2">
      <c r="A92" s="1" t="s">
        <v>93</v>
      </c>
      <c r="C92" s="11">
        <v>6493</v>
      </c>
      <c r="E92" s="11">
        <v>2220</v>
      </c>
      <c r="J92" s="14"/>
      <c r="K92" s="14"/>
      <c r="M92" s="14">
        <v>-4273</v>
      </c>
      <c r="O92" s="14">
        <v>-4273</v>
      </c>
      <c r="P92" s="14"/>
      <c r="T92" s="10"/>
    </row>
    <row r="93" spans="1:20" ht="14.25" customHeight="1" x14ac:dyDescent="0.2">
      <c r="A93" s="1" t="s">
        <v>94</v>
      </c>
      <c r="C93" s="11">
        <v>2201</v>
      </c>
      <c r="E93" s="11">
        <v>1340</v>
      </c>
      <c r="J93" s="14"/>
      <c r="K93" s="14"/>
      <c r="M93" s="14">
        <v>-861</v>
      </c>
      <c r="O93" s="14">
        <v>-861</v>
      </c>
      <c r="P93" s="14"/>
      <c r="T93" s="10"/>
    </row>
    <row r="94" spans="1:20" ht="14.25" customHeight="1" x14ac:dyDescent="0.2">
      <c r="A94" s="1" t="s">
        <v>95</v>
      </c>
      <c r="C94" s="11">
        <v>2214</v>
      </c>
      <c r="E94" s="11">
        <v>1697</v>
      </c>
      <c r="J94" s="14"/>
      <c r="K94" s="14"/>
      <c r="M94" s="14">
        <v>-517</v>
      </c>
      <c r="O94" s="14">
        <v>-517</v>
      </c>
      <c r="P94" s="14"/>
      <c r="T94" s="10"/>
    </row>
    <row r="95" spans="1:20" ht="14.25" customHeight="1" x14ac:dyDescent="0.2">
      <c r="A95" s="1" t="s">
        <v>96</v>
      </c>
      <c r="C95" s="11">
        <v>902343</v>
      </c>
      <c r="E95" s="11">
        <v>838355</v>
      </c>
      <c r="I95" s="11">
        <v>201492</v>
      </c>
      <c r="K95" s="14">
        <v>0</v>
      </c>
      <c r="M95" s="14">
        <v>137503</v>
      </c>
      <c r="O95" s="14">
        <v>137503</v>
      </c>
      <c r="P95" s="14"/>
      <c r="T95" s="10"/>
    </row>
    <row r="96" spans="1:20" ht="14.25" customHeight="1" x14ac:dyDescent="0.2">
      <c r="A96" s="1" t="s">
        <v>97</v>
      </c>
      <c r="C96" s="11">
        <v>1600354</v>
      </c>
      <c r="E96" s="11">
        <v>939716</v>
      </c>
      <c r="G96" s="11">
        <v>78533</v>
      </c>
      <c r="I96" s="11">
        <v>201492</v>
      </c>
      <c r="K96" s="14">
        <v>-518116</v>
      </c>
      <c r="M96" s="14">
        <v>137503</v>
      </c>
      <c r="O96" s="14">
        <v>-380613</v>
      </c>
      <c r="Q96" s="14">
        <v>-7981</v>
      </c>
      <c r="T96" s="10"/>
    </row>
    <row r="97" spans="1:20" ht="14.25" customHeight="1" x14ac:dyDescent="0.2">
      <c r="A97" s="1" t="s">
        <v>7</v>
      </c>
      <c r="C97" s="11">
        <v>82281</v>
      </c>
      <c r="E97" s="11">
        <v>53277</v>
      </c>
      <c r="G97" s="11">
        <v>20824</v>
      </c>
      <c r="I97" s="12">
        <v>200</v>
      </c>
      <c r="J97" s="10"/>
      <c r="K97" s="10"/>
      <c r="L97" s="10"/>
      <c r="M97" s="10"/>
      <c r="N97" s="10"/>
      <c r="O97" s="10"/>
      <c r="P97" s="10"/>
      <c r="T97" s="10"/>
    </row>
    <row r="98" spans="1:20" ht="14.25" customHeight="1" x14ac:dyDescent="0.2">
      <c r="A98" s="1" t="s">
        <v>98</v>
      </c>
      <c r="K98" s="10"/>
      <c r="L98" s="10"/>
      <c r="M98" s="10"/>
      <c r="N98" s="10"/>
      <c r="O98" s="10"/>
      <c r="P98" s="10"/>
      <c r="Q98" s="10"/>
      <c r="T98" s="10"/>
    </row>
    <row r="99" spans="1:20" ht="14.25" customHeight="1" x14ac:dyDescent="0.2">
      <c r="A99" s="1" t="s">
        <v>99</v>
      </c>
      <c r="K99" s="10"/>
      <c r="L99" s="10"/>
      <c r="M99" s="10"/>
      <c r="N99" s="10"/>
      <c r="O99" s="10"/>
      <c r="P99" s="10"/>
      <c r="Q99" s="10"/>
      <c r="T99" s="10"/>
    </row>
    <row r="100" spans="1:20" ht="14.25" customHeight="1" x14ac:dyDescent="0.2">
      <c r="A100" s="1" t="s">
        <v>100</v>
      </c>
      <c r="K100" s="14">
        <v>222087</v>
      </c>
      <c r="L100" s="14"/>
      <c r="M100" s="14"/>
      <c r="N100" s="14"/>
      <c r="O100" s="14">
        <v>222087</v>
      </c>
      <c r="P100" s="14"/>
      <c r="Q100" s="14"/>
      <c r="T100" s="10"/>
    </row>
    <row r="101" spans="1:20" ht="14.25" customHeight="1" x14ac:dyDescent="0.2">
      <c r="A101" s="1" t="s">
        <v>101</v>
      </c>
      <c r="K101" s="14">
        <v>112358</v>
      </c>
      <c r="L101" s="14"/>
      <c r="M101" s="14"/>
      <c r="N101" s="14"/>
      <c r="O101" s="14">
        <v>112358</v>
      </c>
      <c r="P101" s="14"/>
      <c r="Q101" s="14"/>
      <c r="T101" s="10"/>
    </row>
    <row r="102" spans="1:20" ht="14.25" customHeight="1" x14ac:dyDescent="0.2">
      <c r="A102" s="1" t="s">
        <v>102</v>
      </c>
      <c r="K102" s="14">
        <v>202014</v>
      </c>
      <c r="L102" s="14"/>
      <c r="M102" s="14"/>
      <c r="N102" s="14"/>
      <c r="O102" s="14">
        <v>202014</v>
      </c>
      <c r="P102" s="14"/>
      <c r="Q102" s="14">
        <v>4832</v>
      </c>
      <c r="T102" s="10"/>
    </row>
    <row r="103" spans="1:20" ht="14.25" customHeight="1" x14ac:dyDescent="0.2">
      <c r="A103" s="1" t="s">
        <v>103</v>
      </c>
      <c r="K103" s="14">
        <v>54312</v>
      </c>
      <c r="L103" s="14"/>
      <c r="M103" s="14"/>
      <c r="N103" s="14"/>
      <c r="O103" s="14">
        <v>54312</v>
      </c>
      <c r="P103" s="14"/>
      <c r="Q103" s="14"/>
      <c r="T103" s="10"/>
    </row>
    <row r="104" spans="1:20" ht="14.25" customHeight="1" x14ac:dyDescent="0.2">
      <c r="A104" s="1" t="s">
        <v>104</v>
      </c>
      <c r="K104" s="14">
        <v>94020</v>
      </c>
      <c r="L104" s="14"/>
      <c r="M104" s="14"/>
      <c r="N104" s="14"/>
      <c r="O104" s="14">
        <v>94020</v>
      </c>
      <c r="P104" s="14"/>
      <c r="Q104" s="14"/>
      <c r="T104" s="10"/>
    </row>
    <row r="105" spans="1:20" ht="14.25" customHeight="1" x14ac:dyDescent="0.2">
      <c r="A105" s="1" t="s">
        <v>105</v>
      </c>
      <c r="K105" s="14"/>
      <c r="L105" s="14"/>
      <c r="M105" s="14"/>
      <c r="N105" s="14"/>
      <c r="O105" s="14"/>
      <c r="P105" s="14"/>
      <c r="Q105" s="14"/>
      <c r="T105" s="10"/>
    </row>
    <row r="106" spans="1:20" ht="14.25" customHeight="1" x14ac:dyDescent="0.2">
      <c r="A106" s="1" t="s">
        <v>106</v>
      </c>
      <c r="K106" s="14">
        <v>3962</v>
      </c>
      <c r="L106" s="14"/>
      <c r="M106" s="14">
        <v>-37323</v>
      </c>
      <c r="N106" s="14"/>
      <c r="O106" s="14">
        <v>-33361</v>
      </c>
      <c r="P106" s="14"/>
      <c r="Q106" s="14">
        <v>7530</v>
      </c>
      <c r="T106" s="10"/>
    </row>
    <row r="107" spans="1:20" ht="14.25" customHeight="1" x14ac:dyDescent="0.2">
      <c r="A107" s="1" t="s">
        <v>107</v>
      </c>
      <c r="K107" s="14">
        <v>456</v>
      </c>
      <c r="L107" s="14"/>
      <c r="M107" s="14"/>
      <c r="N107" s="14"/>
      <c r="O107" s="14">
        <v>456</v>
      </c>
      <c r="P107" s="14"/>
      <c r="Q107" s="14"/>
      <c r="T107" s="10"/>
    </row>
    <row r="108" spans="1:20" ht="14.25" customHeight="1" x14ac:dyDescent="0.2">
      <c r="A108" s="1" t="s">
        <v>109</v>
      </c>
      <c r="K108" s="14">
        <v>17491</v>
      </c>
      <c r="L108" s="14"/>
      <c r="M108" s="14"/>
      <c r="N108" s="14"/>
      <c r="O108" s="14">
        <v>17491</v>
      </c>
      <c r="P108" s="14"/>
      <c r="Q108" s="14">
        <v>10</v>
      </c>
      <c r="T108" s="10"/>
    </row>
    <row r="109" spans="1:20" ht="14.25" customHeight="1" x14ac:dyDescent="0.2">
      <c r="A109" s="1" t="s">
        <v>110</v>
      </c>
      <c r="K109" s="16" t="s">
        <v>127</v>
      </c>
      <c r="L109" s="14"/>
      <c r="M109" s="16">
        <v>-37323</v>
      </c>
      <c r="N109" s="14"/>
      <c r="O109" s="16">
        <v>669375</v>
      </c>
      <c r="P109" s="14"/>
      <c r="Q109" s="14">
        <v>12372</v>
      </c>
      <c r="T109" s="17"/>
    </row>
    <row r="110" spans="1:20" ht="14.25" customHeight="1" x14ac:dyDescent="0.2">
      <c r="A110" s="1" t="s">
        <v>111</v>
      </c>
      <c r="K110" s="1">
        <v>-2231</v>
      </c>
      <c r="M110" s="1">
        <v>-26840</v>
      </c>
      <c r="O110" s="1">
        <v>29070</v>
      </c>
      <c r="Q110" s="1">
        <v>0</v>
      </c>
      <c r="T110" s="10"/>
    </row>
    <row r="111" spans="1:20" ht="14.25" customHeight="1" x14ac:dyDescent="0.2">
      <c r="A111" s="1" t="s">
        <v>112</v>
      </c>
      <c r="K111" s="1">
        <v>-119590</v>
      </c>
      <c r="M111" s="1">
        <f>-K111</f>
        <v>119590</v>
      </c>
      <c r="O111" s="1">
        <v>0</v>
      </c>
      <c r="Q111" s="1">
        <v>0</v>
      </c>
      <c r="T111" s="10"/>
    </row>
    <row r="112" spans="1:20" ht="14.25" customHeight="1" x14ac:dyDescent="0.2">
      <c r="A112" s="1" t="s">
        <v>113</v>
      </c>
      <c r="K112" s="14">
        <v>584878</v>
      </c>
      <c r="L112" s="14"/>
      <c r="M112" s="14">
        <v>55427</v>
      </c>
      <c r="N112" s="14"/>
      <c r="O112" s="14">
        <v>640305</v>
      </c>
      <c r="P112" s="14"/>
      <c r="Q112" s="14">
        <v>12372</v>
      </c>
      <c r="T112" s="10"/>
    </row>
    <row r="113" spans="1:20" ht="14.25" customHeight="1" x14ac:dyDescent="0.2">
      <c r="A113" s="1" t="s">
        <v>114</v>
      </c>
      <c r="K113" s="14">
        <v>66761</v>
      </c>
      <c r="L113" s="14"/>
      <c r="M113" s="14">
        <v>192931</v>
      </c>
      <c r="N113" s="14"/>
      <c r="O113" s="14">
        <v>259692</v>
      </c>
      <c r="P113" s="14"/>
      <c r="Q113" s="14">
        <v>4391</v>
      </c>
      <c r="T113" s="10"/>
    </row>
    <row r="114" spans="1:20" ht="14.25" customHeight="1" x14ac:dyDescent="0.2">
      <c r="A114" s="1" t="s">
        <v>115</v>
      </c>
      <c r="K114" s="16" t="s">
        <v>128</v>
      </c>
      <c r="L114" s="14"/>
      <c r="M114" s="14" t="s">
        <v>129</v>
      </c>
      <c r="N114" s="14"/>
      <c r="O114" s="16" t="s">
        <v>130</v>
      </c>
      <c r="P114" s="14"/>
      <c r="Q114" s="14">
        <v>111560</v>
      </c>
      <c r="T114" s="10"/>
    </row>
    <row r="115" spans="1:20" ht="14.25" customHeight="1" x14ac:dyDescent="0.2">
      <c r="A115" s="1" t="s">
        <v>116</v>
      </c>
      <c r="K115" s="1">
        <v>-57792</v>
      </c>
      <c r="M115" s="1">
        <v>0</v>
      </c>
      <c r="O115" s="1">
        <f>K115</f>
        <v>-57792</v>
      </c>
      <c r="Q115" s="1">
        <v>0</v>
      </c>
      <c r="T115" s="10"/>
    </row>
    <row r="116" spans="1:20" ht="14.25" customHeight="1" x14ac:dyDescent="0.2">
      <c r="A116" s="1" t="s">
        <v>117</v>
      </c>
      <c r="K116" s="14">
        <v>147866</v>
      </c>
      <c r="L116" s="14"/>
      <c r="M116" s="14">
        <v>6192937</v>
      </c>
      <c r="N116" s="14"/>
      <c r="O116" s="14">
        <v>6340803</v>
      </c>
      <c r="P116" s="14"/>
      <c r="Q116" s="14">
        <v>111560</v>
      </c>
      <c r="T116" s="10"/>
    </row>
    <row r="117" spans="1:20" ht="14.25" customHeight="1" x14ac:dyDescent="0.2">
      <c r="A117" s="1" t="s">
        <v>118</v>
      </c>
      <c r="K117" s="14">
        <v>214627</v>
      </c>
      <c r="L117" s="14"/>
      <c r="M117" s="14">
        <v>6385868</v>
      </c>
      <c r="N117" s="14"/>
      <c r="O117" s="14">
        <v>6600495</v>
      </c>
      <c r="P117" s="14"/>
      <c r="Q117" s="14">
        <v>115951</v>
      </c>
    </row>
    <row r="118" spans="1:20" ht="14.25" customHeight="1" x14ac:dyDescent="0.2">
      <c r="A118" s="1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861-EA4C-C441-BA4C-20296ADD5E8D}">
  <dimension ref="A1:Q112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6384" width="8.83203125" style="1"/>
  </cols>
  <sheetData>
    <row r="1" spans="1:9" ht="14.25" customHeight="1" x14ac:dyDescent="0.2">
      <c r="C1" s="1" t="s">
        <v>0</v>
      </c>
    </row>
    <row r="2" spans="1:9" ht="14.25" customHeight="1" x14ac:dyDescent="0.2">
      <c r="C2" s="1" t="s">
        <v>1</v>
      </c>
    </row>
    <row r="3" spans="1:9" ht="14.25" customHeight="1" x14ac:dyDescent="0.2">
      <c r="C3" s="1" t="s">
        <v>131</v>
      </c>
    </row>
    <row r="4" spans="1:9" ht="14.25" customHeight="1" x14ac:dyDescent="0.2">
      <c r="C4" s="1" t="s">
        <v>263</v>
      </c>
    </row>
    <row r="5" spans="1:9" ht="14.25" customHeight="1" x14ac:dyDescent="0.2">
      <c r="C5" s="1" t="s">
        <v>3</v>
      </c>
      <c r="E5" s="1" t="s">
        <v>4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7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84048</v>
      </c>
      <c r="E9" s="11">
        <v>31606</v>
      </c>
      <c r="G9" s="11">
        <v>115654</v>
      </c>
      <c r="I9" s="11">
        <v>17134</v>
      </c>
    </row>
    <row r="10" spans="1:9" ht="14.25" customHeight="1" x14ac:dyDescent="0.2">
      <c r="A10" s="1" t="s">
        <v>11</v>
      </c>
      <c r="C10" s="11">
        <v>147776</v>
      </c>
      <c r="E10" s="11">
        <v>245150</v>
      </c>
      <c r="G10" s="11">
        <v>392926</v>
      </c>
      <c r="I10" s="11">
        <v>46413</v>
      </c>
    </row>
    <row r="11" spans="1:9" ht="14.25" customHeight="1" x14ac:dyDescent="0.2">
      <c r="A11" s="1" t="s">
        <v>12</v>
      </c>
      <c r="C11" s="11">
        <v>105743</v>
      </c>
      <c r="E11" s="11">
        <v>709285</v>
      </c>
      <c r="G11" s="11">
        <v>815028</v>
      </c>
    </row>
    <row r="12" spans="1:9" ht="14.25" customHeight="1" x14ac:dyDescent="0.2">
      <c r="A12" s="1" t="s">
        <v>13</v>
      </c>
      <c r="C12" s="11">
        <v>3816</v>
      </c>
      <c r="G12" s="11">
        <v>3816</v>
      </c>
      <c r="I12" s="11">
        <v>10469</v>
      </c>
    </row>
    <row r="13" spans="1:9" ht="14.25" customHeight="1" x14ac:dyDescent="0.2">
      <c r="A13" s="1" t="s">
        <v>14</v>
      </c>
      <c r="C13" s="11">
        <v>66357</v>
      </c>
      <c r="E13" s="11">
        <v>95814</v>
      </c>
      <c r="G13" s="11">
        <v>162171</v>
      </c>
      <c r="I13" s="11">
        <v>6953</v>
      </c>
    </row>
    <row r="14" spans="1:9" ht="14.25" customHeight="1" x14ac:dyDescent="0.2">
      <c r="A14" s="1" t="s">
        <v>15</v>
      </c>
      <c r="C14" s="11">
        <v>13877</v>
      </c>
      <c r="E14" s="11">
        <v>27489</v>
      </c>
      <c r="G14" s="11">
        <v>41366</v>
      </c>
      <c r="I14" s="11">
        <v>5484</v>
      </c>
    </row>
    <row r="15" spans="1:9" ht="14.25" customHeight="1" x14ac:dyDescent="0.2">
      <c r="A15" s="1" t="s">
        <v>16</v>
      </c>
      <c r="C15" s="11">
        <v>-74450</v>
      </c>
      <c r="E15" s="11">
        <v>74450</v>
      </c>
    </row>
    <row r="16" spans="1:9" ht="14.25" customHeight="1" x14ac:dyDescent="0.2">
      <c r="A16" s="1" t="s">
        <v>17</v>
      </c>
      <c r="E16" s="11">
        <v>23264</v>
      </c>
      <c r="G16" s="11">
        <v>23264</v>
      </c>
      <c r="I16" s="12">
        <v>240</v>
      </c>
    </row>
    <row r="17" spans="1:9" ht="14.25" customHeight="1" x14ac:dyDescent="0.2">
      <c r="A17" s="1" t="s">
        <v>18</v>
      </c>
      <c r="E17" s="11">
        <v>84707</v>
      </c>
      <c r="G17" s="11">
        <v>84707</v>
      </c>
    </row>
    <row r="18" spans="1:9" ht="14.25" customHeight="1" x14ac:dyDescent="0.2">
      <c r="A18" s="1" t="s">
        <v>19</v>
      </c>
      <c r="C18" s="11">
        <v>3312</v>
      </c>
      <c r="E18" s="12">
        <v>934</v>
      </c>
      <c r="G18" s="11">
        <v>4246</v>
      </c>
      <c r="I18" s="11">
        <v>5416</v>
      </c>
    </row>
    <row r="19" spans="1:9" ht="14.25" customHeight="1" x14ac:dyDescent="0.2">
      <c r="A19" s="1" t="s">
        <v>20</v>
      </c>
      <c r="C19" s="11">
        <v>350476</v>
      </c>
      <c r="E19" s="11">
        <v>1292699</v>
      </c>
      <c r="G19" s="11">
        <v>1643176</v>
      </c>
      <c r="I19" s="11">
        <v>92109</v>
      </c>
    </row>
    <row r="20" spans="1:9" ht="14.25" customHeight="1" x14ac:dyDescent="0.2">
      <c r="A20" s="1" t="s">
        <v>21</v>
      </c>
    </row>
    <row r="21" spans="1:9" ht="14.25" customHeight="1" x14ac:dyDescent="0.2">
      <c r="A21" s="1" t="s">
        <v>11</v>
      </c>
      <c r="I21" s="11">
        <v>33907</v>
      </c>
    </row>
    <row r="22" spans="1:9" ht="14.25" customHeight="1" x14ac:dyDescent="0.2">
      <c r="A22" s="1" t="s">
        <v>22</v>
      </c>
      <c r="C22" s="11">
        <v>181982</v>
      </c>
      <c r="E22" s="11">
        <v>1906860</v>
      </c>
      <c r="G22" s="11">
        <v>2088842</v>
      </c>
      <c r="I22" s="11">
        <v>8578</v>
      </c>
    </row>
    <row r="23" spans="1:9" ht="14.25" customHeight="1" x14ac:dyDescent="0.2">
      <c r="A23" s="1" t="s">
        <v>23</v>
      </c>
    </row>
    <row r="24" spans="1:9" ht="14.25" customHeight="1" x14ac:dyDescent="0.2">
      <c r="A24" s="1" t="s">
        <v>24</v>
      </c>
      <c r="C24" s="11">
        <v>268991</v>
      </c>
      <c r="E24" s="11">
        <v>2900590</v>
      </c>
      <c r="G24" s="11">
        <v>3169581</v>
      </c>
      <c r="I24" s="11">
        <v>153314</v>
      </c>
    </row>
    <row r="25" spans="1:9" ht="14.25" customHeight="1" x14ac:dyDescent="0.2">
      <c r="A25" s="1" t="s">
        <v>25</v>
      </c>
      <c r="C25" s="11">
        <v>489225</v>
      </c>
      <c r="E25" s="11">
        <v>7362935</v>
      </c>
      <c r="G25" s="11">
        <v>7852160</v>
      </c>
      <c r="I25" s="11">
        <v>202692</v>
      </c>
    </row>
    <row r="26" spans="1:9" ht="14.25" customHeight="1" x14ac:dyDescent="0.2">
      <c r="A26" s="1" t="s">
        <v>26</v>
      </c>
      <c r="C26" s="11">
        <v>321845</v>
      </c>
      <c r="G26" s="11">
        <v>321845</v>
      </c>
    </row>
    <row r="27" spans="1:9" ht="14.25" customHeight="1" x14ac:dyDescent="0.2">
      <c r="A27" s="1" t="s">
        <v>27</v>
      </c>
      <c r="E27" s="11">
        <v>81345</v>
      </c>
      <c r="G27" s="11">
        <v>81345</v>
      </c>
    </row>
    <row r="28" spans="1:9" ht="14.25" customHeight="1" x14ac:dyDescent="0.2">
      <c r="A28" s="1" t="s">
        <v>28</v>
      </c>
      <c r="C28" s="11">
        <v>9417</v>
      </c>
      <c r="G28" s="11">
        <v>9417</v>
      </c>
    </row>
    <row r="29" spans="1:9" ht="14.25" customHeight="1" x14ac:dyDescent="0.2">
      <c r="A29" s="1" t="s">
        <v>29</v>
      </c>
      <c r="E29" s="11">
        <v>25000</v>
      </c>
      <c r="G29" s="11">
        <v>25000</v>
      </c>
      <c r="I29" s="11">
        <v>32216</v>
      </c>
    </row>
    <row r="30" spans="1:9" ht="14.25" customHeight="1" x14ac:dyDescent="0.2">
      <c r="A30" s="1" t="s">
        <v>30</v>
      </c>
      <c r="C30" s="11">
        <v>47980</v>
      </c>
      <c r="E30" s="11">
        <v>182456</v>
      </c>
      <c r="G30" s="11">
        <v>230436</v>
      </c>
      <c r="I30" s="11">
        <v>32798</v>
      </c>
    </row>
    <row r="31" spans="1:9" ht="14.25" customHeight="1" x14ac:dyDescent="0.2">
      <c r="A31" s="1" t="s">
        <v>32</v>
      </c>
      <c r="C31" s="11">
        <v>1319440</v>
      </c>
      <c r="E31" s="11">
        <v>12459186</v>
      </c>
      <c r="G31" s="11">
        <v>13778626</v>
      </c>
      <c r="I31" s="11">
        <v>526110</v>
      </c>
    </row>
    <row r="32" spans="1:9" ht="14.25" customHeight="1" x14ac:dyDescent="0.2">
      <c r="A32" s="1" t="s">
        <v>33</v>
      </c>
      <c r="C32" s="11">
        <v>1669916</v>
      </c>
      <c r="E32" s="11">
        <v>13751885</v>
      </c>
      <c r="G32" s="11">
        <v>15421802</v>
      </c>
      <c r="I32" s="11">
        <v>618218</v>
      </c>
    </row>
    <row r="33" spans="1:9" ht="14.25" customHeight="1" x14ac:dyDescent="0.2">
      <c r="A33" s="1" t="s">
        <v>34</v>
      </c>
    </row>
    <row r="34" spans="1:9" ht="14.25" customHeight="1" x14ac:dyDescent="0.2">
      <c r="A34" s="1" t="s">
        <v>35</v>
      </c>
    </row>
    <row r="35" spans="1:9" ht="14.25" customHeight="1" x14ac:dyDescent="0.2">
      <c r="A35" s="1" t="s">
        <v>36</v>
      </c>
      <c r="C35" s="11">
        <v>38857</v>
      </c>
      <c r="E35" s="11">
        <v>12561</v>
      </c>
      <c r="G35" s="11">
        <v>51418</v>
      </c>
      <c r="I35" s="11">
        <v>6924</v>
      </c>
    </row>
    <row r="36" spans="1:9" ht="14.25" customHeight="1" x14ac:dyDescent="0.2">
      <c r="A36" s="1" t="s">
        <v>37</v>
      </c>
      <c r="C36" s="11">
        <v>5830</v>
      </c>
      <c r="E36" s="11">
        <v>21093</v>
      </c>
      <c r="G36" s="11">
        <v>26923</v>
      </c>
    </row>
    <row r="37" spans="1:9" ht="14.25" customHeight="1" x14ac:dyDescent="0.2">
      <c r="A37" s="1" t="s">
        <v>38</v>
      </c>
      <c r="C37" s="11">
        <v>24220</v>
      </c>
      <c r="E37" s="11">
        <v>15288</v>
      </c>
      <c r="G37" s="11">
        <v>39508</v>
      </c>
    </row>
    <row r="38" spans="1:9" ht="14.25" customHeight="1" x14ac:dyDescent="0.2">
      <c r="A38" s="1" t="s">
        <v>39</v>
      </c>
      <c r="C38" s="11">
        <v>1354</v>
      </c>
      <c r="G38" s="11">
        <v>1354</v>
      </c>
    </row>
    <row r="39" spans="1:9" ht="14.25" customHeight="1" x14ac:dyDescent="0.2">
      <c r="A39" s="1" t="s">
        <v>40</v>
      </c>
      <c r="C39" s="11">
        <v>9458</v>
      </c>
      <c r="G39" s="11">
        <v>9458</v>
      </c>
      <c r="I39" s="11">
        <v>1154</v>
      </c>
    </row>
    <row r="40" spans="1:9" ht="14.25" customHeight="1" x14ac:dyDescent="0.2">
      <c r="A40" s="1" t="s">
        <v>41</v>
      </c>
      <c r="E40" s="11">
        <v>5097</v>
      </c>
      <c r="G40" s="11">
        <v>5097</v>
      </c>
      <c r="I40" s="11">
        <v>6185</v>
      </c>
    </row>
    <row r="41" spans="1:9" ht="14.25" customHeight="1" x14ac:dyDescent="0.2">
      <c r="A41" s="1" t="s">
        <v>42</v>
      </c>
      <c r="C41" s="11">
        <v>12583</v>
      </c>
      <c r="G41" s="11">
        <v>12583</v>
      </c>
      <c r="I41" s="11">
        <v>5799</v>
      </c>
    </row>
    <row r="42" spans="1:9" ht="14.25" customHeight="1" x14ac:dyDescent="0.2">
      <c r="A42" s="1" t="s">
        <v>43</v>
      </c>
      <c r="E42" s="11">
        <v>207962</v>
      </c>
      <c r="G42" s="11">
        <v>207962</v>
      </c>
      <c r="I42" s="11">
        <v>32000</v>
      </c>
    </row>
    <row r="43" spans="1:9" ht="14.25" customHeight="1" x14ac:dyDescent="0.2">
      <c r="A43" s="1" t="s">
        <v>44</v>
      </c>
      <c r="E43" s="11">
        <v>314348</v>
      </c>
      <c r="G43" s="11">
        <v>314348</v>
      </c>
    </row>
    <row r="44" spans="1:9" ht="14.25" customHeight="1" x14ac:dyDescent="0.2">
      <c r="A44" s="1" t="s">
        <v>45</v>
      </c>
      <c r="C44" s="11">
        <v>54074</v>
      </c>
      <c r="E44" s="11">
        <v>125662</v>
      </c>
      <c r="G44" s="11">
        <v>179736</v>
      </c>
      <c r="I44" s="11">
        <v>21100</v>
      </c>
    </row>
    <row r="45" spans="1:9" ht="14.25" customHeight="1" x14ac:dyDescent="0.2">
      <c r="A45" s="1" t="s">
        <v>46</v>
      </c>
      <c r="C45" s="11">
        <v>9432</v>
      </c>
      <c r="E45" s="11">
        <v>3249</v>
      </c>
      <c r="G45" s="11">
        <v>12681</v>
      </c>
    </row>
    <row r="46" spans="1:9" ht="14.25" customHeight="1" x14ac:dyDescent="0.2">
      <c r="A46" s="1" t="s">
        <v>47</v>
      </c>
      <c r="C46" s="11">
        <v>7218</v>
      </c>
      <c r="E46" s="11">
        <v>9158</v>
      </c>
      <c r="G46" s="11">
        <v>16376</v>
      </c>
    </row>
    <row r="47" spans="1:9" ht="14.25" customHeight="1" x14ac:dyDescent="0.2">
      <c r="A47" s="1" t="s">
        <v>48</v>
      </c>
      <c r="C47" s="11">
        <v>163026</v>
      </c>
      <c r="E47" s="11">
        <v>714418</v>
      </c>
      <c r="G47" s="11">
        <v>877445</v>
      </c>
      <c r="I47" s="11">
        <v>73162</v>
      </c>
    </row>
    <row r="48" spans="1:9" ht="14.25" customHeight="1" x14ac:dyDescent="0.2">
      <c r="A48" s="1" t="s">
        <v>49</v>
      </c>
    </row>
    <row r="49" spans="1:9" ht="14.25" customHeight="1" x14ac:dyDescent="0.2">
      <c r="A49" s="1" t="s">
        <v>50</v>
      </c>
      <c r="C49" s="11">
        <v>952556</v>
      </c>
      <c r="E49" s="11">
        <v>6068824</v>
      </c>
      <c r="G49" s="11">
        <v>7021380</v>
      </c>
      <c r="I49" s="11">
        <v>362334</v>
      </c>
    </row>
    <row r="50" spans="1:9" ht="14.25" customHeight="1" x14ac:dyDescent="0.2">
      <c r="A50" s="1" t="s">
        <v>51</v>
      </c>
      <c r="C50" s="11">
        <v>69349</v>
      </c>
      <c r="E50" s="11">
        <v>58066</v>
      </c>
      <c r="G50" s="11">
        <v>127415</v>
      </c>
    </row>
    <row r="51" spans="1:9" ht="14.25" customHeight="1" x14ac:dyDescent="0.2">
      <c r="A51" s="1" t="s">
        <v>52</v>
      </c>
    </row>
    <row r="52" spans="1:9" ht="14.25" customHeight="1" x14ac:dyDescent="0.2">
      <c r="A52" s="1" t="s">
        <v>53</v>
      </c>
      <c r="C52" s="11">
        <v>111768</v>
      </c>
      <c r="E52" s="11">
        <v>96152</v>
      </c>
      <c r="G52" s="11">
        <v>207920</v>
      </c>
    </row>
    <row r="53" spans="1:9" ht="14.25" customHeight="1" x14ac:dyDescent="0.2">
      <c r="A53" s="1" t="s">
        <v>54</v>
      </c>
      <c r="I53" s="11">
        <v>54516</v>
      </c>
    </row>
    <row r="54" spans="1:9" ht="14.25" customHeight="1" x14ac:dyDescent="0.2">
      <c r="A54" s="1" t="s">
        <v>55</v>
      </c>
      <c r="C54" s="11">
        <v>40772</v>
      </c>
      <c r="E54" s="11">
        <v>163056</v>
      </c>
      <c r="G54" s="11">
        <v>203828</v>
      </c>
    </row>
    <row r="55" spans="1:9" ht="14.25" customHeight="1" x14ac:dyDescent="0.2">
      <c r="A55" s="1" t="s">
        <v>56</v>
      </c>
      <c r="C55" s="11">
        <v>1174445</v>
      </c>
      <c r="E55" s="11">
        <v>6386098</v>
      </c>
      <c r="G55" s="11">
        <v>7560543</v>
      </c>
      <c r="I55" s="11">
        <v>416850</v>
      </c>
    </row>
    <row r="56" spans="1:9" ht="14.25" customHeight="1" x14ac:dyDescent="0.2">
      <c r="A56" s="1" t="s">
        <v>57</v>
      </c>
      <c r="C56" s="11">
        <v>1337471</v>
      </c>
      <c r="E56" s="11">
        <v>7100516</v>
      </c>
      <c r="G56" s="11">
        <v>8437987</v>
      </c>
      <c r="I56" s="11">
        <v>490012</v>
      </c>
    </row>
    <row r="57" spans="1:9" ht="14.25" customHeight="1" x14ac:dyDescent="0.2">
      <c r="A57" s="1" t="s">
        <v>58</v>
      </c>
    </row>
    <row r="58" spans="1:9" ht="14.25" customHeight="1" x14ac:dyDescent="0.2">
      <c r="A58" s="1" t="s">
        <v>59</v>
      </c>
      <c r="C58" s="11">
        <v>58841</v>
      </c>
      <c r="E58" s="11">
        <v>4879760</v>
      </c>
      <c r="G58" s="11">
        <v>4938601</v>
      </c>
      <c r="I58" s="11">
        <v>95511</v>
      </c>
    </row>
    <row r="59" spans="1:9" ht="14.25" customHeight="1" x14ac:dyDescent="0.2">
      <c r="A59" s="1" t="s">
        <v>60</v>
      </c>
    </row>
    <row r="60" spans="1:9" ht="14.25" customHeight="1" x14ac:dyDescent="0.2">
      <c r="A60" s="1" t="s">
        <v>61</v>
      </c>
      <c r="C60" s="11">
        <v>265371</v>
      </c>
      <c r="E60" s="11">
        <v>349001</v>
      </c>
      <c r="G60" s="11">
        <v>614372</v>
      </c>
    </row>
    <row r="61" spans="1:9" ht="14.25" customHeight="1" x14ac:dyDescent="0.2">
      <c r="A61" s="1" t="s">
        <v>62</v>
      </c>
      <c r="C61" s="11">
        <v>76517</v>
      </c>
      <c r="G61" s="11">
        <v>76517</v>
      </c>
      <c r="I61" s="11">
        <v>62382</v>
      </c>
    </row>
    <row r="62" spans="1:9" ht="14.25" customHeight="1" x14ac:dyDescent="0.2">
      <c r="A62" s="1" t="s">
        <v>63</v>
      </c>
      <c r="C62" s="11">
        <v>49827</v>
      </c>
      <c r="E62" s="11">
        <v>418473</v>
      </c>
      <c r="G62" s="11">
        <v>468300</v>
      </c>
    </row>
    <row r="63" spans="1:9" ht="14.25" customHeight="1" x14ac:dyDescent="0.2">
      <c r="A63" s="1" t="s">
        <v>64</v>
      </c>
      <c r="C63" s="11">
        <v>-118112</v>
      </c>
      <c r="E63" s="11">
        <v>1004136</v>
      </c>
      <c r="G63" s="11">
        <v>886024</v>
      </c>
      <c r="I63" s="11">
        <v>-29686</v>
      </c>
    </row>
    <row r="64" spans="1:9" ht="14.25" customHeight="1" x14ac:dyDescent="0.2">
      <c r="A64" s="1" t="s">
        <v>65</v>
      </c>
      <c r="C64" s="11">
        <v>332445</v>
      </c>
      <c r="E64" s="11">
        <v>6651370</v>
      </c>
      <c r="G64" s="11">
        <v>6983815</v>
      </c>
      <c r="I64" s="11">
        <v>128207</v>
      </c>
    </row>
    <row r="65" spans="1:16" ht="14.25" customHeight="1" x14ac:dyDescent="0.2">
      <c r="B65" s="1" t="s">
        <v>125</v>
      </c>
    </row>
    <row r="66" spans="1:16" ht="14.25" customHeight="1" x14ac:dyDescent="0.2">
      <c r="C66" s="12">
        <v>19</v>
      </c>
    </row>
    <row r="67" spans="1:16" ht="14.25" customHeight="1" x14ac:dyDescent="0.2"/>
    <row r="68" spans="1:16" ht="14.25" customHeight="1" x14ac:dyDescent="0.2">
      <c r="F68" s="1" t="s">
        <v>0</v>
      </c>
    </row>
    <row r="69" spans="1:16" ht="14.25" customHeight="1" x14ac:dyDescent="0.2">
      <c r="F69" s="1" t="s">
        <v>66</v>
      </c>
    </row>
    <row r="70" spans="1:16" ht="14.25" customHeight="1" x14ac:dyDescent="0.2">
      <c r="F70" s="1" t="s">
        <v>120</v>
      </c>
    </row>
    <row r="71" spans="1:16" ht="14.25" customHeight="1" x14ac:dyDescent="0.2">
      <c r="G71" s="1" t="s">
        <v>263</v>
      </c>
    </row>
    <row r="72" spans="1:16" ht="14.25" customHeight="1" x14ac:dyDescent="0.2">
      <c r="K72" s="1" t="s">
        <v>121</v>
      </c>
    </row>
    <row r="73" spans="1:16" ht="14.25" customHeight="1" x14ac:dyDescent="0.2">
      <c r="F73" s="1" t="s">
        <v>68</v>
      </c>
      <c r="L73" s="1" t="s">
        <v>122</v>
      </c>
    </row>
    <row r="74" spans="1:16" ht="42.5" customHeight="1" x14ac:dyDescent="0.2">
      <c r="A74" s="1" t="s">
        <v>69</v>
      </c>
      <c r="C74" s="1" t="s">
        <v>70</v>
      </c>
      <c r="E74" s="1" t="s">
        <v>71</v>
      </c>
      <c r="F74" s="1" t="s">
        <v>72</v>
      </c>
      <c r="H74" s="1" t="s">
        <v>73</v>
      </c>
      <c r="J74" s="1" t="s">
        <v>74</v>
      </c>
      <c r="L74" s="1" t="s">
        <v>75</v>
      </c>
      <c r="O74" s="1" t="s">
        <v>76</v>
      </c>
      <c r="P74" s="1" t="s">
        <v>77</v>
      </c>
    </row>
    <row r="75" spans="1:16" ht="14.25" customHeight="1" x14ac:dyDescent="0.2">
      <c r="A75" s="1" t="s">
        <v>78</v>
      </c>
    </row>
    <row r="76" spans="1:16" ht="14.25" customHeight="1" x14ac:dyDescent="0.2">
      <c r="A76" s="1" t="s">
        <v>79</v>
      </c>
    </row>
    <row r="77" spans="1:16" ht="14.25" customHeight="1" x14ac:dyDescent="0.2">
      <c r="A77" s="1" t="s">
        <v>80</v>
      </c>
      <c r="C77" s="11">
        <v>239306</v>
      </c>
      <c r="E77" s="11">
        <v>94307</v>
      </c>
      <c r="G77" s="11">
        <v>29532</v>
      </c>
      <c r="I77" s="11">
        <v>40930</v>
      </c>
      <c r="K77" s="11">
        <v>-74537</v>
      </c>
      <c r="O77" s="11">
        <v>-74537</v>
      </c>
    </row>
    <row r="78" spans="1:16" ht="14.25" customHeight="1" x14ac:dyDescent="0.2">
      <c r="A78" s="1" t="s">
        <v>81</v>
      </c>
      <c r="C78" s="11">
        <v>197598</v>
      </c>
      <c r="E78" s="11">
        <v>19228</v>
      </c>
      <c r="G78" s="11">
        <v>20574</v>
      </c>
      <c r="K78" s="11">
        <v>-157796</v>
      </c>
      <c r="O78" s="11">
        <v>-157796</v>
      </c>
    </row>
    <row r="79" spans="1:16" ht="14.25" customHeight="1" x14ac:dyDescent="0.2">
      <c r="A79" s="1" t="s">
        <v>82</v>
      </c>
      <c r="C79" s="11">
        <v>83596</v>
      </c>
      <c r="E79" s="12">
        <v>496</v>
      </c>
      <c r="G79" s="12">
        <v>842</v>
      </c>
      <c r="K79" s="11">
        <v>-82258</v>
      </c>
      <c r="O79" s="11">
        <v>-82258</v>
      </c>
    </row>
    <row r="80" spans="1:16" ht="14.25" customHeight="1" x14ac:dyDescent="0.2">
      <c r="A80" s="1" t="s">
        <v>83</v>
      </c>
      <c r="C80" s="11">
        <v>25520</v>
      </c>
      <c r="E80" s="11">
        <v>2003</v>
      </c>
      <c r="K80" s="11">
        <v>-23517</v>
      </c>
      <c r="O80" s="11">
        <v>-23517</v>
      </c>
    </row>
    <row r="81" spans="1:17" ht="14.25" customHeight="1" x14ac:dyDescent="0.2">
      <c r="A81" s="1" t="s">
        <v>84</v>
      </c>
      <c r="C81" s="11">
        <v>54442</v>
      </c>
      <c r="E81" s="11">
        <v>2383</v>
      </c>
      <c r="G81" s="11">
        <v>4200</v>
      </c>
      <c r="K81" s="11">
        <v>-47859</v>
      </c>
      <c r="O81" s="11">
        <v>-47859</v>
      </c>
    </row>
    <row r="82" spans="1:17" ht="14.25" customHeight="1" x14ac:dyDescent="0.2">
      <c r="A82" s="1" t="s">
        <v>85</v>
      </c>
      <c r="C82" s="11">
        <v>41939</v>
      </c>
      <c r="E82" s="11">
        <v>2267</v>
      </c>
      <c r="G82" s="11">
        <v>4865</v>
      </c>
      <c r="K82" s="11">
        <v>-34807</v>
      </c>
      <c r="O82" s="11">
        <v>-34807</v>
      </c>
    </row>
    <row r="83" spans="1:17" ht="14.25" customHeight="1" x14ac:dyDescent="0.2">
      <c r="A83" s="1" t="s">
        <v>86</v>
      </c>
      <c r="C83" s="11">
        <v>47629</v>
      </c>
      <c r="K83" s="11">
        <v>-47629</v>
      </c>
      <c r="O83" s="11">
        <v>-47629</v>
      </c>
    </row>
    <row r="84" spans="1:17" ht="14.25" customHeight="1" x14ac:dyDescent="0.2">
      <c r="A84" s="1" t="s">
        <v>87</v>
      </c>
      <c r="C84" s="11">
        <v>690029</v>
      </c>
      <c r="E84" s="11">
        <v>120684</v>
      </c>
      <c r="G84" s="11">
        <v>60013</v>
      </c>
      <c r="I84" s="11">
        <v>40930</v>
      </c>
      <c r="K84" s="11">
        <v>-468403</v>
      </c>
      <c r="O84" s="11">
        <v>-468403</v>
      </c>
    </row>
    <row r="85" spans="1:17" ht="14.25" customHeight="1" x14ac:dyDescent="0.2">
      <c r="A85" s="1" t="s">
        <v>88</v>
      </c>
    </row>
    <row r="86" spans="1:17" ht="14.25" customHeight="1" x14ac:dyDescent="0.2">
      <c r="A86" s="1" t="s">
        <v>89</v>
      </c>
      <c r="C86" s="11">
        <v>444133</v>
      </c>
      <c r="E86" s="11">
        <v>433183</v>
      </c>
      <c r="I86" s="12">
        <v>139</v>
      </c>
      <c r="M86" s="11">
        <v>-10810</v>
      </c>
      <c r="O86" s="11">
        <v>-10810</v>
      </c>
    </row>
    <row r="87" spans="1:17" ht="14.25" customHeight="1" x14ac:dyDescent="0.2">
      <c r="A87" s="1" t="s">
        <v>90</v>
      </c>
      <c r="C87" s="11">
        <v>437659</v>
      </c>
      <c r="E87" s="11">
        <v>411213</v>
      </c>
      <c r="I87" s="11">
        <v>241317</v>
      </c>
      <c r="M87" s="11">
        <v>214870</v>
      </c>
      <c r="O87" s="11">
        <v>214870</v>
      </c>
    </row>
    <row r="88" spans="1:17" ht="14.25" customHeight="1" x14ac:dyDescent="0.2">
      <c r="A88" s="1" t="s">
        <v>91</v>
      </c>
      <c r="C88" s="11">
        <v>36383</v>
      </c>
      <c r="E88" s="11">
        <v>51985</v>
      </c>
      <c r="M88" s="11">
        <v>15602</v>
      </c>
      <c r="O88" s="11">
        <v>15602</v>
      </c>
    </row>
    <row r="89" spans="1:17" ht="14.25" customHeight="1" x14ac:dyDescent="0.2">
      <c r="A89" s="1" t="s">
        <v>92</v>
      </c>
      <c r="C89" s="12">
        <v>534</v>
      </c>
      <c r="E89" s="12">
        <v>487</v>
      </c>
      <c r="M89" s="1">
        <v>-47</v>
      </c>
      <c r="O89" s="1">
        <v>-47</v>
      </c>
    </row>
    <row r="90" spans="1:17" ht="14.25" customHeight="1" x14ac:dyDescent="0.2">
      <c r="A90" s="1" t="s">
        <v>93</v>
      </c>
      <c r="C90" s="11">
        <v>7252</v>
      </c>
      <c r="E90" s="11">
        <v>1941</v>
      </c>
      <c r="M90" s="11">
        <v>-5311</v>
      </c>
      <c r="O90" s="11">
        <v>-5311</v>
      </c>
    </row>
    <row r="91" spans="1:17" ht="14.25" customHeight="1" x14ac:dyDescent="0.2">
      <c r="A91" s="1" t="s">
        <v>94</v>
      </c>
      <c r="C91" s="11">
        <v>1464</v>
      </c>
      <c r="E91" s="12">
        <v>740</v>
      </c>
      <c r="M91" s="1">
        <v>-724</v>
      </c>
      <c r="O91" s="1">
        <v>-724</v>
      </c>
    </row>
    <row r="92" spans="1:17" ht="14.25" customHeight="1" x14ac:dyDescent="0.2">
      <c r="A92" s="1" t="s">
        <v>95</v>
      </c>
      <c r="C92" s="11">
        <v>2061</v>
      </c>
      <c r="E92" s="11">
        <v>1601</v>
      </c>
      <c r="M92" s="1">
        <v>-460</v>
      </c>
      <c r="O92" s="1">
        <v>-460</v>
      </c>
    </row>
    <row r="93" spans="1:17" ht="14.25" customHeight="1" x14ac:dyDescent="0.2">
      <c r="A93" s="1" t="s">
        <v>96</v>
      </c>
      <c r="C93" s="11">
        <v>929486</v>
      </c>
      <c r="E93" s="11">
        <v>901150</v>
      </c>
      <c r="I93" s="11">
        <v>241456</v>
      </c>
      <c r="M93" s="11">
        <v>213121</v>
      </c>
      <c r="O93" s="11">
        <v>213120</v>
      </c>
    </row>
    <row r="94" spans="1:17" ht="14.25" customHeight="1" x14ac:dyDescent="0.2">
      <c r="A94" s="1" t="s">
        <v>97</v>
      </c>
      <c r="C94" s="11">
        <v>1619516</v>
      </c>
      <c r="E94" s="11">
        <v>1021834</v>
      </c>
      <c r="G94" s="11">
        <v>60013</v>
      </c>
      <c r="I94" s="11">
        <v>282386</v>
      </c>
      <c r="K94" s="11">
        <v>-468403</v>
      </c>
      <c r="M94" s="11">
        <v>213121</v>
      </c>
      <c r="O94" s="11">
        <v>-255283</v>
      </c>
    </row>
    <row r="95" spans="1:17" ht="14.25" customHeight="1" x14ac:dyDescent="0.2">
      <c r="A95" s="1" t="s">
        <v>7</v>
      </c>
      <c r="C95" s="11">
        <v>84555</v>
      </c>
      <c r="E95" s="11">
        <v>54649</v>
      </c>
      <c r="G95" s="11">
        <v>12587</v>
      </c>
      <c r="I95" s="11">
        <v>20421</v>
      </c>
      <c r="Q95" s="11">
        <v>3102</v>
      </c>
    </row>
    <row r="96" spans="1:17" ht="14.25" customHeight="1" x14ac:dyDescent="0.2">
      <c r="A96" s="1" t="s">
        <v>98</v>
      </c>
    </row>
    <row r="97" spans="1:17" ht="14.25" customHeight="1" x14ac:dyDescent="0.2">
      <c r="A97" s="1" t="s">
        <v>99</v>
      </c>
    </row>
    <row r="98" spans="1:17" ht="14.25" customHeight="1" x14ac:dyDescent="0.2">
      <c r="A98" s="1" t="s">
        <v>100</v>
      </c>
      <c r="K98" s="11">
        <v>190406</v>
      </c>
      <c r="O98" s="11">
        <v>190406</v>
      </c>
    </row>
    <row r="99" spans="1:17" ht="14.25" customHeight="1" x14ac:dyDescent="0.2">
      <c r="A99" s="1" t="s">
        <v>101</v>
      </c>
      <c r="K99" s="11">
        <v>129965</v>
      </c>
      <c r="O99" s="11">
        <v>129965</v>
      </c>
    </row>
    <row r="100" spans="1:17" ht="14.25" customHeight="1" x14ac:dyDescent="0.2">
      <c r="A100" s="1" t="s">
        <v>102</v>
      </c>
      <c r="K100" s="11">
        <v>203887</v>
      </c>
      <c r="O100" s="11">
        <v>203887</v>
      </c>
      <c r="Q100" s="11">
        <v>4803</v>
      </c>
    </row>
    <row r="101" spans="1:17" ht="14.25" customHeight="1" x14ac:dyDescent="0.2">
      <c r="A101" s="1" t="s">
        <v>103</v>
      </c>
      <c r="K101" s="11">
        <v>72450</v>
      </c>
      <c r="O101" s="11">
        <v>72450</v>
      </c>
    </row>
    <row r="102" spans="1:17" ht="14.25" customHeight="1" x14ac:dyDescent="0.2">
      <c r="A102" s="1" t="s">
        <v>104</v>
      </c>
      <c r="K102" s="11">
        <v>100177</v>
      </c>
      <c r="O102" s="11">
        <v>100177</v>
      </c>
    </row>
    <row r="103" spans="1:17" ht="14.25" customHeight="1" x14ac:dyDescent="0.2">
      <c r="A103" s="1" t="s">
        <v>132</v>
      </c>
      <c r="K103" s="11">
        <v>3825</v>
      </c>
      <c r="M103" s="11">
        <v>-68499</v>
      </c>
      <c r="O103" s="11">
        <v>-64674</v>
      </c>
      <c r="Q103" s="12">
        <v>990</v>
      </c>
    </row>
    <row r="104" spans="1:17" ht="14.25" customHeight="1" x14ac:dyDescent="0.2">
      <c r="A104" s="1" t="s">
        <v>107</v>
      </c>
      <c r="K104" s="11">
        <v>6391</v>
      </c>
      <c r="O104" s="11">
        <v>6391</v>
      </c>
    </row>
    <row r="105" spans="1:17" ht="14.25" customHeight="1" x14ac:dyDescent="0.2">
      <c r="A105" s="1" t="s">
        <v>109</v>
      </c>
      <c r="Q105" s="11">
        <v>1259</v>
      </c>
    </row>
    <row r="106" spans="1:17" ht="14.25" customHeight="1" x14ac:dyDescent="0.2">
      <c r="A106" s="1" t="s">
        <v>110</v>
      </c>
      <c r="K106" s="11">
        <v>707101</v>
      </c>
      <c r="M106" s="11">
        <v>-68499</v>
      </c>
      <c r="O106" s="11">
        <v>638602</v>
      </c>
      <c r="Q106" s="11">
        <v>7052</v>
      </c>
    </row>
    <row r="107" spans="1:17" ht="14.25" customHeight="1" x14ac:dyDescent="0.2">
      <c r="A107" s="1" t="s">
        <v>112</v>
      </c>
      <c r="K107" s="11">
        <v>-120880</v>
      </c>
      <c r="M107" s="11">
        <v>120880</v>
      </c>
    </row>
    <row r="108" spans="1:17" ht="14.25" customHeight="1" x14ac:dyDescent="0.2">
      <c r="A108" s="1" t="s">
        <v>113</v>
      </c>
      <c r="K108" s="11">
        <v>586221</v>
      </c>
      <c r="M108" s="11">
        <v>52382</v>
      </c>
      <c r="O108" s="11">
        <v>638602</v>
      </c>
      <c r="Q108" s="11">
        <v>7052</v>
      </c>
    </row>
    <row r="109" spans="1:17" ht="14.25" customHeight="1" x14ac:dyDescent="0.2">
      <c r="A109" s="1" t="s">
        <v>114</v>
      </c>
      <c r="K109" s="11">
        <v>117818</v>
      </c>
      <c r="M109" s="11">
        <v>265502</v>
      </c>
      <c r="O109" s="11">
        <v>383320</v>
      </c>
      <c r="Q109" s="11">
        <v>10154</v>
      </c>
    </row>
    <row r="110" spans="1:17" ht="14.25" customHeight="1" x14ac:dyDescent="0.2">
      <c r="A110" s="1" t="s">
        <v>133</v>
      </c>
      <c r="K110" s="11">
        <v>214627</v>
      </c>
      <c r="M110" s="11">
        <v>6385868</v>
      </c>
      <c r="O110" s="11">
        <v>6600495</v>
      </c>
      <c r="Q110" s="11">
        <v>118052</v>
      </c>
    </row>
    <row r="111" spans="1:17" ht="14.25" customHeight="1" x14ac:dyDescent="0.2">
      <c r="A111" s="1" t="s">
        <v>118</v>
      </c>
      <c r="K111" s="11">
        <v>332445</v>
      </c>
      <c r="M111" s="11">
        <v>6651370</v>
      </c>
      <c r="O111" s="11">
        <v>6983815</v>
      </c>
      <c r="Q111" s="11">
        <v>128207</v>
      </c>
    </row>
    <row r="112" spans="1:17" ht="14.25" customHeight="1" x14ac:dyDescent="0.2">
      <c r="A112" s="1" t="s">
        <v>134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6681-F4A3-C549-B37A-7F26100401F9}">
  <dimension ref="A1:Q126"/>
  <sheetViews>
    <sheetView zoomScaleNormal="100" workbookViewId="0">
      <selection activeCell="B5" sqref="B5"/>
    </sheetView>
  </sheetViews>
  <sheetFormatPr baseColWidth="10" defaultColWidth="8.83203125" defaultRowHeight="15" x14ac:dyDescent="0.2"/>
  <cols>
    <col min="1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C3" s="1" t="s">
        <v>136</v>
      </c>
    </row>
    <row r="4" spans="1:9" ht="14.25" customHeight="1" x14ac:dyDescent="0.2">
      <c r="B4" s="1" t="s">
        <v>264</v>
      </c>
    </row>
    <row r="5" spans="1:9" ht="14.25" customHeight="1" x14ac:dyDescent="0.2">
      <c r="C5" s="1" t="s">
        <v>3</v>
      </c>
      <c r="E5" s="1" t="s">
        <v>4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7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4281</v>
      </c>
      <c r="E9" s="11">
        <v>23080</v>
      </c>
      <c r="G9" s="11">
        <v>27361</v>
      </c>
      <c r="I9" s="11">
        <v>16364</v>
      </c>
    </row>
    <row r="10" spans="1:9" ht="14.25" customHeight="1" x14ac:dyDescent="0.2">
      <c r="A10" s="1" t="s">
        <v>11</v>
      </c>
      <c r="C10" s="11">
        <v>410582</v>
      </c>
      <c r="E10" s="11">
        <v>195490</v>
      </c>
      <c r="G10" s="11">
        <v>606072</v>
      </c>
      <c r="I10" s="11">
        <v>41693</v>
      </c>
    </row>
    <row r="11" spans="1:9" ht="14.25" customHeight="1" x14ac:dyDescent="0.2">
      <c r="A11" s="1" t="s">
        <v>138</v>
      </c>
      <c r="C11" s="11">
        <v>142648</v>
      </c>
      <c r="E11" s="11">
        <v>1052604</v>
      </c>
      <c r="G11" s="11">
        <v>1195252</v>
      </c>
    </row>
    <row r="12" spans="1:9" ht="14.25" customHeight="1" x14ac:dyDescent="0.2">
      <c r="A12" s="1" t="s">
        <v>13</v>
      </c>
      <c r="C12" s="12">
        <v>286</v>
      </c>
      <c r="G12" s="12">
        <v>286</v>
      </c>
      <c r="I12" s="12">
        <v>644</v>
      </c>
    </row>
    <row r="13" spans="1:9" ht="14.25" customHeight="1" x14ac:dyDescent="0.2">
      <c r="A13" s="1" t="s">
        <v>14</v>
      </c>
      <c r="C13" s="11">
        <v>61283</v>
      </c>
      <c r="E13" s="11">
        <v>106783</v>
      </c>
      <c r="G13" s="11">
        <v>168066</v>
      </c>
      <c r="I13" s="11">
        <v>4667</v>
      </c>
    </row>
    <row r="14" spans="1:9" ht="14.25" customHeight="1" x14ac:dyDescent="0.2">
      <c r="A14" s="1" t="s">
        <v>15</v>
      </c>
      <c r="C14" s="11">
        <v>14787</v>
      </c>
      <c r="E14" s="11">
        <v>35239</v>
      </c>
      <c r="G14" s="11">
        <v>50026</v>
      </c>
    </row>
    <row r="15" spans="1:9" ht="14.25" customHeight="1" x14ac:dyDescent="0.2">
      <c r="A15" s="1" t="s">
        <v>139</v>
      </c>
      <c r="I15" s="12">
        <v>367</v>
      </c>
    </row>
    <row r="16" spans="1:9" ht="14.25" customHeight="1" x14ac:dyDescent="0.2">
      <c r="A16" s="1" t="s">
        <v>29</v>
      </c>
      <c r="I16" s="11">
        <v>1355</v>
      </c>
    </row>
    <row r="17" spans="1:9" ht="14.25" customHeight="1" x14ac:dyDescent="0.2">
      <c r="A17" s="1" t="s">
        <v>140</v>
      </c>
      <c r="I17" s="12">
        <v>840</v>
      </c>
    </row>
    <row r="18" spans="1:9" ht="14.25" customHeight="1" x14ac:dyDescent="0.2">
      <c r="A18" s="1" t="s">
        <v>16</v>
      </c>
      <c r="C18" s="11">
        <v>-62856</v>
      </c>
      <c r="E18" s="11">
        <v>62856</v>
      </c>
    </row>
    <row r="19" spans="1:9" ht="14.25" customHeight="1" x14ac:dyDescent="0.2">
      <c r="A19" s="1" t="s">
        <v>17</v>
      </c>
      <c r="E19" s="11">
        <v>20569</v>
      </c>
      <c r="G19" s="11">
        <v>20569</v>
      </c>
    </row>
    <row r="20" spans="1:9" ht="14.25" customHeight="1" x14ac:dyDescent="0.2">
      <c r="A20" s="1" t="s">
        <v>18</v>
      </c>
      <c r="E20" s="11">
        <v>47318</v>
      </c>
      <c r="G20" s="11">
        <v>47318</v>
      </c>
    </row>
    <row r="21" spans="1:9" ht="14.25" customHeight="1" x14ac:dyDescent="0.2">
      <c r="A21" s="1" t="s">
        <v>19</v>
      </c>
      <c r="E21" s="12">
        <v>973</v>
      </c>
      <c r="G21" s="12">
        <v>973</v>
      </c>
      <c r="I21" s="12">
        <v>751</v>
      </c>
    </row>
    <row r="22" spans="1:9" ht="14.25" customHeight="1" x14ac:dyDescent="0.2">
      <c r="A22" s="1" t="s">
        <v>20</v>
      </c>
      <c r="C22" s="11">
        <v>571011</v>
      </c>
      <c r="E22" s="11">
        <v>1544912</v>
      </c>
      <c r="G22" s="11">
        <v>2115923</v>
      </c>
      <c r="I22" s="11">
        <v>66681</v>
      </c>
    </row>
    <row r="23" spans="1:9" ht="14.25" customHeight="1" x14ac:dyDescent="0.2">
      <c r="A23" s="1" t="s">
        <v>21</v>
      </c>
    </row>
    <row r="24" spans="1:9" ht="14.25" customHeight="1" x14ac:dyDescent="0.2">
      <c r="A24" s="1" t="s">
        <v>11</v>
      </c>
      <c r="E24" s="11">
        <v>1157825</v>
      </c>
      <c r="G24" s="11">
        <v>1157825</v>
      </c>
      <c r="I24" s="11">
        <v>35822</v>
      </c>
    </row>
    <row r="25" spans="1:9" ht="14.25" customHeight="1" x14ac:dyDescent="0.2">
      <c r="A25" s="1" t="s">
        <v>22</v>
      </c>
      <c r="E25" s="11">
        <v>574139</v>
      </c>
      <c r="G25" s="11">
        <v>574139</v>
      </c>
      <c r="I25" s="11">
        <v>8561</v>
      </c>
    </row>
    <row r="26" spans="1:9" ht="14.25" customHeight="1" x14ac:dyDescent="0.2">
      <c r="A26" s="1" t="s">
        <v>13</v>
      </c>
      <c r="I26" s="11">
        <v>3562</v>
      </c>
    </row>
    <row r="27" spans="1:9" ht="14.25" customHeight="1" x14ac:dyDescent="0.2">
      <c r="A27" s="1" t="s">
        <v>139</v>
      </c>
      <c r="I27" s="11">
        <v>16900</v>
      </c>
    </row>
    <row r="28" spans="1:9" ht="14.25" customHeight="1" x14ac:dyDescent="0.2">
      <c r="A28" s="1" t="s">
        <v>23</v>
      </c>
    </row>
    <row r="29" spans="1:9" ht="14.25" customHeight="1" x14ac:dyDescent="0.2">
      <c r="A29" s="1" t="s">
        <v>141</v>
      </c>
      <c r="C29" s="11">
        <v>282765</v>
      </c>
      <c r="E29" s="11">
        <v>1514954</v>
      </c>
      <c r="G29" s="11">
        <v>1797719</v>
      </c>
      <c r="I29" s="11">
        <v>162433</v>
      </c>
    </row>
    <row r="30" spans="1:9" ht="14.25" customHeight="1" x14ac:dyDescent="0.2">
      <c r="A30" s="1" t="s">
        <v>142</v>
      </c>
      <c r="C30" s="11">
        <v>1735628</v>
      </c>
      <c r="E30" s="11">
        <v>13023623</v>
      </c>
      <c r="G30" s="11">
        <v>14759251</v>
      </c>
      <c r="I30" s="11">
        <v>302229</v>
      </c>
    </row>
    <row r="31" spans="1:9" ht="14.25" customHeight="1" x14ac:dyDescent="0.2">
      <c r="A31" s="1" t="s">
        <v>143</v>
      </c>
      <c r="C31" s="11">
        <v>-973247</v>
      </c>
      <c r="E31" s="11">
        <v>-3984343</v>
      </c>
      <c r="G31" s="11">
        <v>-4957590</v>
      </c>
      <c r="I31" s="11">
        <v>-132943</v>
      </c>
    </row>
    <row r="32" spans="1:9" ht="14.25" customHeight="1" x14ac:dyDescent="0.2">
      <c r="A32" s="1" t="s">
        <v>27</v>
      </c>
      <c r="E32" s="11">
        <v>83066</v>
      </c>
      <c r="G32" s="11">
        <v>83066</v>
      </c>
    </row>
    <row r="33" spans="1:9" ht="14.25" customHeight="1" x14ac:dyDescent="0.2">
      <c r="A33" s="1" t="s">
        <v>28</v>
      </c>
      <c r="C33" s="11">
        <v>18260</v>
      </c>
      <c r="G33" s="11">
        <v>18260</v>
      </c>
    </row>
    <row r="34" spans="1:9" ht="14.25" customHeight="1" x14ac:dyDescent="0.2">
      <c r="A34" s="1" t="s">
        <v>29</v>
      </c>
      <c r="E34" s="11">
        <v>25000</v>
      </c>
      <c r="G34" s="11">
        <v>25000</v>
      </c>
      <c r="I34" s="11">
        <v>28327</v>
      </c>
    </row>
    <row r="35" spans="1:9" ht="14.25" customHeight="1" x14ac:dyDescent="0.2">
      <c r="A35" s="1" t="s">
        <v>30</v>
      </c>
      <c r="C35" s="11">
        <v>50530</v>
      </c>
      <c r="E35" s="11">
        <v>58548</v>
      </c>
      <c r="G35" s="11">
        <v>109078</v>
      </c>
      <c r="I35" s="11">
        <v>14258</v>
      </c>
    </row>
    <row r="36" spans="1:9" ht="14.25" customHeight="1" x14ac:dyDescent="0.2">
      <c r="A36" s="1" t="s">
        <v>31</v>
      </c>
      <c r="I36" s="11">
        <v>58893</v>
      </c>
    </row>
    <row r="37" spans="1:9" ht="14.25" customHeight="1" x14ac:dyDescent="0.2">
      <c r="A37" s="1" t="s">
        <v>32</v>
      </c>
      <c r="C37" s="11">
        <v>1113936</v>
      </c>
      <c r="E37" s="11">
        <v>12452812</v>
      </c>
      <c r="G37" s="11">
        <v>13566748</v>
      </c>
      <c r="I37" s="11">
        <v>498042</v>
      </c>
    </row>
    <row r="38" spans="1:9" ht="14.25" customHeight="1" x14ac:dyDescent="0.2">
      <c r="A38" s="1" t="s">
        <v>33</v>
      </c>
      <c r="C38" s="11">
        <v>1684947</v>
      </c>
      <c r="E38" s="11">
        <v>13997724</v>
      </c>
      <c r="G38" s="11">
        <v>15682671</v>
      </c>
      <c r="I38" s="11">
        <v>564723</v>
      </c>
    </row>
    <row r="39" spans="1:9" ht="28.5" customHeight="1" x14ac:dyDescent="0.2">
      <c r="A39" s="15" t="s">
        <v>144</v>
      </c>
    </row>
    <row r="40" spans="1:9" ht="28.5" customHeight="1" x14ac:dyDescent="0.2">
      <c r="A40" s="1" t="s">
        <v>145</v>
      </c>
      <c r="E40" s="11">
        <v>29489</v>
      </c>
      <c r="G40" s="11">
        <v>29489</v>
      </c>
    </row>
    <row r="41" spans="1:9" ht="14.25" customHeight="1" x14ac:dyDescent="0.2">
      <c r="A41" s="1" t="s">
        <v>146</v>
      </c>
      <c r="C41" s="11">
        <v>1684947</v>
      </c>
      <c r="E41" s="11">
        <v>14027213</v>
      </c>
      <c r="G41" s="11">
        <v>15712160</v>
      </c>
      <c r="I41" s="11">
        <v>564723</v>
      </c>
    </row>
    <row r="42" spans="1:9" ht="14.25" customHeight="1" x14ac:dyDescent="0.2">
      <c r="A42" s="1" t="s">
        <v>34</v>
      </c>
    </row>
    <row r="43" spans="1:9" ht="14.25" customHeight="1" x14ac:dyDescent="0.2">
      <c r="A43" s="1" t="s">
        <v>35</v>
      </c>
    </row>
    <row r="44" spans="1:9" ht="14.25" customHeight="1" x14ac:dyDescent="0.2">
      <c r="A44" s="1" t="s">
        <v>36</v>
      </c>
      <c r="C44" s="11">
        <v>48793</v>
      </c>
      <c r="E44" s="11">
        <v>95636</v>
      </c>
      <c r="G44" s="11">
        <v>144429</v>
      </c>
      <c r="I44" s="11">
        <v>4740</v>
      </c>
    </row>
    <row r="45" spans="1:9" ht="14.25" customHeight="1" x14ac:dyDescent="0.2">
      <c r="A45" s="1" t="s">
        <v>37</v>
      </c>
      <c r="C45" s="11">
        <v>9059</v>
      </c>
      <c r="E45" s="11">
        <v>28685</v>
      </c>
      <c r="G45" s="11">
        <v>37744</v>
      </c>
    </row>
    <row r="46" spans="1:9" ht="14.25" customHeight="1" x14ac:dyDescent="0.2">
      <c r="A46" s="1" t="s">
        <v>147</v>
      </c>
      <c r="E46" s="11">
        <v>101256</v>
      </c>
      <c r="G46" s="11">
        <v>101256</v>
      </c>
      <c r="I46" s="11">
        <v>4797</v>
      </c>
    </row>
    <row r="47" spans="1:9" ht="14.25" customHeight="1" x14ac:dyDescent="0.2">
      <c r="A47" s="1" t="s">
        <v>38</v>
      </c>
      <c r="C47" s="11">
        <v>12318</v>
      </c>
      <c r="E47" s="11">
        <v>8568</v>
      </c>
      <c r="G47" s="11">
        <v>20886</v>
      </c>
    </row>
    <row r="48" spans="1:9" ht="14.25" customHeight="1" x14ac:dyDescent="0.2">
      <c r="A48" s="1" t="s">
        <v>39</v>
      </c>
      <c r="C48" s="11">
        <v>1404</v>
      </c>
      <c r="E48" s="11">
        <v>31078</v>
      </c>
      <c r="G48" s="11">
        <v>32482</v>
      </c>
    </row>
    <row r="49" spans="1:9" ht="14.25" customHeight="1" x14ac:dyDescent="0.2">
      <c r="A49" s="1" t="s">
        <v>40</v>
      </c>
      <c r="C49" s="11">
        <v>10007</v>
      </c>
      <c r="G49" s="11">
        <v>10007</v>
      </c>
    </row>
    <row r="50" spans="1:9" ht="14.25" customHeight="1" x14ac:dyDescent="0.2">
      <c r="A50" s="1" t="s">
        <v>54</v>
      </c>
      <c r="I50" s="12">
        <v>103</v>
      </c>
    </row>
    <row r="51" spans="1:9" ht="14.25" customHeight="1" x14ac:dyDescent="0.2">
      <c r="A51" s="1" t="s">
        <v>41</v>
      </c>
      <c r="E51" s="11">
        <v>4163</v>
      </c>
      <c r="G51" s="11">
        <v>4163</v>
      </c>
      <c r="I51" s="11">
        <v>25809</v>
      </c>
    </row>
    <row r="52" spans="1:9" ht="14.25" customHeight="1" x14ac:dyDescent="0.2">
      <c r="A52" s="1" t="s">
        <v>42</v>
      </c>
      <c r="C52" s="11">
        <v>12312</v>
      </c>
      <c r="G52" s="11">
        <v>12312</v>
      </c>
      <c r="I52" s="11">
        <v>2635</v>
      </c>
    </row>
    <row r="53" spans="1:9" ht="14.25" customHeight="1" x14ac:dyDescent="0.2">
      <c r="A53" s="1" t="s">
        <v>148</v>
      </c>
      <c r="C53" s="11">
        <v>59298</v>
      </c>
      <c r="E53" s="11">
        <v>162595</v>
      </c>
      <c r="G53" s="11">
        <v>221893</v>
      </c>
      <c r="I53" s="11">
        <v>20440</v>
      </c>
    </row>
    <row r="54" spans="1:9" ht="14.25" customHeight="1" x14ac:dyDescent="0.2">
      <c r="A54" s="1" t="s">
        <v>46</v>
      </c>
      <c r="C54" s="11">
        <v>6083</v>
      </c>
      <c r="E54" s="12">
        <v>135</v>
      </c>
      <c r="G54" s="11">
        <v>6218</v>
      </c>
    </row>
    <row r="55" spans="1:9" ht="14.25" customHeight="1" x14ac:dyDescent="0.2">
      <c r="A55" s="1" t="s">
        <v>48</v>
      </c>
      <c r="C55" s="11">
        <v>159274</v>
      </c>
      <c r="E55" s="11">
        <v>432116</v>
      </c>
      <c r="G55" s="11">
        <v>591390</v>
      </c>
      <c r="I55" s="11">
        <v>58524</v>
      </c>
    </row>
    <row r="56" spans="1:9" ht="14.25" customHeight="1" x14ac:dyDescent="0.2">
      <c r="A56" s="1" t="s">
        <v>49</v>
      </c>
    </row>
    <row r="57" spans="1:9" ht="14.25" customHeight="1" x14ac:dyDescent="0.2">
      <c r="A57" s="1" t="s">
        <v>50</v>
      </c>
      <c r="C57" s="11">
        <v>900745</v>
      </c>
      <c r="E57" s="11">
        <v>6301726</v>
      </c>
      <c r="G57" s="11">
        <v>7202471</v>
      </c>
      <c r="I57" s="11">
        <v>341130</v>
      </c>
    </row>
    <row r="58" spans="1:9" ht="14.25" customHeight="1" x14ac:dyDescent="0.2">
      <c r="A58" s="1" t="s">
        <v>51</v>
      </c>
      <c r="C58" s="11">
        <v>69349</v>
      </c>
      <c r="E58" s="11">
        <v>48426</v>
      </c>
      <c r="G58" s="11">
        <v>117775</v>
      </c>
    </row>
    <row r="59" spans="1:9" ht="14.25" customHeight="1" x14ac:dyDescent="0.2">
      <c r="A59" s="1" t="s">
        <v>149</v>
      </c>
      <c r="E59" s="11">
        <v>14557</v>
      </c>
      <c r="G59" s="11">
        <v>14557</v>
      </c>
    </row>
    <row r="60" spans="1:9" ht="14.25" customHeight="1" x14ac:dyDescent="0.2">
      <c r="A60" s="1" t="s">
        <v>52</v>
      </c>
    </row>
    <row r="61" spans="1:9" ht="14.25" customHeight="1" x14ac:dyDescent="0.2">
      <c r="A61" s="1" t="s">
        <v>150</v>
      </c>
      <c r="C61" s="11">
        <v>143481</v>
      </c>
      <c r="E61" s="11">
        <v>120651</v>
      </c>
      <c r="G61" s="11">
        <v>264132</v>
      </c>
    </row>
    <row r="62" spans="1:9" ht="14.25" customHeight="1" x14ac:dyDescent="0.2">
      <c r="A62" s="1" t="s">
        <v>54</v>
      </c>
      <c r="I62" s="11">
        <v>25000</v>
      </c>
    </row>
    <row r="63" spans="1:9" ht="14.25" customHeight="1" x14ac:dyDescent="0.2">
      <c r="A63" s="1" t="s">
        <v>151</v>
      </c>
    </row>
    <row r="64" spans="1:9" ht="14.25" customHeight="1" x14ac:dyDescent="0.2">
      <c r="A64" s="1" t="s">
        <v>55</v>
      </c>
      <c r="C64" s="11">
        <v>44999</v>
      </c>
      <c r="E64" s="11">
        <v>219504</v>
      </c>
      <c r="G64" s="11">
        <v>264503</v>
      </c>
      <c r="I64" s="11">
        <v>37937</v>
      </c>
    </row>
    <row r="65" spans="1:9" ht="14.25" customHeight="1" x14ac:dyDescent="0.2">
      <c r="A65" s="1" t="s">
        <v>56</v>
      </c>
      <c r="C65" s="11">
        <v>1158574</v>
      </c>
      <c r="E65" s="11">
        <v>6704864</v>
      </c>
      <c r="G65" s="11">
        <v>7863438</v>
      </c>
      <c r="I65" s="11">
        <v>404067</v>
      </c>
    </row>
    <row r="66" spans="1:9" ht="14.25" customHeight="1" x14ac:dyDescent="0.2">
      <c r="A66" s="1" t="s">
        <v>57</v>
      </c>
      <c r="C66" s="11">
        <v>1317848</v>
      </c>
      <c r="E66" s="11">
        <v>7136980</v>
      </c>
      <c r="G66" s="11">
        <v>8454828</v>
      </c>
      <c r="I66" s="11">
        <v>462591</v>
      </c>
    </row>
    <row r="67" spans="1:9" ht="14.25" customHeight="1" x14ac:dyDescent="0.2">
      <c r="A67" s="1" t="s">
        <v>152</v>
      </c>
    </row>
    <row r="68" spans="1:9" ht="14.25" customHeight="1" x14ac:dyDescent="0.2">
      <c r="A68" s="1" t="s">
        <v>59</v>
      </c>
      <c r="C68" s="11">
        <v>20334</v>
      </c>
      <c r="E68" s="11">
        <v>4750503</v>
      </c>
      <c r="G68" s="11">
        <v>4770837</v>
      </c>
      <c r="I68" s="11">
        <v>79870</v>
      </c>
    </row>
    <row r="69" spans="1:9" ht="14.25" customHeight="1" x14ac:dyDescent="0.2">
      <c r="A69" s="1" t="s">
        <v>60</v>
      </c>
    </row>
    <row r="70" spans="1:9" ht="14.25" customHeight="1" x14ac:dyDescent="0.2">
      <c r="A70" s="1" t="s">
        <v>61</v>
      </c>
      <c r="C70" s="11">
        <v>292407</v>
      </c>
      <c r="E70" s="11">
        <v>397231</v>
      </c>
      <c r="G70" s="11">
        <v>689638</v>
      </c>
    </row>
    <row r="71" spans="1:9" ht="14.25" customHeight="1" x14ac:dyDescent="0.2">
      <c r="A71" s="1" t="s">
        <v>62</v>
      </c>
      <c r="C71" s="11">
        <v>70715</v>
      </c>
      <c r="G71" s="11">
        <v>70715</v>
      </c>
      <c r="I71" s="11">
        <v>68488</v>
      </c>
    </row>
    <row r="72" spans="1:9" ht="14.25" customHeight="1" x14ac:dyDescent="0.2">
      <c r="A72" s="1" t="s">
        <v>63</v>
      </c>
      <c r="C72" s="11">
        <v>58963</v>
      </c>
      <c r="E72" s="11">
        <v>472550</v>
      </c>
      <c r="G72" s="11">
        <v>531513</v>
      </c>
    </row>
    <row r="73" spans="1:9" ht="14.25" customHeight="1" x14ac:dyDescent="0.2">
      <c r="A73" s="1" t="s">
        <v>64</v>
      </c>
      <c r="C73" s="11">
        <v>-75320</v>
      </c>
      <c r="E73" s="11">
        <v>1269949</v>
      </c>
      <c r="G73" s="11">
        <v>1194629</v>
      </c>
      <c r="I73" s="11">
        <v>-46226</v>
      </c>
    </row>
    <row r="74" spans="1:9" ht="14.25" customHeight="1" x14ac:dyDescent="0.2">
      <c r="A74" s="1" t="s">
        <v>153</v>
      </c>
      <c r="C74" s="11">
        <v>367099</v>
      </c>
      <c r="E74" s="11">
        <v>6890233</v>
      </c>
      <c r="G74" s="11">
        <v>7257332</v>
      </c>
      <c r="I74" s="11">
        <v>102132</v>
      </c>
    </row>
    <row r="75" spans="1:9" ht="14.25" customHeight="1" x14ac:dyDescent="0.2">
      <c r="B75" s="1" t="s">
        <v>154</v>
      </c>
    </row>
    <row r="76" spans="1:9" ht="14.25" customHeight="1" x14ac:dyDescent="0.2">
      <c r="C76" s="12">
        <v>19</v>
      </c>
    </row>
    <row r="77" spans="1:9" ht="14.25" customHeight="1" x14ac:dyDescent="0.2"/>
    <row r="81" spans="1:16" ht="14.25" customHeight="1" x14ac:dyDescent="0.2">
      <c r="F81" s="1" t="s">
        <v>0</v>
      </c>
    </row>
    <row r="82" spans="1:16" ht="14.25" customHeight="1" x14ac:dyDescent="0.2">
      <c r="F82" s="1" t="s">
        <v>66</v>
      </c>
    </row>
    <row r="83" spans="1:16" ht="14.25" customHeight="1" x14ac:dyDescent="0.2">
      <c r="F83" s="1" t="s">
        <v>155</v>
      </c>
    </row>
    <row r="84" spans="1:16" ht="14.25" customHeight="1" x14ac:dyDescent="0.2">
      <c r="F84" s="1" t="s">
        <v>264</v>
      </c>
    </row>
    <row r="85" spans="1:16" ht="14.25" customHeight="1" x14ac:dyDescent="0.2">
      <c r="K85" s="1" t="s">
        <v>121</v>
      </c>
    </row>
    <row r="86" spans="1:16" ht="14.25" customHeight="1" x14ac:dyDescent="0.2">
      <c r="F86" s="1" t="s">
        <v>68</v>
      </c>
      <c r="K86" s="1" t="s">
        <v>156</v>
      </c>
    </row>
    <row r="87" spans="1:16" ht="42.5" customHeight="1" x14ac:dyDescent="0.2">
      <c r="A87" s="1" t="s">
        <v>69</v>
      </c>
      <c r="C87" s="1" t="s">
        <v>70</v>
      </c>
      <c r="E87" s="1" t="s">
        <v>71</v>
      </c>
      <c r="F87" s="1" t="s">
        <v>72</v>
      </c>
      <c r="H87" s="1" t="s">
        <v>73</v>
      </c>
      <c r="J87" s="1" t="s">
        <v>74</v>
      </c>
      <c r="L87" s="1" t="s">
        <v>75</v>
      </c>
      <c r="O87" s="1" t="s">
        <v>76</v>
      </c>
      <c r="P87" s="1" t="s">
        <v>77</v>
      </c>
    </row>
    <row r="88" spans="1:16" ht="14.25" customHeight="1" x14ac:dyDescent="0.2">
      <c r="A88" s="1" t="s">
        <v>78</v>
      </c>
    </row>
    <row r="89" spans="1:16" ht="14.25" customHeight="1" x14ac:dyDescent="0.2">
      <c r="A89" s="1" t="s">
        <v>79</v>
      </c>
    </row>
    <row r="90" spans="1:16" ht="14.25" customHeight="1" x14ac:dyDescent="0.2">
      <c r="A90" s="1" t="s">
        <v>80</v>
      </c>
      <c r="C90" s="11">
        <v>213165</v>
      </c>
      <c r="E90" s="11">
        <v>91008</v>
      </c>
      <c r="G90" s="11">
        <v>39161</v>
      </c>
      <c r="K90" s="11">
        <v>-82996</v>
      </c>
      <c r="O90" s="11">
        <v>-82996</v>
      </c>
    </row>
    <row r="91" spans="1:16" ht="14.25" customHeight="1" x14ac:dyDescent="0.2">
      <c r="A91" s="1" t="s">
        <v>81</v>
      </c>
      <c r="C91" s="11">
        <v>217777</v>
      </c>
      <c r="E91" s="11">
        <v>16729</v>
      </c>
      <c r="G91" s="11">
        <v>8666</v>
      </c>
      <c r="K91" s="11">
        <v>-192382</v>
      </c>
      <c r="O91" s="11">
        <v>-192382</v>
      </c>
    </row>
    <row r="92" spans="1:16" ht="14.25" customHeight="1" x14ac:dyDescent="0.2">
      <c r="A92" s="1" t="s">
        <v>82</v>
      </c>
      <c r="C92" s="11">
        <v>89016</v>
      </c>
      <c r="E92" s="12">
        <v>640</v>
      </c>
      <c r="G92" s="11">
        <v>4186</v>
      </c>
      <c r="K92" s="11">
        <v>-84190</v>
      </c>
      <c r="O92" s="11">
        <v>-84190</v>
      </c>
    </row>
    <row r="93" spans="1:16" ht="14.25" customHeight="1" x14ac:dyDescent="0.2">
      <c r="A93" s="1" t="s">
        <v>83</v>
      </c>
      <c r="C93" s="11">
        <v>35001</v>
      </c>
      <c r="E93" s="11">
        <v>2300</v>
      </c>
      <c r="K93" s="11">
        <v>-32701</v>
      </c>
      <c r="O93" s="11">
        <v>-32701</v>
      </c>
    </row>
    <row r="94" spans="1:16" ht="14.25" customHeight="1" x14ac:dyDescent="0.2">
      <c r="A94" s="1" t="s">
        <v>84</v>
      </c>
      <c r="C94" s="11">
        <v>47397</v>
      </c>
      <c r="E94" s="11">
        <v>2421</v>
      </c>
      <c r="G94" s="11">
        <v>2379</v>
      </c>
      <c r="K94" s="11">
        <v>-42597</v>
      </c>
      <c r="O94" s="11">
        <v>-42597</v>
      </c>
    </row>
    <row r="95" spans="1:16" ht="14.25" customHeight="1" x14ac:dyDescent="0.2">
      <c r="A95" s="1" t="s">
        <v>85</v>
      </c>
      <c r="C95" s="11">
        <v>46280</v>
      </c>
      <c r="E95" s="11">
        <v>2556</v>
      </c>
      <c r="G95" s="11">
        <v>2271</v>
      </c>
      <c r="K95" s="11">
        <v>-41453</v>
      </c>
      <c r="O95" s="11">
        <v>-41453</v>
      </c>
    </row>
    <row r="96" spans="1:16" ht="14.25" customHeight="1" x14ac:dyDescent="0.2">
      <c r="A96" s="1" t="s">
        <v>86</v>
      </c>
      <c r="C96" s="11">
        <v>45368</v>
      </c>
      <c r="K96" s="11">
        <v>-45368</v>
      </c>
      <c r="O96" s="11">
        <v>-45368</v>
      </c>
    </row>
    <row r="97" spans="1:17" ht="14.25" customHeight="1" x14ac:dyDescent="0.2">
      <c r="A97" s="1" t="s">
        <v>87</v>
      </c>
      <c r="C97" s="11">
        <v>694004</v>
      </c>
      <c r="E97" s="11">
        <v>115654</v>
      </c>
      <c r="G97" s="11">
        <v>56663</v>
      </c>
      <c r="K97" s="11">
        <v>-521687</v>
      </c>
      <c r="O97" s="11">
        <v>-521687</v>
      </c>
    </row>
    <row r="98" spans="1:17" ht="14.25" customHeight="1" x14ac:dyDescent="0.2">
      <c r="A98" s="1" t="s">
        <v>88</v>
      </c>
    </row>
    <row r="99" spans="1:17" ht="14.25" customHeight="1" x14ac:dyDescent="0.2">
      <c r="A99" s="1" t="s">
        <v>89</v>
      </c>
      <c r="C99" s="11">
        <v>459789</v>
      </c>
      <c r="E99" s="11">
        <v>466052</v>
      </c>
      <c r="I99" s="12">
        <v>275</v>
      </c>
      <c r="M99" s="11">
        <v>6538</v>
      </c>
      <c r="O99" s="11">
        <v>6538</v>
      </c>
    </row>
    <row r="100" spans="1:17" ht="14.25" customHeight="1" x14ac:dyDescent="0.2">
      <c r="A100" s="1" t="s">
        <v>90</v>
      </c>
      <c r="C100" s="11">
        <v>504918</v>
      </c>
      <c r="E100" s="11">
        <v>394132</v>
      </c>
      <c r="I100" s="11">
        <v>238364</v>
      </c>
      <c r="M100" s="11">
        <v>127578</v>
      </c>
      <c r="O100" s="11">
        <v>127578</v>
      </c>
    </row>
    <row r="101" spans="1:17" ht="14.25" customHeight="1" x14ac:dyDescent="0.2">
      <c r="A101" s="1" t="s">
        <v>91</v>
      </c>
      <c r="C101" s="11">
        <v>39162</v>
      </c>
      <c r="E101" s="11">
        <v>53993</v>
      </c>
      <c r="M101" s="11">
        <v>14831</v>
      </c>
      <c r="O101" s="11">
        <v>14831</v>
      </c>
    </row>
    <row r="102" spans="1:17" ht="14.25" customHeight="1" x14ac:dyDescent="0.2">
      <c r="A102" s="1" t="s">
        <v>92</v>
      </c>
      <c r="C102" s="12">
        <v>512</v>
      </c>
      <c r="E102" s="12">
        <v>512</v>
      </c>
    </row>
    <row r="103" spans="1:17" ht="14.25" customHeight="1" x14ac:dyDescent="0.2">
      <c r="A103" s="1" t="s">
        <v>93</v>
      </c>
      <c r="C103" s="11">
        <v>7268</v>
      </c>
      <c r="E103" s="11">
        <v>1898</v>
      </c>
      <c r="M103" s="11">
        <v>-5370</v>
      </c>
      <c r="O103" s="11">
        <v>-5370</v>
      </c>
    </row>
    <row r="104" spans="1:17" ht="14.25" customHeight="1" x14ac:dyDescent="0.2">
      <c r="A104" s="1" t="s">
        <v>94</v>
      </c>
      <c r="C104" s="11">
        <v>1450</v>
      </c>
      <c r="E104" s="12">
        <v>698</v>
      </c>
      <c r="M104" s="1">
        <v>-752</v>
      </c>
      <c r="O104" s="1">
        <v>-752</v>
      </c>
    </row>
    <row r="105" spans="1:17" ht="14.25" customHeight="1" x14ac:dyDescent="0.2">
      <c r="A105" s="1" t="s">
        <v>157</v>
      </c>
      <c r="C105" s="11">
        <v>5955</v>
      </c>
      <c r="E105" s="11">
        <v>10716</v>
      </c>
      <c r="M105" s="11">
        <v>4761</v>
      </c>
      <c r="O105" s="11">
        <v>4761</v>
      </c>
    </row>
    <row r="106" spans="1:17" ht="14.25" customHeight="1" x14ac:dyDescent="0.2">
      <c r="A106" s="1" t="s">
        <v>95</v>
      </c>
      <c r="C106" s="11">
        <v>1995</v>
      </c>
      <c r="E106" s="11">
        <v>1428</v>
      </c>
      <c r="M106" s="1">
        <v>-567</v>
      </c>
      <c r="O106" s="1">
        <v>-567</v>
      </c>
    </row>
    <row r="107" spans="1:17" ht="14.25" customHeight="1" x14ac:dyDescent="0.2">
      <c r="A107" s="1" t="s">
        <v>96</v>
      </c>
      <c r="C107" s="11">
        <v>1021049</v>
      </c>
      <c r="E107" s="11">
        <v>929429</v>
      </c>
      <c r="I107" s="11">
        <v>238639</v>
      </c>
      <c r="M107" s="11">
        <v>147019</v>
      </c>
      <c r="O107" s="11">
        <v>147019</v>
      </c>
    </row>
    <row r="108" spans="1:17" ht="14.25" customHeight="1" x14ac:dyDescent="0.2">
      <c r="A108" s="1" t="s">
        <v>97</v>
      </c>
      <c r="C108" s="11">
        <v>1715053</v>
      </c>
      <c r="E108" s="11">
        <v>1045083</v>
      </c>
      <c r="G108" s="11">
        <v>56663</v>
      </c>
      <c r="I108" s="11">
        <v>238639</v>
      </c>
      <c r="K108" s="11">
        <v>-521687</v>
      </c>
      <c r="M108" s="11">
        <v>147019</v>
      </c>
      <c r="O108" s="11">
        <v>-374668</v>
      </c>
    </row>
    <row r="109" spans="1:17" ht="14.25" customHeight="1" x14ac:dyDescent="0.2">
      <c r="A109" s="1" t="s">
        <v>7</v>
      </c>
      <c r="C109" s="11">
        <v>63966</v>
      </c>
      <c r="E109" s="11">
        <v>19555</v>
      </c>
      <c r="G109" s="11">
        <v>10328</v>
      </c>
      <c r="I109" s="11">
        <v>29305</v>
      </c>
      <c r="Q109" s="11">
        <v>-4778</v>
      </c>
    </row>
    <row r="110" spans="1:17" ht="14.25" customHeight="1" x14ac:dyDescent="0.2">
      <c r="A110" s="1" t="s">
        <v>98</v>
      </c>
    </row>
    <row r="111" spans="1:17" ht="14.25" customHeight="1" x14ac:dyDescent="0.2">
      <c r="A111" s="1" t="s">
        <v>99</v>
      </c>
    </row>
    <row r="112" spans="1:17" ht="14.25" customHeight="1" x14ac:dyDescent="0.2">
      <c r="A112" s="1" t="s">
        <v>100</v>
      </c>
      <c r="K112" s="11">
        <v>184021</v>
      </c>
      <c r="O112" s="11">
        <v>184021</v>
      </c>
    </row>
    <row r="113" spans="1:17" ht="14.25" customHeight="1" x14ac:dyDescent="0.2">
      <c r="A113" s="1" t="s">
        <v>101</v>
      </c>
      <c r="K113" s="11">
        <v>103258</v>
      </c>
      <c r="O113" s="11">
        <v>103258</v>
      </c>
    </row>
    <row r="114" spans="1:17" ht="14.25" customHeight="1" x14ac:dyDescent="0.2">
      <c r="A114" s="1" t="s">
        <v>102</v>
      </c>
      <c r="K114" s="11">
        <v>212536</v>
      </c>
      <c r="O114" s="11">
        <v>212536</v>
      </c>
    </row>
    <row r="115" spans="1:17" ht="14.25" customHeight="1" x14ac:dyDescent="0.2">
      <c r="A115" s="1" t="s">
        <v>158</v>
      </c>
      <c r="K115" s="11">
        <v>168894</v>
      </c>
      <c r="O115" s="11">
        <v>168894</v>
      </c>
      <c r="Q115" s="11">
        <v>6625</v>
      </c>
    </row>
    <row r="116" spans="1:17" ht="14.25" customHeight="1" x14ac:dyDescent="0.2">
      <c r="A116" s="1" t="s">
        <v>159</v>
      </c>
      <c r="K116" s="12">
        <v>299</v>
      </c>
      <c r="O116" s="12">
        <v>299</v>
      </c>
    </row>
    <row r="117" spans="1:17" ht="14.25" customHeight="1" x14ac:dyDescent="0.2">
      <c r="A117" s="1" t="s">
        <v>132</v>
      </c>
      <c r="K117" s="11">
        <v>2728</v>
      </c>
      <c r="M117" s="11">
        <v>-31724</v>
      </c>
      <c r="O117" s="11">
        <v>-28996</v>
      </c>
      <c r="Q117" s="12">
        <v>407</v>
      </c>
    </row>
    <row r="118" spans="1:17" ht="14.25" customHeight="1" x14ac:dyDescent="0.2">
      <c r="A118" s="1" t="s">
        <v>107</v>
      </c>
      <c r="K118" s="11">
        <v>8185</v>
      </c>
      <c r="O118" s="11">
        <v>8185</v>
      </c>
    </row>
    <row r="119" spans="1:17" ht="28.5" customHeight="1" x14ac:dyDescent="0.2">
      <c r="A119" s="1" t="s">
        <v>109</v>
      </c>
      <c r="M119" s="1">
        <v>-12</v>
      </c>
      <c r="O119" s="1">
        <v>-12</v>
      </c>
      <c r="Q119" s="11">
        <v>2705</v>
      </c>
    </row>
    <row r="120" spans="1:17" ht="14.25" customHeight="1" x14ac:dyDescent="0.2">
      <c r="A120" s="1" t="s">
        <v>110</v>
      </c>
      <c r="K120" s="11">
        <v>679921</v>
      </c>
      <c r="M120" s="11">
        <v>-31736</v>
      </c>
      <c r="O120" s="11">
        <v>648185</v>
      </c>
      <c r="Q120" s="11">
        <v>9737</v>
      </c>
    </row>
    <row r="121" spans="1:17" ht="14.25" customHeight="1" x14ac:dyDescent="0.2">
      <c r="A121" s="1" t="s">
        <v>112</v>
      </c>
      <c r="K121" s="11">
        <v>-123580</v>
      </c>
      <c r="M121" s="11">
        <v>123580</v>
      </c>
    </row>
    <row r="122" spans="1:17" ht="14.25" customHeight="1" x14ac:dyDescent="0.2">
      <c r="A122" s="1" t="s">
        <v>113</v>
      </c>
      <c r="K122" s="11">
        <v>556341</v>
      </c>
      <c r="M122" s="11">
        <v>91844</v>
      </c>
      <c r="O122" s="11">
        <v>648185</v>
      </c>
      <c r="Q122" s="11">
        <v>9737</v>
      </c>
    </row>
    <row r="123" spans="1:17" ht="28.5" customHeight="1" x14ac:dyDescent="0.2">
      <c r="A123" s="1" t="s">
        <v>160</v>
      </c>
      <c r="K123" s="1" t="s">
        <v>161</v>
      </c>
      <c r="M123" s="1" t="s">
        <v>162</v>
      </c>
      <c r="O123" s="1" t="s">
        <v>163</v>
      </c>
      <c r="Q123" s="1" t="s">
        <v>164</v>
      </c>
    </row>
    <row r="124" spans="1:17" ht="14.25" customHeight="1" x14ac:dyDescent="0.2">
      <c r="A124" s="1" t="s">
        <v>165</v>
      </c>
      <c r="K124" s="11">
        <v>367099</v>
      </c>
      <c r="M124" s="11">
        <v>6890233</v>
      </c>
      <c r="O124" s="11">
        <v>7257332</v>
      </c>
      <c r="Q124" s="11">
        <v>102132</v>
      </c>
    </row>
    <row r="125" spans="1:17" ht="14.25" customHeight="1" x14ac:dyDescent="0.2">
      <c r="E125" s="1" t="s">
        <v>154</v>
      </c>
    </row>
    <row r="126" spans="1:17" ht="14.25" customHeight="1" x14ac:dyDescent="0.2">
      <c r="G126" s="12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C2D8-0284-E74B-AAD0-590FE71D0DF5}">
  <dimension ref="A1:Q129"/>
  <sheetViews>
    <sheetView topLeftCell="A66" zoomScaleNormal="100" workbookViewId="0">
      <selection activeCell="G87" sqref="G87"/>
    </sheetView>
  </sheetViews>
  <sheetFormatPr baseColWidth="10" defaultColWidth="8.83203125" defaultRowHeight="15" x14ac:dyDescent="0.2"/>
  <cols>
    <col min="1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C3" s="1" t="s">
        <v>166</v>
      </c>
    </row>
    <row r="4" spans="1:9" ht="14.25" customHeight="1" x14ac:dyDescent="0.2">
      <c r="B4" s="1" t="s">
        <v>264</v>
      </c>
    </row>
    <row r="5" spans="1:9" ht="14.25" customHeight="1" x14ac:dyDescent="0.2">
      <c r="B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1892</v>
      </c>
      <c r="E9" s="11">
        <v>24254</v>
      </c>
      <c r="G9" s="11">
        <v>26146</v>
      </c>
      <c r="I9" s="11">
        <v>18014</v>
      </c>
    </row>
    <row r="10" spans="1:9" ht="14.25" customHeight="1" x14ac:dyDescent="0.2">
      <c r="A10" s="1" t="s">
        <v>11</v>
      </c>
      <c r="C10" s="11">
        <v>388830</v>
      </c>
      <c r="E10" s="11">
        <v>173537</v>
      </c>
      <c r="G10" s="11">
        <v>562367</v>
      </c>
      <c r="I10" s="11">
        <v>30961</v>
      </c>
    </row>
    <row r="11" spans="1:9" ht="14.25" customHeight="1" x14ac:dyDescent="0.2">
      <c r="A11" s="1" t="s">
        <v>138</v>
      </c>
      <c r="C11" s="11">
        <v>191845</v>
      </c>
      <c r="E11" s="11">
        <v>1309052</v>
      </c>
      <c r="G11" s="11">
        <v>1500897</v>
      </c>
    </row>
    <row r="12" spans="1:9" ht="14.25" customHeight="1" x14ac:dyDescent="0.2">
      <c r="A12" s="1" t="s">
        <v>13</v>
      </c>
      <c r="C12" s="12">
        <v>286</v>
      </c>
      <c r="G12" s="12">
        <v>286</v>
      </c>
      <c r="I12" s="12">
        <v>673</v>
      </c>
    </row>
    <row r="13" spans="1:9" ht="14.25" customHeight="1" x14ac:dyDescent="0.2">
      <c r="A13" s="1" t="s">
        <v>14</v>
      </c>
      <c r="C13" s="11">
        <v>62193</v>
      </c>
      <c r="E13" s="11">
        <v>112677</v>
      </c>
      <c r="G13" s="11">
        <v>174870</v>
      </c>
      <c r="I13" s="11">
        <v>3247</v>
      </c>
    </row>
    <row r="14" spans="1:9" ht="14.25" customHeight="1" x14ac:dyDescent="0.2">
      <c r="A14" s="1" t="s">
        <v>15</v>
      </c>
      <c r="C14" s="11">
        <v>16699</v>
      </c>
      <c r="E14" s="11">
        <v>27678</v>
      </c>
      <c r="G14" s="11">
        <v>44377</v>
      </c>
    </row>
    <row r="15" spans="1:9" ht="14.25" customHeight="1" x14ac:dyDescent="0.2">
      <c r="A15" s="1" t="s">
        <v>139</v>
      </c>
      <c r="I15" s="12">
        <v>264</v>
      </c>
    </row>
    <row r="16" spans="1:9" ht="14.25" customHeight="1" x14ac:dyDescent="0.2">
      <c r="A16" s="1" t="s">
        <v>29</v>
      </c>
      <c r="I16" s="11">
        <v>1415</v>
      </c>
    </row>
    <row r="17" spans="1:9" ht="14.25" customHeight="1" x14ac:dyDescent="0.2">
      <c r="A17" s="1" t="s">
        <v>140</v>
      </c>
      <c r="I17" s="12">
        <v>875</v>
      </c>
    </row>
    <row r="18" spans="1:9" ht="14.25" customHeight="1" x14ac:dyDescent="0.2">
      <c r="A18" s="1" t="s">
        <v>16</v>
      </c>
      <c r="C18" s="11">
        <v>-57646</v>
      </c>
      <c r="E18" s="11">
        <v>57646</v>
      </c>
    </row>
    <row r="19" spans="1:9" ht="14.25" customHeight="1" x14ac:dyDescent="0.2">
      <c r="A19" s="1" t="s">
        <v>17</v>
      </c>
      <c r="E19" s="11">
        <v>19675</v>
      </c>
      <c r="G19" s="11">
        <v>19675</v>
      </c>
    </row>
    <row r="20" spans="1:9" ht="14.25" customHeight="1" x14ac:dyDescent="0.2">
      <c r="A20" s="1" t="s">
        <v>18</v>
      </c>
      <c r="E20" s="11">
        <v>39325</v>
      </c>
      <c r="G20" s="11">
        <v>39325</v>
      </c>
    </row>
    <row r="21" spans="1:9" ht="14.25" customHeight="1" x14ac:dyDescent="0.2">
      <c r="A21" s="1" t="s">
        <v>19</v>
      </c>
      <c r="E21" s="11">
        <v>1766</v>
      </c>
      <c r="G21" s="11">
        <v>1766</v>
      </c>
      <c r="I21" s="12">
        <v>648</v>
      </c>
    </row>
    <row r="22" spans="1:9" ht="14.25" customHeight="1" x14ac:dyDescent="0.2">
      <c r="A22" s="1" t="s">
        <v>20</v>
      </c>
      <c r="C22" s="11">
        <v>604099</v>
      </c>
      <c r="E22" s="11">
        <v>1765610</v>
      </c>
      <c r="G22" s="11">
        <v>2369709</v>
      </c>
      <c r="I22" s="11">
        <v>56097</v>
      </c>
    </row>
    <row r="23" spans="1:9" ht="14.25" customHeight="1" x14ac:dyDescent="0.2">
      <c r="A23" s="1" t="s">
        <v>21</v>
      </c>
    </row>
    <row r="24" spans="1:9" ht="14.25" customHeight="1" x14ac:dyDescent="0.2">
      <c r="A24" s="1" t="s">
        <v>11</v>
      </c>
      <c r="E24" s="11">
        <v>1020117</v>
      </c>
      <c r="G24" s="11">
        <v>1020117</v>
      </c>
      <c r="I24" s="11">
        <v>48383</v>
      </c>
    </row>
    <row r="25" spans="1:9" ht="14.25" customHeight="1" x14ac:dyDescent="0.2">
      <c r="A25" s="1" t="s">
        <v>22</v>
      </c>
      <c r="E25" s="11">
        <v>489642</v>
      </c>
      <c r="G25" s="11">
        <v>489642</v>
      </c>
      <c r="I25" s="11">
        <v>8315</v>
      </c>
    </row>
    <row r="26" spans="1:9" ht="14.25" customHeight="1" x14ac:dyDescent="0.2">
      <c r="A26" s="1" t="s">
        <v>13</v>
      </c>
      <c r="I26" s="11">
        <v>3597</v>
      </c>
    </row>
    <row r="27" spans="1:9" ht="14.25" customHeight="1" x14ac:dyDescent="0.2">
      <c r="A27" s="1" t="s">
        <v>139</v>
      </c>
      <c r="I27" s="11">
        <v>16025</v>
      </c>
    </row>
    <row r="28" spans="1:9" ht="14.25" customHeight="1" x14ac:dyDescent="0.2">
      <c r="A28" s="1" t="s">
        <v>23</v>
      </c>
    </row>
    <row r="29" spans="1:9" ht="14.25" customHeight="1" x14ac:dyDescent="0.2">
      <c r="A29" s="1" t="s">
        <v>141</v>
      </c>
      <c r="C29" s="11">
        <v>342226</v>
      </c>
      <c r="E29" s="11">
        <v>1664096</v>
      </c>
      <c r="G29" s="11">
        <v>2006322</v>
      </c>
      <c r="I29" s="11">
        <v>139706</v>
      </c>
    </row>
    <row r="30" spans="1:9" ht="14.25" customHeight="1" x14ac:dyDescent="0.2">
      <c r="A30" s="1" t="s">
        <v>142</v>
      </c>
      <c r="C30" s="11">
        <v>1772912</v>
      </c>
      <c r="E30" s="11">
        <v>13286750</v>
      </c>
      <c r="G30" s="11">
        <v>15059662</v>
      </c>
      <c r="I30" s="11">
        <v>305409</v>
      </c>
    </row>
    <row r="31" spans="1:9" ht="14.25" customHeight="1" x14ac:dyDescent="0.2">
      <c r="A31" s="1" t="s">
        <v>143</v>
      </c>
      <c r="C31" s="11">
        <v>-1026787</v>
      </c>
      <c r="E31" s="11">
        <v>-4250750</v>
      </c>
      <c r="G31" s="11">
        <v>-5277537</v>
      </c>
      <c r="I31" s="11">
        <v>-143550</v>
      </c>
    </row>
    <row r="32" spans="1:9" ht="14.25" customHeight="1" x14ac:dyDescent="0.2">
      <c r="A32" s="1" t="s">
        <v>27</v>
      </c>
      <c r="E32" s="11">
        <v>82164</v>
      </c>
      <c r="G32" s="11">
        <v>82164</v>
      </c>
    </row>
    <row r="33" spans="1:9" ht="14.25" customHeight="1" x14ac:dyDescent="0.2">
      <c r="A33" s="1" t="s">
        <v>169</v>
      </c>
      <c r="C33" s="11">
        <v>17188</v>
      </c>
      <c r="G33" s="11">
        <v>17188</v>
      </c>
    </row>
    <row r="34" spans="1:9" ht="14.25" customHeight="1" x14ac:dyDescent="0.2">
      <c r="A34" s="1" t="s">
        <v>170</v>
      </c>
      <c r="E34" s="11">
        <v>10320</v>
      </c>
      <c r="G34" s="11">
        <v>10320</v>
      </c>
    </row>
    <row r="35" spans="1:9" ht="14.25" customHeight="1" x14ac:dyDescent="0.2">
      <c r="A35" s="1" t="s">
        <v>29</v>
      </c>
      <c r="E35" s="11">
        <v>24000</v>
      </c>
      <c r="G35" s="11">
        <v>24000</v>
      </c>
      <c r="I35" s="11">
        <v>27075</v>
      </c>
    </row>
    <row r="36" spans="1:9" ht="14.25" customHeight="1" x14ac:dyDescent="0.2">
      <c r="A36" s="1" t="s">
        <v>30</v>
      </c>
      <c r="C36" s="11">
        <v>7089</v>
      </c>
      <c r="E36" s="11">
        <v>5049</v>
      </c>
      <c r="G36" s="11">
        <v>12138</v>
      </c>
      <c r="I36" s="11">
        <v>10679</v>
      </c>
    </row>
    <row r="37" spans="1:9" ht="14.25" customHeight="1" x14ac:dyDescent="0.2">
      <c r="A37" s="1" t="s">
        <v>31</v>
      </c>
      <c r="I37" s="11">
        <v>50228</v>
      </c>
    </row>
    <row r="38" spans="1:9" ht="14.25" customHeight="1" x14ac:dyDescent="0.2">
      <c r="A38" s="1" t="s">
        <v>32</v>
      </c>
      <c r="C38" s="11">
        <v>1112628</v>
      </c>
      <c r="E38" s="11">
        <v>12331388</v>
      </c>
      <c r="G38" s="11">
        <v>13444016</v>
      </c>
      <c r="I38" s="11">
        <v>465867</v>
      </c>
    </row>
    <row r="39" spans="1:9" ht="14.25" customHeight="1" x14ac:dyDescent="0.2">
      <c r="A39" s="1" t="s">
        <v>33</v>
      </c>
      <c r="C39" s="11">
        <v>1716727</v>
      </c>
      <c r="E39" s="11">
        <v>14096998</v>
      </c>
      <c r="G39" s="11">
        <v>15813725</v>
      </c>
      <c r="I39" s="11">
        <v>521964</v>
      </c>
    </row>
    <row r="40" spans="1:9" ht="42.5" customHeight="1" x14ac:dyDescent="0.2">
      <c r="A40" s="1" t="s">
        <v>171</v>
      </c>
      <c r="E40" s="15"/>
    </row>
    <row r="41" spans="1:9" ht="42.5" customHeight="1" x14ac:dyDescent="0.2">
      <c r="A41" s="1" t="s">
        <v>145</v>
      </c>
      <c r="C41" s="1">
        <v>0</v>
      </c>
      <c r="E41" s="11">
        <v>15323</v>
      </c>
      <c r="G41" s="11">
        <v>15323</v>
      </c>
      <c r="I41" s="1">
        <v>0</v>
      </c>
    </row>
    <row r="42" spans="1:9" ht="42.5" customHeight="1" x14ac:dyDescent="0.2">
      <c r="A42" s="1" t="s">
        <v>172</v>
      </c>
      <c r="C42" s="1">
        <v>0</v>
      </c>
      <c r="E42" s="11">
        <v>96468</v>
      </c>
      <c r="G42" s="11">
        <v>96468</v>
      </c>
    </row>
    <row r="43" spans="1:9" ht="14.25" customHeight="1" x14ac:dyDescent="0.2">
      <c r="A43" s="1" t="s">
        <v>173</v>
      </c>
      <c r="C43" s="11">
        <v>1716727</v>
      </c>
      <c r="E43" s="11">
        <v>14208789</v>
      </c>
      <c r="G43" s="11">
        <v>15925516</v>
      </c>
      <c r="I43" s="11">
        <v>521964</v>
      </c>
    </row>
    <row r="44" spans="1:9" ht="14.25" customHeight="1" x14ac:dyDescent="0.2">
      <c r="A44" s="1" t="s">
        <v>34</v>
      </c>
    </row>
    <row r="45" spans="1:9" ht="14.25" customHeight="1" x14ac:dyDescent="0.2">
      <c r="A45" s="1" t="s">
        <v>35</v>
      </c>
    </row>
    <row r="46" spans="1:9" ht="14.25" customHeight="1" x14ac:dyDescent="0.2">
      <c r="A46" s="1" t="s">
        <v>36</v>
      </c>
      <c r="C46" s="11">
        <v>61210</v>
      </c>
      <c r="E46" s="11">
        <v>82878</v>
      </c>
      <c r="G46" s="11">
        <v>144088</v>
      </c>
      <c r="I46" s="11">
        <v>3957</v>
      </c>
    </row>
    <row r="47" spans="1:9" ht="14.25" customHeight="1" x14ac:dyDescent="0.2">
      <c r="A47" s="1" t="s">
        <v>37</v>
      </c>
      <c r="C47" s="11">
        <v>9062</v>
      </c>
      <c r="E47" s="11">
        <v>19629</v>
      </c>
      <c r="G47" s="11">
        <v>28691</v>
      </c>
    </row>
    <row r="48" spans="1:9" ht="14.25" customHeight="1" x14ac:dyDescent="0.2">
      <c r="A48" s="1" t="s">
        <v>147</v>
      </c>
      <c r="E48" s="11">
        <v>106448</v>
      </c>
      <c r="G48" s="11">
        <v>106448</v>
      </c>
      <c r="I48" s="11">
        <v>4676</v>
      </c>
    </row>
    <row r="49" spans="1:9" ht="14.25" customHeight="1" x14ac:dyDescent="0.2">
      <c r="A49" s="1" t="s">
        <v>38</v>
      </c>
      <c r="C49" s="11">
        <v>8328</v>
      </c>
      <c r="E49" s="11">
        <v>8568</v>
      </c>
      <c r="G49" s="11">
        <v>16896</v>
      </c>
    </row>
    <row r="50" spans="1:9" ht="14.25" customHeight="1" x14ac:dyDescent="0.2">
      <c r="A50" s="1" t="s">
        <v>39</v>
      </c>
      <c r="C50" s="11">
        <v>1592</v>
      </c>
      <c r="E50" s="11">
        <v>14559</v>
      </c>
      <c r="G50" s="11">
        <v>16151</v>
      </c>
    </row>
    <row r="51" spans="1:9" ht="14.25" customHeight="1" x14ac:dyDescent="0.2">
      <c r="A51" s="1" t="s">
        <v>40</v>
      </c>
      <c r="C51" s="11">
        <v>10293</v>
      </c>
      <c r="G51" s="11">
        <v>10293</v>
      </c>
    </row>
    <row r="52" spans="1:9" ht="14.25" customHeight="1" x14ac:dyDescent="0.2">
      <c r="A52" s="1" t="s">
        <v>54</v>
      </c>
      <c r="I52" s="12">
        <v>104</v>
      </c>
    </row>
    <row r="53" spans="1:9" ht="14.25" customHeight="1" x14ac:dyDescent="0.2">
      <c r="A53" s="1" t="s">
        <v>41</v>
      </c>
      <c r="E53" s="11">
        <v>4459</v>
      </c>
      <c r="G53" s="11">
        <v>4459</v>
      </c>
      <c r="I53" s="11">
        <v>20849</v>
      </c>
    </row>
    <row r="54" spans="1:9" ht="14.25" customHeight="1" x14ac:dyDescent="0.2">
      <c r="A54" s="1" t="s">
        <v>42</v>
      </c>
      <c r="C54" s="12">
        <v>633</v>
      </c>
      <c r="G54" s="12">
        <v>633</v>
      </c>
      <c r="I54" s="11">
        <v>2679</v>
      </c>
    </row>
    <row r="55" spans="1:9" ht="14.25" customHeight="1" x14ac:dyDescent="0.2">
      <c r="A55" s="1" t="s">
        <v>148</v>
      </c>
      <c r="C55" s="11">
        <v>50906</v>
      </c>
      <c r="E55" s="11">
        <v>170280</v>
      </c>
      <c r="G55" s="11">
        <v>221186</v>
      </c>
      <c r="I55" s="11">
        <v>20466</v>
      </c>
    </row>
    <row r="56" spans="1:9" ht="14.25" customHeight="1" x14ac:dyDescent="0.2">
      <c r="A56" s="1" t="s">
        <v>46</v>
      </c>
      <c r="C56" s="11">
        <v>9045</v>
      </c>
      <c r="G56" s="11">
        <v>9045</v>
      </c>
    </row>
    <row r="57" spans="1:9" ht="14.25" customHeight="1" x14ac:dyDescent="0.2">
      <c r="A57" s="1" t="s">
        <v>48</v>
      </c>
      <c r="C57" s="11">
        <v>151069</v>
      </c>
      <c r="E57" s="11">
        <v>406821</v>
      </c>
      <c r="G57" s="11">
        <v>557890</v>
      </c>
      <c r="I57" s="11">
        <v>52731</v>
      </c>
    </row>
    <row r="58" spans="1:9" ht="14.25" customHeight="1" x14ac:dyDescent="0.2">
      <c r="A58" s="1" t="s">
        <v>49</v>
      </c>
    </row>
    <row r="59" spans="1:9" ht="14.25" customHeight="1" x14ac:dyDescent="0.2">
      <c r="A59" s="1" t="s">
        <v>50</v>
      </c>
      <c r="C59" s="11">
        <v>869298</v>
      </c>
      <c r="E59" s="11">
        <v>6267060</v>
      </c>
      <c r="G59" s="11">
        <v>7136358</v>
      </c>
      <c r="I59" s="11">
        <v>322092</v>
      </c>
    </row>
    <row r="60" spans="1:9" ht="14.25" customHeight="1" x14ac:dyDescent="0.2">
      <c r="A60" s="1" t="s">
        <v>51</v>
      </c>
      <c r="C60" s="11">
        <v>64120</v>
      </c>
      <c r="E60" s="11">
        <v>39036</v>
      </c>
      <c r="G60" s="11">
        <v>103156</v>
      </c>
    </row>
    <row r="61" spans="1:9" ht="14.25" customHeight="1" x14ac:dyDescent="0.2">
      <c r="A61" s="1" t="s">
        <v>149</v>
      </c>
      <c r="E61" s="11">
        <v>3322</v>
      </c>
      <c r="G61" s="11">
        <v>3322</v>
      </c>
    </row>
    <row r="62" spans="1:9" ht="14.25" customHeight="1" x14ac:dyDescent="0.2">
      <c r="A62" s="1" t="s">
        <v>150</v>
      </c>
      <c r="C62" s="11">
        <v>180356</v>
      </c>
      <c r="E62" s="11">
        <v>145296</v>
      </c>
      <c r="G62" s="11">
        <v>325652</v>
      </c>
    </row>
    <row r="63" spans="1:9" ht="14.25" customHeight="1" x14ac:dyDescent="0.2">
      <c r="A63" s="1" t="s">
        <v>54</v>
      </c>
      <c r="I63" s="11">
        <v>24000</v>
      </c>
    </row>
    <row r="64" spans="1:9" ht="14.25" customHeight="1" x14ac:dyDescent="0.2">
      <c r="A64" s="1" t="s">
        <v>151</v>
      </c>
      <c r="C64" s="11">
        <v>28354</v>
      </c>
      <c r="G64" s="11">
        <v>28354</v>
      </c>
    </row>
    <row r="65" spans="1:9" ht="14.25" customHeight="1" x14ac:dyDescent="0.2">
      <c r="A65" s="1" t="s">
        <v>55</v>
      </c>
      <c r="C65" s="11">
        <v>44073</v>
      </c>
      <c r="E65" s="11">
        <v>159954</v>
      </c>
      <c r="G65" s="11">
        <v>204027</v>
      </c>
      <c r="I65" s="11">
        <v>25593</v>
      </c>
    </row>
    <row r="66" spans="1:9" ht="14.25" customHeight="1" x14ac:dyDescent="0.2">
      <c r="A66" s="1" t="s">
        <v>56</v>
      </c>
      <c r="C66" s="11">
        <v>1186201</v>
      </c>
      <c r="E66" s="11">
        <v>6614668</v>
      </c>
      <c r="G66" s="11">
        <v>7800869</v>
      </c>
      <c r="I66" s="11">
        <v>371685</v>
      </c>
    </row>
    <row r="67" spans="1:9" ht="14.25" customHeight="1" x14ac:dyDescent="0.2">
      <c r="A67" s="1" t="s">
        <v>57</v>
      </c>
      <c r="C67" s="11">
        <v>1337270</v>
      </c>
      <c r="E67" s="11">
        <v>7021489</v>
      </c>
      <c r="G67" s="11">
        <v>8358759</v>
      </c>
      <c r="I67" s="11">
        <v>424416</v>
      </c>
    </row>
    <row r="68" spans="1:9" ht="28.5" customHeight="1" x14ac:dyDescent="0.2">
      <c r="A68" s="15" t="s">
        <v>174</v>
      </c>
      <c r="C68" s="11"/>
      <c r="G68" s="11"/>
    </row>
    <row r="69" spans="1:9" ht="28.5" customHeight="1" x14ac:dyDescent="0.2">
      <c r="A69" s="15" t="s">
        <v>175</v>
      </c>
      <c r="C69" s="11">
        <v>7089</v>
      </c>
      <c r="G69" s="11">
        <v>7089</v>
      </c>
    </row>
    <row r="70" spans="1:9" ht="14.25" customHeight="1" x14ac:dyDescent="0.2">
      <c r="A70" s="1" t="s">
        <v>176</v>
      </c>
      <c r="C70" s="11">
        <v>1344359</v>
      </c>
      <c r="E70" s="11">
        <v>7021489</v>
      </c>
      <c r="G70" s="11">
        <v>8365848</v>
      </c>
      <c r="I70" s="11">
        <v>424416</v>
      </c>
    </row>
    <row r="71" spans="1:9" ht="14.25" customHeight="1" x14ac:dyDescent="0.2">
      <c r="A71" s="1" t="s">
        <v>152</v>
      </c>
    </row>
    <row r="72" spans="1:9" ht="14.25" customHeight="1" x14ac:dyDescent="0.2">
      <c r="A72" s="1" t="s">
        <v>177</v>
      </c>
      <c r="C72" s="11">
        <v>95513</v>
      </c>
      <c r="E72" s="11">
        <v>5015922</v>
      </c>
      <c r="G72" s="11">
        <v>5111435</v>
      </c>
      <c r="I72" s="11">
        <v>56070</v>
      </c>
    </row>
    <row r="73" spans="1:9" ht="14.25" customHeight="1" x14ac:dyDescent="0.2">
      <c r="A73" s="1" t="s">
        <v>60</v>
      </c>
    </row>
    <row r="74" spans="1:9" ht="14.25" customHeight="1" x14ac:dyDescent="0.2">
      <c r="A74" s="1" t="s">
        <v>61</v>
      </c>
      <c r="C74" s="11">
        <v>287948</v>
      </c>
      <c r="E74" s="11">
        <v>534521</v>
      </c>
      <c r="G74" s="11">
        <v>822469</v>
      </c>
    </row>
    <row r="75" spans="1:9" ht="14.25" customHeight="1" x14ac:dyDescent="0.2">
      <c r="A75" s="1" t="s">
        <v>62</v>
      </c>
      <c r="C75" s="11">
        <v>72591</v>
      </c>
      <c r="G75" s="11">
        <v>72591</v>
      </c>
      <c r="I75" s="11">
        <v>61490</v>
      </c>
    </row>
    <row r="76" spans="1:9" ht="14.25" customHeight="1" x14ac:dyDescent="0.2">
      <c r="A76" s="1" t="s">
        <v>63</v>
      </c>
      <c r="C76" s="11">
        <v>47962</v>
      </c>
      <c r="E76" s="11">
        <v>355001</v>
      </c>
      <c r="G76" s="11">
        <v>402963</v>
      </c>
    </row>
    <row r="77" spans="1:9" ht="14.25" customHeight="1" x14ac:dyDescent="0.2">
      <c r="A77" s="1" t="s">
        <v>64</v>
      </c>
      <c r="C77" s="11">
        <v>-131646</v>
      </c>
      <c r="E77" s="11">
        <v>1281856</v>
      </c>
      <c r="G77" s="11">
        <v>1150210</v>
      </c>
      <c r="I77" s="11">
        <v>-20012</v>
      </c>
    </row>
    <row r="78" spans="1:9" ht="14.25" customHeight="1" x14ac:dyDescent="0.2">
      <c r="A78" s="1" t="s">
        <v>153</v>
      </c>
      <c r="C78" s="11">
        <v>372368</v>
      </c>
      <c r="E78" s="11">
        <v>7187300</v>
      </c>
      <c r="G78" s="11">
        <v>7559668</v>
      </c>
      <c r="I78" s="11">
        <v>97548</v>
      </c>
    </row>
    <row r="79" spans="1:9" ht="14.25" customHeight="1" x14ac:dyDescent="0.2">
      <c r="B79" s="1" t="s">
        <v>154</v>
      </c>
    </row>
    <row r="80" spans="1:9" ht="14.25" customHeight="1" x14ac:dyDescent="0.2">
      <c r="C80" s="12">
        <v>20</v>
      </c>
    </row>
    <row r="81" spans="1:16" ht="14.25" customHeight="1" x14ac:dyDescent="0.2"/>
    <row r="83" spans="1:16" x14ac:dyDescent="0.2">
      <c r="F83" s="1" t="s">
        <v>0</v>
      </c>
    </row>
    <row r="84" spans="1:16" x14ac:dyDescent="0.2">
      <c r="F84" s="1" t="s">
        <v>66</v>
      </c>
    </row>
    <row r="85" spans="1:16" x14ac:dyDescent="0.2">
      <c r="F85" s="1" t="s">
        <v>178</v>
      </c>
    </row>
    <row r="86" spans="1:16" x14ac:dyDescent="0.2">
      <c r="G86" s="1" t="s">
        <v>264</v>
      </c>
    </row>
    <row r="87" spans="1:16" x14ac:dyDescent="0.2">
      <c r="K87" s="1" t="s">
        <v>121</v>
      </c>
    </row>
    <row r="88" spans="1:16" x14ac:dyDescent="0.2">
      <c r="F88" s="1" t="s">
        <v>68</v>
      </c>
      <c r="K88" s="1" t="s">
        <v>156</v>
      </c>
    </row>
    <row r="89" spans="1:16" x14ac:dyDescent="0.2">
      <c r="A89" s="1" t="s">
        <v>69</v>
      </c>
      <c r="C89" s="1" t="s">
        <v>70</v>
      </c>
      <c r="E89" s="1" t="s">
        <v>71</v>
      </c>
      <c r="F89" s="1" t="s">
        <v>72</v>
      </c>
      <c r="I89" s="1" t="s">
        <v>179</v>
      </c>
      <c r="J89" s="1" t="s">
        <v>74</v>
      </c>
      <c r="L89" s="1" t="s">
        <v>75</v>
      </c>
      <c r="O89" s="1" t="s">
        <v>76</v>
      </c>
      <c r="P89" s="1" t="s">
        <v>77</v>
      </c>
    </row>
    <row r="90" spans="1:16" x14ac:dyDescent="0.2">
      <c r="A90" s="1" t="s">
        <v>78</v>
      </c>
    </row>
    <row r="91" spans="1:16" x14ac:dyDescent="0.2">
      <c r="A91" s="1" t="s">
        <v>79</v>
      </c>
    </row>
    <row r="92" spans="1:16" x14ac:dyDescent="0.2">
      <c r="A92" s="1" t="s">
        <v>80</v>
      </c>
      <c r="C92" s="11">
        <v>148288</v>
      </c>
      <c r="E92" s="11">
        <v>92510</v>
      </c>
      <c r="G92" s="11">
        <v>49392</v>
      </c>
      <c r="K92" s="11">
        <v>-6386</v>
      </c>
      <c r="O92" s="11">
        <v>-6386</v>
      </c>
    </row>
    <row r="93" spans="1:16" x14ac:dyDescent="0.2">
      <c r="A93" s="1" t="s">
        <v>81</v>
      </c>
      <c r="C93" s="11">
        <v>210751</v>
      </c>
      <c r="E93" s="11">
        <v>17506</v>
      </c>
      <c r="G93" s="11">
        <v>14057</v>
      </c>
      <c r="K93" s="11">
        <v>-179188</v>
      </c>
      <c r="O93" s="11">
        <v>-179188</v>
      </c>
    </row>
    <row r="94" spans="1:16" x14ac:dyDescent="0.2">
      <c r="A94" s="1" t="s">
        <v>82</v>
      </c>
      <c r="C94" s="11">
        <v>92018</v>
      </c>
      <c r="E94" s="12">
        <v>808</v>
      </c>
      <c r="G94" s="11">
        <v>4700</v>
      </c>
      <c r="K94" s="11">
        <v>-86510</v>
      </c>
      <c r="O94" s="11">
        <v>-86510</v>
      </c>
    </row>
    <row r="95" spans="1:16" x14ac:dyDescent="0.2">
      <c r="A95" s="1" t="s">
        <v>83</v>
      </c>
      <c r="C95" s="11">
        <v>31128</v>
      </c>
      <c r="E95" s="11">
        <v>3319</v>
      </c>
      <c r="G95" s="12">
        <v>222</v>
      </c>
      <c r="K95" s="11">
        <v>-27587</v>
      </c>
      <c r="O95" s="11">
        <v>-27587</v>
      </c>
    </row>
    <row r="96" spans="1:16" x14ac:dyDescent="0.2">
      <c r="A96" s="1" t="s">
        <v>84</v>
      </c>
      <c r="C96" s="11">
        <v>64467</v>
      </c>
      <c r="E96" s="11">
        <v>3731</v>
      </c>
      <c r="G96" s="11">
        <v>5338</v>
      </c>
      <c r="K96" s="11">
        <v>-55398</v>
      </c>
      <c r="O96" s="11">
        <v>-55398</v>
      </c>
    </row>
    <row r="97" spans="1:17" x14ac:dyDescent="0.2">
      <c r="A97" s="1" t="s">
        <v>85</v>
      </c>
      <c r="C97" s="11">
        <v>59732</v>
      </c>
      <c r="E97" s="11">
        <v>3581</v>
      </c>
      <c r="G97" s="11">
        <v>1948</v>
      </c>
      <c r="K97" s="11">
        <v>-54203</v>
      </c>
      <c r="O97" s="11">
        <v>-54203</v>
      </c>
    </row>
    <row r="98" spans="1:17" x14ac:dyDescent="0.2">
      <c r="A98" s="1" t="s">
        <v>86</v>
      </c>
      <c r="C98" s="11">
        <v>42731</v>
      </c>
      <c r="K98" s="11">
        <v>-42731</v>
      </c>
      <c r="O98" s="11">
        <v>-42731</v>
      </c>
    </row>
    <row r="99" spans="1:17" x14ac:dyDescent="0.2">
      <c r="A99" s="1" t="s">
        <v>87</v>
      </c>
      <c r="C99" s="11">
        <v>649115</v>
      </c>
      <c r="E99" s="11">
        <v>121455</v>
      </c>
      <c r="G99" s="11">
        <v>75657</v>
      </c>
      <c r="K99" s="11">
        <v>-452003</v>
      </c>
      <c r="O99" s="11">
        <v>-452003</v>
      </c>
    </row>
    <row r="100" spans="1:17" x14ac:dyDescent="0.2">
      <c r="A100" s="1" t="s">
        <v>88</v>
      </c>
    </row>
    <row r="101" spans="1:17" x14ac:dyDescent="0.2">
      <c r="A101" s="1" t="s">
        <v>89</v>
      </c>
      <c r="C101" s="11">
        <v>445647</v>
      </c>
      <c r="E101" s="11">
        <v>448167</v>
      </c>
      <c r="I101" s="11">
        <v>23077</v>
      </c>
      <c r="M101" s="11">
        <v>25597</v>
      </c>
      <c r="O101" s="11">
        <v>25597</v>
      </c>
    </row>
    <row r="102" spans="1:17" x14ac:dyDescent="0.2">
      <c r="A102" s="1" t="s">
        <v>90</v>
      </c>
      <c r="C102" s="11">
        <v>585148</v>
      </c>
      <c r="E102" s="11">
        <v>490386</v>
      </c>
      <c r="I102" s="11">
        <v>237867</v>
      </c>
      <c r="M102" s="11">
        <v>143105</v>
      </c>
      <c r="O102" s="11">
        <v>143105</v>
      </c>
    </row>
    <row r="103" spans="1:17" x14ac:dyDescent="0.2">
      <c r="A103" s="1" t="s">
        <v>91</v>
      </c>
      <c r="C103" s="11">
        <v>46468</v>
      </c>
      <c r="E103" s="11">
        <v>54071</v>
      </c>
      <c r="M103" s="11">
        <v>7603</v>
      </c>
      <c r="O103" s="11">
        <v>7603</v>
      </c>
    </row>
    <row r="104" spans="1:17" x14ac:dyDescent="0.2">
      <c r="A104" s="1" t="s">
        <v>92</v>
      </c>
      <c r="C104" s="12">
        <v>556</v>
      </c>
      <c r="E104" s="12">
        <v>475</v>
      </c>
      <c r="M104" s="1">
        <v>-81</v>
      </c>
      <c r="O104" s="1">
        <v>-81</v>
      </c>
    </row>
    <row r="105" spans="1:17" x14ac:dyDescent="0.2">
      <c r="A105" s="1" t="s">
        <v>93</v>
      </c>
      <c r="C105" s="11">
        <v>6957</v>
      </c>
      <c r="E105" s="11">
        <v>1707</v>
      </c>
      <c r="M105" s="11">
        <v>-5250</v>
      </c>
      <c r="O105" s="11">
        <v>-5250</v>
      </c>
    </row>
    <row r="106" spans="1:17" x14ac:dyDescent="0.2">
      <c r="A106" s="1" t="s">
        <v>94</v>
      </c>
      <c r="C106" s="11">
        <v>1415</v>
      </c>
      <c r="E106" s="12">
        <v>805</v>
      </c>
      <c r="M106" s="1">
        <v>-610</v>
      </c>
      <c r="O106" s="1">
        <v>-610</v>
      </c>
    </row>
    <row r="107" spans="1:17" x14ac:dyDescent="0.2">
      <c r="A107" s="1" t="s">
        <v>157</v>
      </c>
      <c r="C107" s="11">
        <v>6607</v>
      </c>
      <c r="E107" s="11">
        <v>18464</v>
      </c>
      <c r="M107" s="11">
        <v>11857</v>
      </c>
      <c r="O107" s="11">
        <v>11857</v>
      </c>
    </row>
    <row r="108" spans="1:17" x14ac:dyDescent="0.2">
      <c r="A108" s="1" t="s">
        <v>95</v>
      </c>
      <c r="C108" s="11">
        <v>2047</v>
      </c>
      <c r="E108" s="11">
        <v>1196</v>
      </c>
      <c r="M108" s="1">
        <v>-851</v>
      </c>
      <c r="O108" s="1">
        <v>-851</v>
      </c>
    </row>
    <row r="109" spans="1:17" x14ac:dyDescent="0.2">
      <c r="A109" s="1" t="s">
        <v>96</v>
      </c>
      <c r="C109" s="11">
        <v>1094845</v>
      </c>
      <c r="E109" s="11">
        <v>1015271</v>
      </c>
      <c r="I109" s="11">
        <v>260944</v>
      </c>
      <c r="M109" s="11">
        <v>181370</v>
      </c>
      <c r="O109" s="11">
        <v>181370</v>
      </c>
    </row>
    <row r="110" spans="1:17" x14ac:dyDescent="0.2">
      <c r="A110" s="1" t="s">
        <v>97</v>
      </c>
      <c r="C110" s="11">
        <v>1743960</v>
      </c>
      <c r="E110" s="11">
        <v>1136726</v>
      </c>
      <c r="G110" s="11">
        <v>75657</v>
      </c>
      <c r="I110" s="11">
        <v>260944</v>
      </c>
      <c r="K110" s="11">
        <v>-452003</v>
      </c>
      <c r="M110" s="11">
        <v>181370</v>
      </c>
      <c r="O110" s="11">
        <v>-270633</v>
      </c>
    </row>
    <row r="111" spans="1:17" x14ac:dyDescent="0.2">
      <c r="A111" s="1" t="s">
        <v>7</v>
      </c>
      <c r="C111" s="11">
        <v>84219</v>
      </c>
      <c r="E111" s="11">
        <v>18881</v>
      </c>
      <c r="G111" s="11">
        <v>6615</v>
      </c>
      <c r="I111" s="11">
        <v>28228</v>
      </c>
      <c r="Q111" s="11">
        <v>-30495</v>
      </c>
    </row>
    <row r="112" spans="1:17" x14ac:dyDescent="0.2">
      <c r="A112" s="1" t="s">
        <v>98</v>
      </c>
    </row>
    <row r="113" spans="1:17" x14ac:dyDescent="0.2">
      <c r="A113" s="1" t="s">
        <v>99</v>
      </c>
    </row>
    <row r="114" spans="1:17" x14ac:dyDescent="0.2">
      <c r="A114" s="1" t="s">
        <v>100</v>
      </c>
      <c r="K114" s="11">
        <v>188099</v>
      </c>
      <c r="O114" s="11">
        <v>188099</v>
      </c>
    </row>
    <row r="115" spans="1:17" x14ac:dyDescent="0.2">
      <c r="A115" s="1" t="s">
        <v>101</v>
      </c>
      <c r="K115" s="11">
        <v>97690</v>
      </c>
      <c r="O115" s="11">
        <v>97690</v>
      </c>
    </row>
    <row r="116" spans="1:17" x14ac:dyDescent="0.2">
      <c r="A116" s="1" t="s">
        <v>102</v>
      </c>
      <c r="K116" s="11">
        <v>218623</v>
      </c>
      <c r="O116" s="11">
        <v>218623</v>
      </c>
    </row>
    <row r="117" spans="1:17" x14ac:dyDescent="0.2">
      <c r="A117" s="1" t="s">
        <v>158</v>
      </c>
      <c r="K117" s="11">
        <v>156227</v>
      </c>
      <c r="O117" s="11">
        <v>156227</v>
      </c>
      <c r="Q117" s="11">
        <v>3000</v>
      </c>
    </row>
    <row r="118" spans="1:17" x14ac:dyDescent="0.2">
      <c r="A118" s="1" t="s">
        <v>159</v>
      </c>
    </row>
    <row r="119" spans="1:17" x14ac:dyDescent="0.2">
      <c r="A119" s="1" t="s">
        <v>106</v>
      </c>
      <c r="K119" s="12">
        <v>679</v>
      </c>
      <c r="M119" s="11">
        <v>58710</v>
      </c>
      <c r="O119" s="11">
        <v>59389</v>
      </c>
      <c r="Q119" s="12">
        <v>140</v>
      </c>
    </row>
    <row r="120" spans="1:17" x14ac:dyDescent="0.2">
      <c r="A120" s="1" t="s">
        <v>180</v>
      </c>
      <c r="K120" s="11">
        <v>-4197</v>
      </c>
      <c r="O120" s="11">
        <v>-4197</v>
      </c>
    </row>
    <row r="121" spans="1:17" x14ac:dyDescent="0.2">
      <c r="A121" s="1" t="s">
        <v>109</v>
      </c>
      <c r="M121" s="12">
        <v>450</v>
      </c>
      <c r="O121" s="12">
        <v>450</v>
      </c>
      <c r="Q121" s="11">
        <v>2553</v>
      </c>
    </row>
    <row r="122" spans="1:17" x14ac:dyDescent="0.2">
      <c r="A122" s="1" t="s">
        <v>110</v>
      </c>
      <c r="K122" s="11">
        <v>657121</v>
      </c>
      <c r="M122" s="11">
        <v>59160</v>
      </c>
      <c r="O122" s="11">
        <v>716281</v>
      </c>
      <c r="Q122" s="11">
        <v>5693</v>
      </c>
    </row>
    <row r="123" spans="1:17" x14ac:dyDescent="0.2">
      <c r="A123" s="1" t="s">
        <v>112</v>
      </c>
      <c r="K123" s="11">
        <v>-114431</v>
      </c>
      <c r="M123" s="11">
        <v>114431</v>
      </c>
    </row>
    <row r="124" spans="1:17" x14ac:dyDescent="0.2">
      <c r="A124" s="1" t="s">
        <v>113</v>
      </c>
      <c r="K124" s="11">
        <v>542690</v>
      </c>
      <c r="M124" s="11">
        <v>173591</v>
      </c>
      <c r="O124" s="11">
        <v>716281</v>
      </c>
      <c r="Q124" s="11">
        <v>5693</v>
      </c>
    </row>
    <row r="125" spans="1:17" x14ac:dyDescent="0.2">
      <c r="A125" s="1" t="s">
        <v>181</v>
      </c>
      <c r="K125" s="11">
        <v>90687</v>
      </c>
      <c r="M125" s="11">
        <v>354961</v>
      </c>
      <c r="O125" s="11">
        <v>445648</v>
      </c>
      <c r="Q125" s="11">
        <v>-24802</v>
      </c>
    </row>
    <row r="126" spans="1:17" x14ac:dyDescent="0.2">
      <c r="A126" s="1" t="s">
        <v>182</v>
      </c>
      <c r="K126" s="11">
        <v>281681</v>
      </c>
      <c r="M126" s="11">
        <v>6832339</v>
      </c>
      <c r="O126" s="11">
        <v>7114020</v>
      </c>
      <c r="Q126" s="11">
        <v>122350</v>
      </c>
    </row>
    <row r="127" spans="1:17" x14ac:dyDescent="0.2">
      <c r="A127" s="1" t="s">
        <v>165</v>
      </c>
      <c r="K127" s="11">
        <v>372368</v>
      </c>
      <c r="M127" s="11">
        <v>7187300</v>
      </c>
      <c r="O127" s="11">
        <v>7559668</v>
      </c>
      <c r="Q127" s="11">
        <v>97548</v>
      </c>
    </row>
    <row r="128" spans="1:17" x14ac:dyDescent="0.2">
      <c r="E128" s="1" t="s">
        <v>154</v>
      </c>
    </row>
    <row r="129" spans="7:7" x14ac:dyDescent="0.2">
      <c r="G129" s="12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65A-6AF3-8F44-BBB9-B58F7E190ABD}">
  <dimension ref="A1:Q128"/>
  <sheetViews>
    <sheetView zoomScale="101" zoomScaleNormal="100" workbookViewId="0">
      <selection activeCell="B5" sqref="B5"/>
    </sheetView>
  </sheetViews>
  <sheetFormatPr baseColWidth="10" defaultColWidth="8.83203125" defaultRowHeight="15" x14ac:dyDescent="0.2"/>
  <cols>
    <col min="1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C3" s="1" t="s">
        <v>183</v>
      </c>
    </row>
    <row r="4" spans="1:9" ht="14.25" customHeight="1" x14ac:dyDescent="0.2">
      <c r="B4" s="1" t="s">
        <v>264</v>
      </c>
    </row>
    <row r="5" spans="1:9" ht="14.25" customHeight="1" x14ac:dyDescent="0.2">
      <c r="C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1728</v>
      </c>
      <c r="E9" s="11">
        <v>18891</v>
      </c>
      <c r="G9" s="11">
        <v>20619</v>
      </c>
      <c r="I9" s="11">
        <v>20006</v>
      </c>
    </row>
    <row r="10" spans="1:9" ht="14.25" customHeight="1" x14ac:dyDescent="0.2">
      <c r="A10" s="1" t="s">
        <v>11</v>
      </c>
      <c r="C10" s="11">
        <v>359238</v>
      </c>
      <c r="E10" s="11">
        <v>175506</v>
      </c>
      <c r="G10" s="11">
        <v>534744</v>
      </c>
      <c r="H10" s="11"/>
      <c r="I10" s="11">
        <v>19183</v>
      </c>
    </row>
    <row r="11" spans="1:9" ht="14.25" customHeight="1" x14ac:dyDescent="0.2">
      <c r="A11" s="1" t="s">
        <v>138</v>
      </c>
      <c r="C11" s="11">
        <v>208529</v>
      </c>
      <c r="E11" s="11">
        <v>1466606</v>
      </c>
      <c r="G11" s="11">
        <v>1675135</v>
      </c>
      <c r="H11" s="11"/>
    </row>
    <row r="12" spans="1:9" ht="14.25" customHeight="1" x14ac:dyDescent="0.2">
      <c r="A12" s="1" t="s">
        <v>13</v>
      </c>
      <c r="C12" s="12">
        <v>285</v>
      </c>
      <c r="G12" s="12">
        <v>285</v>
      </c>
      <c r="I12" s="12">
        <v>697</v>
      </c>
    </row>
    <row r="13" spans="1:9" ht="14.25" customHeight="1" x14ac:dyDescent="0.2">
      <c r="A13" s="1" t="s">
        <v>14</v>
      </c>
      <c r="C13" s="11">
        <v>68381</v>
      </c>
      <c r="E13" s="11">
        <v>113253</v>
      </c>
      <c r="G13" s="11">
        <v>181634</v>
      </c>
      <c r="H13" s="11"/>
      <c r="I13" s="11">
        <v>6956</v>
      </c>
    </row>
    <row r="14" spans="1:9" ht="14.25" customHeight="1" x14ac:dyDescent="0.2">
      <c r="A14" s="1" t="s">
        <v>15</v>
      </c>
      <c r="C14" s="11">
        <v>9000</v>
      </c>
      <c r="E14" s="11">
        <v>47041</v>
      </c>
      <c r="G14" s="11">
        <v>56041</v>
      </c>
    </row>
    <row r="15" spans="1:9" ht="14.25" customHeight="1" x14ac:dyDescent="0.2">
      <c r="A15" s="1" t="s">
        <v>139</v>
      </c>
      <c r="I15" s="12">
        <v>446</v>
      </c>
    </row>
    <row r="16" spans="1:9" ht="14.25" customHeight="1" x14ac:dyDescent="0.2">
      <c r="A16" s="1" t="s">
        <v>29</v>
      </c>
      <c r="I16" s="11">
        <v>1475</v>
      </c>
    </row>
    <row r="17" spans="1:9" ht="14.25" customHeight="1" x14ac:dyDescent="0.2">
      <c r="A17" s="1" t="s">
        <v>140</v>
      </c>
      <c r="I17" s="11">
        <v>2070</v>
      </c>
    </row>
    <row r="18" spans="1:9" ht="14.25" customHeight="1" x14ac:dyDescent="0.2">
      <c r="A18" s="1" t="s">
        <v>16</v>
      </c>
      <c r="C18" s="11">
        <v>-31137</v>
      </c>
      <c r="E18" s="11">
        <v>31137</v>
      </c>
    </row>
    <row r="19" spans="1:9" ht="14.25" customHeight="1" x14ac:dyDescent="0.2">
      <c r="A19" s="1" t="s">
        <v>17</v>
      </c>
      <c r="E19" s="11">
        <v>19141</v>
      </c>
      <c r="G19" s="11">
        <v>19141</v>
      </c>
    </row>
    <row r="20" spans="1:9" ht="14.25" customHeight="1" x14ac:dyDescent="0.2">
      <c r="A20" s="1" t="s">
        <v>18</v>
      </c>
      <c r="E20" s="11">
        <v>38172</v>
      </c>
      <c r="G20" s="11">
        <v>38172</v>
      </c>
    </row>
    <row r="21" spans="1:9" ht="14.25" customHeight="1" x14ac:dyDescent="0.2">
      <c r="A21" s="1" t="s">
        <v>19</v>
      </c>
      <c r="E21" s="11">
        <v>1172</v>
      </c>
      <c r="G21" s="11">
        <v>1172</v>
      </c>
      <c r="I21" s="12">
        <v>587</v>
      </c>
    </row>
    <row r="22" spans="1:9" ht="14.25" customHeight="1" x14ac:dyDescent="0.2">
      <c r="A22" s="1" t="s">
        <v>20</v>
      </c>
      <c r="C22" s="11">
        <v>616024</v>
      </c>
      <c r="E22" s="11">
        <v>1910919</v>
      </c>
      <c r="G22" s="11">
        <v>2526943</v>
      </c>
      <c r="H22" s="11"/>
      <c r="I22" s="11">
        <v>51420</v>
      </c>
    </row>
    <row r="23" spans="1:9" ht="14.25" customHeight="1" x14ac:dyDescent="0.2">
      <c r="A23" s="1" t="s">
        <v>21</v>
      </c>
    </row>
    <row r="24" spans="1:9" ht="14.25" customHeight="1" x14ac:dyDescent="0.2">
      <c r="A24" s="1" t="s">
        <v>11</v>
      </c>
      <c r="E24" s="11">
        <v>892858</v>
      </c>
      <c r="G24" s="11">
        <v>892858</v>
      </c>
      <c r="H24" s="11"/>
      <c r="I24" s="11">
        <v>47350</v>
      </c>
    </row>
    <row r="25" spans="1:9" ht="14.25" customHeight="1" x14ac:dyDescent="0.2">
      <c r="A25" s="1" t="s">
        <v>22</v>
      </c>
      <c r="E25" s="11">
        <v>524436</v>
      </c>
      <c r="G25" s="11">
        <v>524436</v>
      </c>
      <c r="H25" s="11"/>
      <c r="I25" s="11">
        <v>3639</v>
      </c>
    </row>
    <row r="26" spans="1:9" ht="14.25" customHeight="1" x14ac:dyDescent="0.2">
      <c r="A26" s="1" t="s">
        <v>13</v>
      </c>
      <c r="I26" s="11">
        <v>1859</v>
      </c>
    </row>
    <row r="27" spans="1:9" ht="14.25" customHeight="1" x14ac:dyDescent="0.2">
      <c r="A27" s="1" t="s">
        <v>139</v>
      </c>
      <c r="I27" s="11">
        <v>33580</v>
      </c>
    </row>
    <row r="28" spans="1:9" ht="14.25" customHeight="1" x14ac:dyDescent="0.2">
      <c r="A28" s="1" t="s">
        <v>23</v>
      </c>
    </row>
    <row r="29" spans="1:9" ht="14.25" customHeight="1" x14ac:dyDescent="0.2">
      <c r="A29" s="1" t="s">
        <v>141</v>
      </c>
      <c r="C29" s="11">
        <v>324643</v>
      </c>
      <c r="E29" s="11">
        <v>1747173</v>
      </c>
      <c r="G29" s="11">
        <v>2071816</v>
      </c>
      <c r="H29" s="11"/>
      <c r="I29" s="11">
        <v>150549</v>
      </c>
    </row>
    <row r="30" spans="1:9" ht="14.25" customHeight="1" x14ac:dyDescent="0.2">
      <c r="A30" s="1" t="s">
        <v>142</v>
      </c>
      <c r="C30" s="11">
        <v>1789384</v>
      </c>
      <c r="E30" s="11">
        <v>13570915</v>
      </c>
      <c r="G30" s="11">
        <v>15360299</v>
      </c>
      <c r="H30" s="11"/>
      <c r="I30" s="11">
        <v>308494</v>
      </c>
    </row>
    <row r="31" spans="1:9" ht="14.25" customHeight="1" x14ac:dyDescent="0.2">
      <c r="A31" s="1" t="s">
        <v>143</v>
      </c>
      <c r="C31" s="11">
        <v>-1063131</v>
      </c>
      <c r="E31" s="11">
        <v>-4566843</v>
      </c>
      <c r="G31" s="11">
        <v>-5629974</v>
      </c>
      <c r="H31" s="11"/>
      <c r="I31" s="11">
        <v>-155022</v>
      </c>
    </row>
    <row r="32" spans="1:9" ht="14.25" customHeight="1" x14ac:dyDescent="0.2">
      <c r="A32" s="1" t="s">
        <v>27</v>
      </c>
      <c r="E32" s="11">
        <v>80192</v>
      </c>
      <c r="G32" s="11">
        <v>80192</v>
      </c>
    </row>
    <row r="33" spans="1:9" ht="14.25" customHeight="1" x14ac:dyDescent="0.2">
      <c r="A33" s="1" t="s">
        <v>169</v>
      </c>
      <c r="C33" s="11">
        <v>23204</v>
      </c>
      <c r="G33" s="11">
        <v>23204</v>
      </c>
    </row>
    <row r="34" spans="1:9" ht="14.25" customHeight="1" x14ac:dyDescent="0.2">
      <c r="A34" s="1" t="s">
        <v>170</v>
      </c>
      <c r="E34" s="11">
        <v>10640</v>
      </c>
      <c r="G34" s="11">
        <v>10640</v>
      </c>
    </row>
    <row r="35" spans="1:9" ht="14.25" customHeight="1" x14ac:dyDescent="0.2">
      <c r="A35" s="1" t="s">
        <v>29</v>
      </c>
      <c r="E35" s="11">
        <v>24000</v>
      </c>
      <c r="G35" s="11">
        <v>24000</v>
      </c>
      <c r="I35" s="11">
        <v>25754</v>
      </c>
    </row>
    <row r="36" spans="1:9" ht="14.25" customHeight="1" x14ac:dyDescent="0.2">
      <c r="A36" s="1" t="s">
        <v>30</v>
      </c>
      <c r="C36" s="11">
        <v>7424</v>
      </c>
      <c r="E36" s="11">
        <v>3366</v>
      </c>
      <c r="G36" s="11">
        <v>10790</v>
      </c>
      <c r="I36" s="11">
        <v>10616</v>
      </c>
    </row>
    <row r="37" spans="1:9" ht="14.25" customHeight="1" x14ac:dyDescent="0.2">
      <c r="A37" s="1" t="s">
        <v>31</v>
      </c>
      <c r="I37" s="11">
        <v>40710</v>
      </c>
    </row>
    <row r="38" spans="1:9" ht="14.25" customHeight="1" x14ac:dyDescent="0.2">
      <c r="A38" s="1" t="s">
        <v>32</v>
      </c>
      <c r="C38" s="11">
        <v>1081524</v>
      </c>
      <c r="E38" s="11">
        <v>12286737</v>
      </c>
      <c r="G38" s="11">
        <v>13368261</v>
      </c>
      <c r="H38" s="11"/>
      <c r="I38" s="11">
        <v>467529</v>
      </c>
    </row>
    <row r="39" spans="1:9" ht="14.25" customHeight="1" x14ac:dyDescent="0.2">
      <c r="A39" s="1" t="s">
        <v>33</v>
      </c>
      <c r="C39" s="11">
        <v>1697548</v>
      </c>
      <c r="E39" s="11">
        <v>14197656</v>
      </c>
      <c r="G39" s="11">
        <v>15895204</v>
      </c>
      <c r="H39" s="11"/>
      <c r="I39" s="11">
        <v>518949</v>
      </c>
    </row>
    <row r="40" spans="1:9" ht="42.5" customHeight="1" x14ac:dyDescent="0.2">
      <c r="A40" s="1" t="s">
        <v>171</v>
      </c>
      <c r="E40" s="15"/>
      <c r="G40" s="11"/>
    </row>
    <row r="41" spans="1:9" ht="42.5" customHeight="1" x14ac:dyDescent="0.2">
      <c r="A41" s="1" t="s">
        <v>145</v>
      </c>
      <c r="C41" s="1">
        <v>0</v>
      </c>
      <c r="E41" s="11">
        <v>16707</v>
      </c>
      <c r="G41" s="11">
        <v>16707</v>
      </c>
      <c r="I41" s="1">
        <v>0</v>
      </c>
    </row>
    <row r="42" spans="1:9" ht="42.5" customHeight="1" x14ac:dyDescent="0.2">
      <c r="A42" s="1" t="s">
        <v>172</v>
      </c>
      <c r="C42" s="18">
        <v>10412</v>
      </c>
      <c r="E42" s="11">
        <v>105116</v>
      </c>
      <c r="G42" s="1">
        <v>115528</v>
      </c>
    </row>
    <row r="43" spans="1:9" ht="14.25" customHeight="1" x14ac:dyDescent="0.2">
      <c r="A43" s="1" t="s">
        <v>173</v>
      </c>
      <c r="C43" s="11">
        <v>1707960</v>
      </c>
      <c r="E43" s="11">
        <v>14319479</v>
      </c>
      <c r="G43" s="11">
        <v>16027439</v>
      </c>
      <c r="H43" s="11"/>
      <c r="I43" s="11">
        <v>518949</v>
      </c>
    </row>
    <row r="44" spans="1:9" ht="14.25" customHeight="1" x14ac:dyDescent="0.2">
      <c r="A44" s="1" t="s">
        <v>34</v>
      </c>
    </row>
    <row r="45" spans="1:9" ht="14.25" customHeight="1" x14ac:dyDescent="0.2">
      <c r="A45" s="1" t="s">
        <v>35</v>
      </c>
    </row>
    <row r="46" spans="1:9" ht="14.25" customHeight="1" x14ac:dyDescent="0.2">
      <c r="A46" s="1" t="s">
        <v>36</v>
      </c>
      <c r="C46" s="11">
        <v>66909</v>
      </c>
      <c r="E46" s="11">
        <v>114299</v>
      </c>
      <c r="G46" s="11">
        <v>181208</v>
      </c>
      <c r="H46" s="11"/>
      <c r="I46" s="11">
        <v>7173</v>
      </c>
    </row>
    <row r="47" spans="1:9" ht="14.25" customHeight="1" x14ac:dyDescent="0.2">
      <c r="A47" s="1" t="s">
        <v>37</v>
      </c>
      <c r="C47" s="11">
        <v>11484</v>
      </c>
      <c r="E47" s="11">
        <v>26126</v>
      </c>
      <c r="G47" s="11">
        <v>37610</v>
      </c>
    </row>
    <row r="48" spans="1:9" ht="14.25" customHeight="1" x14ac:dyDescent="0.2">
      <c r="A48" s="1" t="s">
        <v>147</v>
      </c>
      <c r="E48" s="11">
        <v>88241</v>
      </c>
      <c r="G48" s="11">
        <v>88241</v>
      </c>
      <c r="I48" s="11">
        <v>4621</v>
      </c>
    </row>
    <row r="49" spans="1:9" ht="14.25" customHeight="1" x14ac:dyDescent="0.2">
      <c r="A49" s="1" t="s">
        <v>38</v>
      </c>
      <c r="C49" s="11">
        <v>8723</v>
      </c>
      <c r="E49" s="11">
        <v>8575</v>
      </c>
      <c r="G49" s="11">
        <v>17298</v>
      </c>
    </row>
    <row r="50" spans="1:9" ht="14.25" customHeight="1" x14ac:dyDescent="0.2">
      <c r="A50" s="1" t="s">
        <v>39</v>
      </c>
      <c r="C50" s="11">
        <v>2749</v>
      </c>
      <c r="E50" s="11">
        <v>14273</v>
      </c>
      <c r="G50" s="11">
        <v>17022</v>
      </c>
    </row>
    <row r="51" spans="1:9" ht="14.25" customHeight="1" x14ac:dyDescent="0.2">
      <c r="A51" s="1" t="s">
        <v>40</v>
      </c>
      <c r="C51" s="11">
        <v>9824</v>
      </c>
      <c r="G51" s="11">
        <v>9824</v>
      </c>
    </row>
    <row r="52" spans="1:9" ht="14.25" customHeight="1" x14ac:dyDescent="0.2">
      <c r="A52" s="1" t="s">
        <v>54</v>
      </c>
      <c r="I52" s="12">
        <v>104</v>
      </c>
    </row>
    <row r="53" spans="1:9" ht="14.25" customHeight="1" x14ac:dyDescent="0.2">
      <c r="A53" s="1" t="s">
        <v>41</v>
      </c>
      <c r="E53" s="11">
        <v>4916</v>
      </c>
      <c r="G53" s="11">
        <v>4916</v>
      </c>
      <c r="I53" s="11">
        <v>17896</v>
      </c>
    </row>
    <row r="54" spans="1:9" ht="14.25" customHeight="1" x14ac:dyDescent="0.2">
      <c r="A54" s="1" t="s">
        <v>42</v>
      </c>
      <c r="C54" s="12">
        <v>700</v>
      </c>
      <c r="G54" s="12">
        <v>700</v>
      </c>
      <c r="I54" s="11">
        <v>1061</v>
      </c>
    </row>
    <row r="55" spans="1:9" ht="14.25" customHeight="1" x14ac:dyDescent="0.2">
      <c r="A55" s="1" t="s">
        <v>148</v>
      </c>
      <c r="C55" s="11">
        <v>56612</v>
      </c>
      <c r="E55" s="11">
        <v>172826</v>
      </c>
      <c r="G55" s="11">
        <v>229438</v>
      </c>
      <c r="H55" s="11"/>
      <c r="I55" s="11">
        <v>21088</v>
      </c>
    </row>
    <row r="56" spans="1:9" ht="14.25" customHeight="1" x14ac:dyDescent="0.2">
      <c r="A56" s="1" t="s">
        <v>46</v>
      </c>
      <c r="B56" s="11">
        <v>9168</v>
      </c>
      <c r="G56" s="11">
        <v>9168</v>
      </c>
      <c r="H56" s="11"/>
    </row>
    <row r="57" spans="1:9" ht="14.25" customHeight="1" x14ac:dyDescent="0.2">
      <c r="A57" s="1" t="s">
        <v>48</v>
      </c>
      <c r="B57" s="11">
        <v>166169</v>
      </c>
      <c r="E57" s="11">
        <v>429256</v>
      </c>
      <c r="G57" s="11">
        <v>595425</v>
      </c>
      <c r="H57" s="11"/>
      <c r="I57" s="11">
        <v>51943</v>
      </c>
    </row>
    <row r="58" spans="1:9" ht="14.25" customHeight="1" x14ac:dyDescent="0.2">
      <c r="A58" s="1" t="s">
        <v>49</v>
      </c>
    </row>
    <row r="59" spans="1:9" ht="14.25" customHeight="1" x14ac:dyDescent="0.2">
      <c r="A59" s="1" t="s">
        <v>50</v>
      </c>
      <c r="C59" s="11">
        <v>753172</v>
      </c>
      <c r="E59" s="11">
        <v>6155457</v>
      </c>
      <c r="G59" s="11">
        <v>6908629</v>
      </c>
      <c r="I59" s="11">
        <v>302385</v>
      </c>
    </row>
    <row r="60" spans="1:9" ht="14.25" customHeight="1" x14ac:dyDescent="0.2">
      <c r="A60" s="1" t="s">
        <v>51</v>
      </c>
      <c r="C60" s="11">
        <v>57129</v>
      </c>
      <c r="E60" s="11">
        <v>29387</v>
      </c>
      <c r="G60" s="11">
        <v>86516</v>
      </c>
    </row>
    <row r="61" spans="1:9" ht="14.25" customHeight="1" x14ac:dyDescent="0.2">
      <c r="A61" s="1" t="s">
        <v>149</v>
      </c>
      <c r="E61" s="11">
        <v>1448</v>
      </c>
      <c r="G61" s="11">
        <v>1448</v>
      </c>
    </row>
    <row r="62" spans="1:9" ht="14.25" customHeight="1" x14ac:dyDescent="0.2">
      <c r="A62" s="1" t="s">
        <v>150</v>
      </c>
      <c r="C62" s="11">
        <v>215106</v>
      </c>
      <c r="E62" s="11">
        <v>169720</v>
      </c>
      <c r="G62" s="11">
        <v>384826</v>
      </c>
    </row>
    <row r="63" spans="1:9" ht="14.25" customHeight="1" x14ac:dyDescent="0.2">
      <c r="A63" s="1" t="s">
        <v>54</v>
      </c>
      <c r="I63" s="11">
        <v>24000</v>
      </c>
    </row>
    <row r="64" spans="1:9" ht="14.25" customHeight="1" x14ac:dyDescent="0.2">
      <c r="A64" s="1" t="s">
        <v>151</v>
      </c>
      <c r="C64" s="11">
        <v>133358</v>
      </c>
      <c r="G64" s="11">
        <v>133358</v>
      </c>
    </row>
    <row r="65" spans="1:9" ht="14.25" customHeight="1" x14ac:dyDescent="0.2">
      <c r="A65" s="1" t="s">
        <v>55</v>
      </c>
      <c r="C65" s="11">
        <v>43183</v>
      </c>
      <c r="E65" s="11">
        <v>158234</v>
      </c>
      <c r="G65" s="11">
        <v>201417</v>
      </c>
      <c r="I65" s="11">
        <v>28925</v>
      </c>
    </row>
    <row r="66" spans="1:9" ht="14.25" customHeight="1" x14ac:dyDescent="0.2">
      <c r="A66" s="1" t="s">
        <v>56</v>
      </c>
      <c r="C66" s="11">
        <v>1201948</v>
      </c>
      <c r="E66" s="11">
        <v>6514246</v>
      </c>
      <c r="G66" s="11">
        <v>7716194</v>
      </c>
      <c r="I66" s="11">
        <v>355310</v>
      </c>
    </row>
    <row r="67" spans="1:9" ht="14.25" customHeight="1" x14ac:dyDescent="0.2">
      <c r="A67" s="1" t="s">
        <v>57</v>
      </c>
      <c r="C67" s="11">
        <v>1368117</v>
      </c>
      <c r="E67" s="11">
        <v>6943502</v>
      </c>
      <c r="G67" s="11">
        <v>8311619</v>
      </c>
      <c r="I67" s="11">
        <v>407253</v>
      </c>
    </row>
    <row r="68" spans="1:9" ht="14.25" customHeight="1" x14ac:dyDescent="0.2">
      <c r="A68" s="1" t="s">
        <v>174</v>
      </c>
    </row>
    <row r="69" spans="1:9" ht="14.25" customHeight="1" x14ac:dyDescent="0.2">
      <c r="A69" s="1" t="s">
        <v>175</v>
      </c>
      <c r="C69" s="11">
        <v>7424</v>
      </c>
      <c r="G69" s="11">
        <v>7424</v>
      </c>
    </row>
    <row r="70" spans="1:9" ht="14.25" customHeight="1" x14ac:dyDescent="0.2">
      <c r="A70" s="1" t="s">
        <v>176</v>
      </c>
      <c r="C70" s="11">
        <v>1375541</v>
      </c>
      <c r="E70" s="11">
        <v>6943502</v>
      </c>
      <c r="G70" s="11">
        <v>8319043</v>
      </c>
      <c r="I70" s="11">
        <v>407253</v>
      </c>
    </row>
    <row r="71" spans="1:9" ht="14.25" customHeight="1" x14ac:dyDescent="0.2">
      <c r="A71" s="1" t="s">
        <v>152</v>
      </c>
    </row>
    <row r="72" spans="1:9" ht="14.25" customHeight="1" x14ac:dyDescent="0.2">
      <c r="A72" s="1" t="s">
        <v>177</v>
      </c>
      <c r="C72" s="11">
        <v>53144</v>
      </c>
      <c r="E72" s="11">
        <v>5032865</v>
      </c>
      <c r="G72" s="11">
        <v>5086009</v>
      </c>
      <c r="I72" s="11">
        <v>25861</v>
      </c>
    </row>
    <row r="73" spans="1:9" ht="14.25" customHeight="1" x14ac:dyDescent="0.2">
      <c r="A73" s="1" t="s">
        <v>60</v>
      </c>
    </row>
    <row r="74" spans="1:9" ht="14.25" customHeight="1" x14ac:dyDescent="0.2">
      <c r="A74" s="1" t="s">
        <v>61</v>
      </c>
      <c r="C74" s="11">
        <v>259422</v>
      </c>
      <c r="E74" s="11">
        <v>382414</v>
      </c>
      <c r="G74" s="11">
        <v>641836</v>
      </c>
    </row>
    <row r="75" spans="1:9" ht="14.25" customHeight="1" x14ac:dyDescent="0.2">
      <c r="A75" s="1" t="s">
        <v>62</v>
      </c>
      <c r="C75" s="11">
        <v>65332</v>
      </c>
      <c r="G75" s="11">
        <v>65332</v>
      </c>
      <c r="I75" s="11">
        <v>48098</v>
      </c>
    </row>
    <row r="76" spans="1:9" ht="14.25" customHeight="1" x14ac:dyDescent="0.2">
      <c r="A76" s="1" t="s">
        <v>63</v>
      </c>
      <c r="C76" s="11">
        <v>87398</v>
      </c>
      <c r="E76" s="11">
        <v>554081</v>
      </c>
      <c r="G76" s="11">
        <v>641479</v>
      </c>
    </row>
    <row r="77" spans="1:9" ht="14.25" customHeight="1" x14ac:dyDescent="0.2">
      <c r="A77" s="1" t="s">
        <v>64</v>
      </c>
      <c r="C77" s="11">
        <v>-132877</v>
      </c>
      <c r="E77" s="11">
        <v>1406617</v>
      </c>
      <c r="G77" s="11">
        <v>1273740</v>
      </c>
      <c r="I77" s="11">
        <v>37737</v>
      </c>
    </row>
    <row r="78" spans="1:9" ht="14.25" customHeight="1" x14ac:dyDescent="0.2">
      <c r="A78" s="1" t="s">
        <v>153</v>
      </c>
      <c r="C78" s="11">
        <v>332419</v>
      </c>
      <c r="E78" s="11">
        <v>7375977</v>
      </c>
      <c r="G78" s="11">
        <v>7708396</v>
      </c>
      <c r="I78" s="11">
        <v>111696</v>
      </c>
    </row>
    <row r="79" spans="1:9" ht="14.25" customHeight="1" x14ac:dyDescent="0.2">
      <c r="B79" s="1" t="s">
        <v>154</v>
      </c>
    </row>
    <row r="80" spans="1:9" ht="14.25" customHeight="1" x14ac:dyDescent="0.2">
      <c r="C80" s="12">
        <v>20</v>
      </c>
    </row>
    <row r="81" spans="1:16" ht="14.25" customHeight="1" x14ac:dyDescent="0.2"/>
    <row r="82" spans="1:16" ht="14.25" customHeight="1" x14ac:dyDescent="0.2">
      <c r="F82" s="1" t="s">
        <v>0</v>
      </c>
    </row>
    <row r="83" spans="1:16" ht="14.25" customHeight="1" x14ac:dyDescent="0.2">
      <c r="F83" s="1" t="s">
        <v>66</v>
      </c>
    </row>
    <row r="84" spans="1:16" ht="14.25" customHeight="1" x14ac:dyDescent="0.2">
      <c r="F84" s="1" t="s">
        <v>184</v>
      </c>
    </row>
    <row r="85" spans="1:16" ht="14.25" customHeight="1" x14ac:dyDescent="0.2">
      <c r="G85" s="1" t="s">
        <v>264</v>
      </c>
    </row>
    <row r="86" spans="1:16" ht="14.25" customHeight="1" x14ac:dyDescent="0.2">
      <c r="K86" s="1" t="s">
        <v>121</v>
      </c>
    </row>
    <row r="87" spans="1:16" ht="14.25" customHeight="1" x14ac:dyDescent="0.2">
      <c r="F87" s="1" t="s">
        <v>68</v>
      </c>
      <c r="K87" s="1" t="s">
        <v>156</v>
      </c>
    </row>
    <row r="88" spans="1:16" ht="42.5" customHeight="1" x14ac:dyDescent="0.2">
      <c r="A88" s="1" t="s">
        <v>69</v>
      </c>
      <c r="C88" s="1" t="s">
        <v>70</v>
      </c>
      <c r="D88" s="1" t="s">
        <v>71</v>
      </c>
      <c r="F88" s="1" t="s">
        <v>72</v>
      </c>
      <c r="I88" s="1" t="s">
        <v>179</v>
      </c>
      <c r="J88" s="1" t="s">
        <v>74</v>
      </c>
      <c r="L88" s="1" t="s">
        <v>75</v>
      </c>
      <c r="O88" s="1" t="s">
        <v>76</v>
      </c>
      <c r="P88" s="1" t="s">
        <v>77</v>
      </c>
    </row>
    <row r="89" spans="1:16" ht="14.25" customHeight="1" x14ac:dyDescent="0.2">
      <c r="A89" s="1" t="s">
        <v>78</v>
      </c>
    </row>
    <row r="90" spans="1:16" ht="14.25" customHeight="1" x14ac:dyDescent="0.2">
      <c r="A90" s="1" t="s">
        <v>79</v>
      </c>
    </row>
    <row r="91" spans="1:16" ht="14.25" customHeight="1" x14ac:dyDescent="0.2">
      <c r="A91" s="1" t="s">
        <v>80</v>
      </c>
      <c r="C91" s="11">
        <v>346897</v>
      </c>
      <c r="E91" s="11">
        <v>108164</v>
      </c>
      <c r="G91" s="11">
        <v>38677</v>
      </c>
      <c r="K91" s="11">
        <v>-200056</v>
      </c>
      <c r="O91" s="11">
        <v>-200056</v>
      </c>
    </row>
    <row r="92" spans="1:16" ht="14.25" customHeight="1" x14ac:dyDescent="0.2">
      <c r="A92" s="1" t="s">
        <v>81</v>
      </c>
      <c r="C92" s="11">
        <v>210418</v>
      </c>
      <c r="E92" s="11">
        <v>22351</v>
      </c>
      <c r="G92" s="11">
        <v>10474</v>
      </c>
      <c r="K92" s="11">
        <v>-177593</v>
      </c>
      <c r="O92" s="11">
        <v>-177593</v>
      </c>
    </row>
    <row r="93" spans="1:16" ht="14.25" customHeight="1" x14ac:dyDescent="0.2">
      <c r="A93" s="1" t="s">
        <v>82</v>
      </c>
      <c r="C93" s="11">
        <v>87587</v>
      </c>
      <c r="E93" s="12">
        <v>998</v>
      </c>
      <c r="G93" s="12">
        <v>710</v>
      </c>
      <c r="I93" s="11">
        <v>4540</v>
      </c>
      <c r="K93" s="11">
        <v>-81339</v>
      </c>
      <c r="O93" s="11">
        <v>-81339</v>
      </c>
    </row>
    <row r="94" spans="1:16" ht="14.25" customHeight="1" x14ac:dyDescent="0.2">
      <c r="A94" s="1" t="s">
        <v>83</v>
      </c>
      <c r="C94" s="11">
        <v>32324</v>
      </c>
      <c r="E94" s="11">
        <v>6393</v>
      </c>
      <c r="G94" s="1">
        <v>-46</v>
      </c>
      <c r="K94" s="11">
        <v>-25977</v>
      </c>
      <c r="O94" s="11">
        <v>-25977</v>
      </c>
    </row>
    <row r="95" spans="1:16" ht="14.25" customHeight="1" x14ac:dyDescent="0.2">
      <c r="A95" s="1" t="s">
        <v>84</v>
      </c>
      <c r="C95" s="11">
        <v>72476</v>
      </c>
      <c r="E95" s="11">
        <v>4152</v>
      </c>
      <c r="G95" s="11">
        <v>9882</v>
      </c>
      <c r="K95" s="11">
        <v>-58442</v>
      </c>
      <c r="O95" s="11">
        <v>-58442</v>
      </c>
    </row>
    <row r="96" spans="1:16" ht="14.25" customHeight="1" x14ac:dyDescent="0.2">
      <c r="A96" s="1" t="s">
        <v>85</v>
      </c>
      <c r="C96" s="11">
        <v>56124</v>
      </c>
      <c r="E96" s="11">
        <v>3405</v>
      </c>
      <c r="G96" s="11">
        <v>3552</v>
      </c>
      <c r="K96" s="11">
        <v>-49167</v>
      </c>
      <c r="O96" s="11">
        <v>-49167</v>
      </c>
    </row>
    <row r="97" spans="1:17" ht="14.25" customHeight="1" x14ac:dyDescent="0.2">
      <c r="A97" s="1" t="s">
        <v>86</v>
      </c>
      <c r="C97" s="11">
        <v>36508</v>
      </c>
      <c r="K97" s="11">
        <v>-36508</v>
      </c>
      <c r="O97" s="11">
        <v>-36508</v>
      </c>
    </row>
    <row r="98" spans="1:17" ht="14.25" customHeight="1" x14ac:dyDescent="0.2">
      <c r="A98" s="1" t="s">
        <v>87</v>
      </c>
      <c r="C98" s="11">
        <v>842334</v>
      </c>
      <c r="E98" s="11">
        <v>145463</v>
      </c>
      <c r="G98" s="11">
        <v>63249</v>
      </c>
      <c r="I98" s="11">
        <v>4540</v>
      </c>
      <c r="K98" s="11">
        <v>-629082</v>
      </c>
      <c r="O98" s="11">
        <v>-629082</v>
      </c>
    </row>
    <row r="99" spans="1:17" ht="14.25" customHeight="1" x14ac:dyDescent="0.2">
      <c r="A99" s="1" t="s">
        <v>88</v>
      </c>
    </row>
    <row r="100" spans="1:17" ht="14.25" customHeight="1" x14ac:dyDescent="0.2">
      <c r="A100" s="1" t="s">
        <v>89</v>
      </c>
      <c r="C100" s="11">
        <v>454742</v>
      </c>
      <c r="E100" s="11">
        <v>436644</v>
      </c>
      <c r="I100" s="11">
        <v>17171</v>
      </c>
      <c r="M100" s="1">
        <v>-927</v>
      </c>
      <c r="O100" s="1">
        <v>-927</v>
      </c>
    </row>
    <row r="101" spans="1:17" ht="14.25" customHeight="1" x14ac:dyDescent="0.2">
      <c r="A101" s="1" t="s">
        <v>90</v>
      </c>
      <c r="C101" s="11">
        <v>638452</v>
      </c>
      <c r="E101" s="11">
        <v>496252</v>
      </c>
      <c r="I101" s="11">
        <v>214707</v>
      </c>
      <c r="M101" s="11">
        <v>72507</v>
      </c>
      <c r="O101" s="11">
        <v>72507</v>
      </c>
    </row>
    <row r="102" spans="1:17" ht="14.25" customHeight="1" x14ac:dyDescent="0.2">
      <c r="A102" s="1" t="s">
        <v>91</v>
      </c>
      <c r="C102" s="11">
        <v>55473</v>
      </c>
      <c r="E102" s="11">
        <v>55565</v>
      </c>
      <c r="I102" s="11">
        <v>4005</v>
      </c>
      <c r="M102" s="11">
        <v>4097</v>
      </c>
      <c r="O102" s="11">
        <v>4097</v>
      </c>
    </row>
    <row r="103" spans="1:17" ht="14.25" customHeight="1" x14ac:dyDescent="0.2">
      <c r="A103" s="1" t="s">
        <v>92</v>
      </c>
      <c r="C103" s="12">
        <v>586</v>
      </c>
      <c r="E103" s="12">
        <v>513</v>
      </c>
      <c r="M103" s="1">
        <v>-73</v>
      </c>
      <c r="O103" s="1">
        <v>-73</v>
      </c>
    </row>
    <row r="104" spans="1:17" ht="14.25" customHeight="1" x14ac:dyDescent="0.2">
      <c r="A104" s="1" t="s">
        <v>93</v>
      </c>
      <c r="C104" s="11">
        <v>16268</v>
      </c>
      <c r="E104" s="11">
        <v>2309</v>
      </c>
      <c r="M104" s="11">
        <v>-13959</v>
      </c>
      <c r="O104" s="11">
        <v>-13959</v>
      </c>
    </row>
    <row r="105" spans="1:17" ht="14.25" customHeight="1" x14ac:dyDescent="0.2">
      <c r="A105" s="1" t="s">
        <v>94</v>
      </c>
      <c r="C105" s="11">
        <v>1385</v>
      </c>
      <c r="E105" s="12">
        <v>805</v>
      </c>
      <c r="M105" s="1">
        <v>-580</v>
      </c>
      <c r="O105" s="1">
        <v>-580</v>
      </c>
    </row>
    <row r="106" spans="1:17" ht="14.25" customHeight="1" x14ac:dyDescent="0.2">
      <c r="A106" s="1" t="s">
        <v>157</v>
      </c>
      <c r="C106" s="11">
        <v>9914</v>
      </c>
      <c r="E106" s="11">
        <v>21541</v>
      </c>
      <c r="M106" s="11">
        <v>11627</v>
      </c>
      <c r="O106" s="11">
        <v>11627</v>
      </c>
    </row>
    <row r="107" spans="1:17" ht="14.25" customHeight="1" x14ac:dyDescent="0.2">
      <c r="A107" s="1" t="s">
        <v>95</v>
      </c>
      <c r="C107" s="11">
        <v>2201</v>
      </c>
      <c r="E107" s="11">
        <v>1560</v>
      </c>
      <c r="M107" s="1">
        <v>-641</v>
      </c>
      <c r="O107" s="1">
        <v>-641</v>
      </c>
    </row>
    <row r="108" spans="1:17" ht="14.25" customHeight="1" x14ac:dyDescent="0.2">
      <c r="A108" s="1" t="s">
        <v>96</v>
      </c>
      <c r="C108" s="11">
        <v>1179021</v>
      </c>
      <c r="E108" s="11">
        <v>1015189</v>
      </c>
      <c r="I108" s="11">
        <v>235883</v>
      </c>
      <c r="M108" s="11">
        <v>72051</v>
      </c>
      <c r="O108" s="11">
        <v>72051</v>
      </c>
    </row>
    <row r="109" spans="1:17" ht="14.25" customHeight="1" x14ac:dyDescent="0.2">
      <c r="A109" s="1" t="s">
        <v>97</v>
      </c>
      <c r="C109" s="11">
        <v>2021355</v>
      </c>
      <c r="E109" s="11">
        <v>1160652</v>
      </c>
      <c r="G109" s="11">
        <v>63249</v>
      </c>
      <c r="I109" s="11">
        <v>240423</v>
      </c>
      <c r="K109" s="11">
        <v>-629082</v>
      </c>
      <c r="M109" s="11">
        <v>72051</v>
      </c>
      <c r="O109" s="11">
        <v>-557031</v>
      </c>
    </row>
    <row r="110" spans="1:17" ht="14.25" customHeight="1" x14ac:dyDescent="0.2">
      <c r="A110" s="1" t="s">
        <v>7</v>
      </c>
      <c r="C110" s="11">
        <v>69317</v>
      </c>
      <c r="E110" s="11">
        <v>21140</v>
      </c>
      <c r="G110" s="11">
        <v>18459</v>
      </c>
      <c r="I110" s="11">
        <v>20368</v>
      </c>
      <c r="Q110" s="11">
        <v>-9350</v>
      </c>
    </row>
    <row r="111" spans="1:17" ht="14.25" customHeight="1" x14ac:dyDescent="0.2">
      <c r="A111" s="1" t="s">
        <v>98</v>
      </c>
    </row>
    <row r="112" spans="1:17" ht="14.25" customHeight="1" x14ac:dyDescent="0.2">
      <c r="A112" s="1" t="s">
        <v>99</v>
      </c>
    </row>
    <row r="113" spans="1:17" ht="14.25" customHeight="1" x14ac:dyDescent="0.2">
      <c r="A113" s="1" t="s">
        <v>100</v>
      </c>
      <c r="K113" s="11">
        <v>183109</v>
      </c>
      <c r="O113" s="11">
        <v>183109</v>
      </c>
    </row>
    <row r="114" spans="1:17" ht="14.25" customHeight="1" x14ac:dyDescent="0.2">
      <c r="A114" s="1" t="s">
        <v>101</v>
      </c>
      <c r="K114" s="11">
        <v>96933</v>
      </c>
      <c r="O114" s="11">
        <v>96933</v>
      </c>
    </row>
    <row r="115" spans="1:17" ht="14.25" customHeight="1" x14ac:dyDescent="0.2">
      <c r="A115" s="1" t="s">
        <v>102</v>
      </c>
      <c r="K115" s="11">
        <v>223976</v>
      </c>
      <c r="O115" s="11">
        <v>223976</v>
      </c>
    </row>
    <row r="116" spans="1:17" ht="14.25" customHeight="1" x14ac:dyDescent="0.2">
      <c r="A116" s="1" t="s">
        <v>158</v>
      </c>
      <c r="K116" s="11">
        <v>165135</v>
      </c>
      <c r="O116" s="11">
        <v>165135</v>
      </c>
      <c r="Q116" s="11">
        <v>2509</v>
      </c>
    </row>
    <row r="117" spans="1:17" ht="14.25" customHeight="1" x14ac:dyDescent="0.2">
      <c r="A117" s="1" t="s">
        <v>159</v>
      </c>
      <c r="K117" s="12">
        <v>2</v>
      </c>
      <c r="O117" s="12">
        <v>2</v>
      </c>
    </row>
    <row r="118" spans="1:17" ht="14.25" customHeight="1" x14ac:dyDescent="0.2">
      <c r="A118" s="1" t="s">
        <v>106</v>
      </c>
      <c r="K118" s="11">
        <v>4228</v>
      </c>
      <c r="M118" s="11">
        <v>35429</v>
      </c>
      <c r="O118" s="11">
        <v>39657</v>
      </c>
      <c r="Q118" s="12">
        <v>233</v>
      </c>
    </row>
    <row r="119" spans="1:17" ht="14.25" customHeight="1" x14ac:dyDescent="0.2">
      <c r="A119" s="1" t="s">
        <v>109</v>
      </c>
      <c r="M119" s="11">
        <v>-3053</v>
      </c>
      <c r="O119" s="11">
        <v>-3053</v>
      </c>
      <c r="Q119" s="12">
        <v>60</v>
      </c>
    </row>
    <row r="120" spans="1:17" ht="14.25" customHeight="1" x14ac:dyDescent="0.2">
      <c r="A120" s="1" t="s">
        <v>110</v>
      </c>
      <c r="K120" s="11">
        <v>673383</v>
      </c>
      <c r="M120" s="11">
        <v>32376</v>
      </c>
      <c r="O120" s="11">
        <v>705759</v>
      </c>
      <c r="Q120" s="11">
        <v>2802</v>
      </c>
    </row>
    <row r="121" spans="1:17" ht="14.25" customHeight="1" x14ac:dyDescent="0.2">
      <c r="A121" s="1" t="s">
        <v>112</v>
      </c>
      <c r="K121" s="11">
        <v>-84250</v>
      </c>
      <c r="M121" s="11">
        <v>84250</v>
      </c>
    </row>
    <row r="122" spans="1:17" ht="14.25" customHeight="1" x14ac:dyDescent="0.2">
      <c r="A122" s="1" t="s">
        <v>113</v>
      </c>
      <c r="K122" s="11">
        <v>589133</v>
      </c>
      <c r="M122" s="11">
        <v>116626</v>
      </c>
      <c r="O122" s="11">
        <v>705759</v>
      </c>
      <c r="Q122" s="11">
        <v>2802</v>
      </c>
    </row>
    <row r="123" spans="1:17" ht="14.25" customHeight="1" x14ac:dyDescent="0.2">
      <c r="A123" s="1" t="s">
        <v>181</v>
      </c>
      <c r="K123" s="11">
        <v>-39949</v>
      </c>
      <c r="M123" s="11">
        <v>188677</v>
      </c>
      <c r="O123" s="11">
        <v>148728</v>
      </c>
      <c r="Q123" s="11">
        <v>-6548</v>
      </c>
    </row>
    <row r="124" spans="1:17" ht="14.25" customHeight="1" x14ac:dyDescent="0.2">
      <c r="A124" s="1" t="s">
        <v>185</v>
      </c>
      <c r="K124" s="11">
        <v>372368</v>
      </c>
      <c r="M124" s="11">
        <v>7187300</v>
      </c>
      <c r="O124" s="11">
        <v>7559668</v>
      </c>
      <c r="Q124" s="11">
        <v>118244</v>
      </c>
    </row>
    <row r="125" spans="1:17" ht="14.25" customHeight="1" x14ac:dyDescent="0.2">
      <c r="A125" s="1" t="s">
        <v>165</v>
      </c>
      <c r="K125" s="11">
        <v>332419</v>
      </c>
      <c r="M125" s="11">
        <v>7375977</v>
      </c>
      <c r="O125" s="11">
        <v>7708396</v>
      </c>
      <c r="Q125" s="11">
        <v>111696</v>
      </c>
    </row>
    <row r="126" spans="1:17" ht="14.25" customHeight="1" x14ac:dyDescent="0.2">
      <c r="E126" s="1" t="s">
        <v>154</v>
      </c>
    </row>
    <row r="127" spans="1:17" ht="14.25" customHeight="1" x14ac:dyDescent="0.2">
      <c r="G127" s="12">
        <v>21</v>
      </c>
    </row>
    <row r="128" spans="1:1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718D-7E9A-1742-83A0-8674BA399725}">
  <dimension ref="A1:Q143"/>
  <sheetViews>
    <sheetView topLeftCell="A42" zoomScaleNormal="100" workbookViewId="0">
      <selection activeCell="D54" sqref="D54"/>
    </sheetView>
  </sheetViews>
  <sheetFormatPr baseColWidth="10" defaultColWidth="8.83203125" defaultRowHeight="15" x14ac:dyDescent="0.2"/>
  <cols>
    <col min="1" max="2" width="8.83203125" style="1"/>
    <col min="3" max="3" width="9.1640625" style="1" bestFit="1" customWidth="1"/>
    <col min="4" max="4" width="8.83203125" style="1"/>
    <col min="5" max="5" width="10.1640625" style="1" bestFit="1" customWidth="1"/>
    <col min="6" max="6" width="8.83203125" style="1"/>
    <col min="7" max="7" width="10.1640625" style="1" bestFit="1" customWidth="1"/>
    <col min="8" max="16384" width="8.83203125" style="1"/>
  </cols>
  <sheetData>
    <row r="1" spans="1:9" ht="14.25" customHeight="1" x14ac:dyDescent="0.2">
      <c r="C1" s="1" t="s">
        <v>0</v>
      </c>
    </row>
    <row r="2" spans="1:9" ht="14.25" customHeight="1" x14ac:dyDescent="0.2">
      <c r="C2" s="1" t="s">
        <v>135</v>
      </c>
    </row>
    <row r="3" spans="1:9" ht="14.25" customHeight="1" x14ac:dyDescent="0.2">
      <c r="C3" s="1" t="s">
        <v>186</v>
      </c>
    </row>
    <row r="4" spans="1:9" ht="14.25" customHeight="1" x14ac:dyDescent="0.2">
      <c r="C4" s="1" t="s">
        <v>264</v>
      </c>
    </row>
    <row r="5" spans="1:9" ht="14.25" customHeight="1" x14ac:dyDescent="0.2">
      <c r="C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1995</v>
      </c>
      <c r="E9" s="11">
        <v>18885</v>
      </c>
      <c r="G9" s="11">
        <f>SUM(E9,C9)</f>
        <v>20880</v>
      </c>
      <c r="I9" s="11">
        <v>22408</v>
      </c>
    </row>
    <row r="10" spans="1:9" ht="14.25" customHeight="1" x14ac:dyDescent="0.2">
      <c r="A10" s="1" t="s">
        <v>11</v>
      </c>
      <c r="C10" s="11">
        <v>616826</v>
      </c>
      <c r="E10" s="11">
        <v>188124</v>
      </c>
      <c r="G10" s="11">
        <f t="shared" ref="G10:G46" si="0">SUM(E10,C10)</f>
        <v>804950</v>
      </c>
      <c r="I10" s="11">
        <v>249414</v>
      </c>
    </row>
    <row r="11" spans="1:9" ht="14.25" customHeight="1" x14ac:dyDescent="0.2">
      <c r="A11" s="1" t="s">
        <v>138</v>
      </c>
      <c r="C11" s="11">
        <v>232495</v>
      </c>
      <c r="E11" s="11">
        <v>1554346</v>
      </c>
      <c r="G11" s="11">
        <f t="shared" si="0"/>
        <v>1786841</v>
      </c>
    </row>
    <row r="12" spans="1:9" ht="14.25" customHeight="1" x14ac:dyDescent="0.2">
      <c r="A12" s="1" t="s">
        <v>13</v>
      </c>
      <c r="C12" s="12">
        <v>378</v>
      </c>
      <c r="G12" s="11">
        <f t="shared" si="0"/>
        <v>378</v>
      </c>
      <c r="I12" s="12">
        <v>731</v>
      </c>
    </row>
    <row r="13" spans="1:9" ht="14.25" customHeight="1" x14ac:dyDescent="0.2">
      <c r="A13" s="1" t="s">
        <v>187</v>
      </c>
      <c r="G13" s="11">
        <f t="shared" si="0"/>
        <v>0</v>
      </c>
      <c r="I13" s="11">
        <v>65226</v>
      </c>
    </row>
    <row r="14" spans="1:9" ht="14.25" customHeight="1" x14ac:dyDescent="0.2">
      <c r="A14" s="1" t="s">
        <v>14</v>
      </c>
      <c r="C14" s="11">
        <v>78514</v>
      </c>
      <c r="E14" s="11">
        <v>111947</v>
      </c>
      <c r="F14" s="11"/>
      <c r="G14" s="11">
        <f t="shared" si="0"/>
        <v>190461</v>
      </c>
      <c r="I14" s="11">
        <v>5054</v>
      </c>
    </row>
    <row r="15" spans="1:9" ht="14.25" customHeight="1" x14ac:dyDescent="0.2">
      <c r="A15" s="1" t="s">
        <v>15</v>
      </c>
      <c r="C15" s="11">
        <v>9430</v>
      </c>
      <c r="E15" s="11">
        <v>56909</v>
      </c>
      <c r="G15" s="11">
        <f t="shared" si="0"/>
        <v>66339</v>
      </c>
    </row>
    <row r="16" spans="1:9" ht="14.25" customHeight="1" x14ac:dyDescent="0.2">
      <c r="A16" s="1" t="s">
        <v>139</v>
      </c>
      <c r="G16" s="11">
        <f t="shared" si="0"/>
        <v>0</v>
      </c>
      <c r="I16" s="11">
        <v>1581</v>
      </c>
    </row>
    <row r="17" spans="1:9" ht="14.25" customHeight="1" x14ac:dyDescent="0.2">
      <c r="A17" s="1" t="s">
        <v>29</v>
      </c>
      <c r="G17" s="11">
        <f t="shared" si="0"/>
        <v>0</v>
      </c>
      <c r="I17" s="11">
        <v>1539</v>
      </c>
    </row>
    <row r="18" spans="1:9" ht="14.25" customHeight="1" x14ac:dyDescent="0.2">
      <c r="A18" s="1" t="s">
        <v>140</v>
      </c>
      <c r="G18" s="11">
        <f t="shared" si="0"/>
        <v>0</v>
      </c>
      <c r="I18" s="11">
        <v>2381</v>
      </c>
    </row>
    <row r="19" spans="1:9" ht="14.25" customHeight="1" x14ac:dyDescent="0.2">
      <c r="A19" s="1" t="s">
        <v>16</v>
      </c>
      <c r="C19" s="11">
        <v>-29544</v>
      </c>
      <c r="E19" s="11">
        <v>29544</v>
      </c>
      <c r="G19" s="11">
        <f t="shared" si="0"/>
        <v>0</v>
      </c>
    </row>
    <row r="20" spans="1:9" ht="14.25" customHeight="1" x14ac:dyDescent="0.2">
      <c r="A20" s="1" t="s">
        <v>17</v>
      </c>
      <c r="C20" s="12">
        <v>713</v>
      </c>
      <c r="E20" s="11">
        <v>18560</v>
      </c>
      <c r="G20" s="11">
        <f t="shared" si="0"/>
        <v>19273</v>
      </c>
    </row>
    <row r="21" spans="1:9" ht="14.25" customHeight="1" x14ac:dyDescent="0.2">
      <c r="A21" s="1" t="s">
        <v>18</v>
      </c>
      <c r="E21" s="11">
        <v>41899</v>
      </c>
      <c r="G21" s="11">
        <f t="shared" si="0"/>
        <v>41899</v>
      </c>
    </row>
    <row r="22" spans="1:9" ht="14.25" customHeight="1" x14ac:dyDescent="0.2">
      <c r="A22" s="1" t="s">
        <v>188</v>
      </c>
      <c r="E22" s="11">
        <v>1101</v>
      </c>
      <c r="G22" s="11">
        <f t="shared" si="0"/>
        <v>1101</v>
      </c>
      <c r="I22" s="12">
        <v>426</v>
      </c>
    </row>
    <row r="23" spans="1:9" ht="14.25" customHeight="1" x14ac:dyDescent="0.2">
      <c r="A23" s="1" t="s">
        <v>20</v>
      </c>
      <c r="C23" s="11">
        <v>910807</v>
      </c>
      <c r="E23" s="11">
        <v>2021315</v>
      </c>
      <c r="F23" s="11"/>
      <c r="G23" s="11">
        <f t="shared" si="0"/>
        <v>2932122</v>
      </c>
      <c r="I23" s="11">
        <v>348760</v>
      </c>
    </row>
    <row r="24" spans="1:9" ht="14.25" customHeight="1" x14ac:dyDescent="0.2">
      <c r="A24" s="1" t="s">
        <v>21</v>
      </c>
      <c r="G24" s="11">
        <f t="shared" si="0"/>
        <v>0</v>
      </c>
    </row>
    <row r="25" spans="1:9" ht="14.25" customHeight="1" x14ac:dyDescent="0.2">
      <c r="A25" s="1" t="s">
        <v>11</v>
      </c>
      <c r="E25" s="11">
        <v>866503</v>
      </c>
      <c r="F25" s="11"/>
      <c r="G25" s="11">
        <f t="shared" si="0"/>
        <v>866503</v>
      </c>
      <c r="I25" s="11">
        <v>59473</v>
      </c>
    </row>
    <row r="26" spans="1:9" ht="14.25" customHeight="1" x14ac:dyDescent="0.2">
      <c r="A26" s="1" t="s">
        <v>22</v>
      </c>
      <c r="E26" s="11">
        <v>490894</v>
      </c>
      <c r="F26" s="11"/>
      <c r="G26" s="11">
        <f t="shared" si="0"/>
        <v>490894</v>
      </c>
      <c r="I26" s="11">
        <v>2896</v>
      </c>
    </row>
    <row r="27" spans="1:9" ht="14.25" customHeight="1" x14ac:dyDescent="0.2">
      <c r="A27" s="1" t="s">
        <v>13</v>
      </c>
      <c r="G27" s="11">
        <f t="shared" si="0"/>
        <v>0</v>
      </c>
      <c r="I27" s="11">
        <v>13510</v>
      </c>
    </row>
    <row r="28" spans="1:9" ht="14.25" customHeight="1" x14ac:dyDescent="0.2">
      <c r="A28" s="1" t="s">
        <v>139</v>
      </c>
      <c r="G28" s="11">
        <f t="shared" si="0"/>
        <v>0</v>
      </c>
      <c r="I28" s="11">
        <v>334463</v>
      </c>
    </row>
    <row r="29" spans="1:9" ht="14.25" customHeight="1" x14ac:dyDescent="0.2">
      <c r="A29" s="1" t="s">
        <v>23</v>
      </c>
      <c r="G29" s="11">
        <f t="shared" si="0"/>
        <v>0</v>
      </c>
    </row>
    <row r="30" spans="1:9" ht="14.25" customHeight="1" x14ac:dyDescent="0.2">
      <c r="A30" s="1" t="s">
        <v>141</v>
      </c>
      <c r="C30" s="11">
        <v>286972</v>
      </c>
      <c r="E30" s="11">
        <v>1827513</v>
      </c>
      <c r="F30" s="11"/>
      <c r="G30" s="11">
        <f t="shared" si="0"/>
        <v>2114485</v>
      </c>
      <c r="I30" s="11">
        <v>166873</v>
      </c>
    </row>
    <row r="31" spans="1:9" ht="14.25" customHeight="1" x14ac:dyDescent="0.2">
      <c r="A31" s="1" t="s">
        <v>142</v>
      </c>
      <c r="C31" s="11">
        <v>1951847</v>
      </c>
      <c r="E31" s="11">
        <v>13809513</v>
      </c>
      <c r="F31" s="11"/>
      <c r="G31" s="11">
        <f t="shared" si="0"/>
        <v>15761360</v>
      </c>
      <c r="I31" s="11">
        <v>310422</v>
      </c>
    </row>
    <row r="32" spans="1:9" ht="14.25" customHeight="1" x14ac:dyDescent="0.2">
      <c r="A32" s="1" t="s">
        <v>143</v>
      </c>
      <c r="C32" s="11">
        <v>-1117556</v>
      </c>
      <c r="E32" s="11">
        <v>-4801036</v>
      </c>
      <c r="F32" s="11"/>
      <c r="G32" s="11">
        <f t="shared" si="0"/>
        <v>-5918592</v>
      </c>
      <c r="I32" s="11">
        <v>-166256</v>
      </c>
    </row>
    <row r="33" spans="1:9" ht="14.25" customHeight="1" x14ac:dyDescent="0.2">
      <c r="A33" s="1" t="s">
        <v>27</v>
      </c>
      <c r="E33" s="11">
        <v>79582</v>
      </c>
      <c r="G33" s="11">
        <f t="shared" si="0"/>
        <v>79582</v>
      </c>
    </row>
    <row r="34" spans="1:9" ht="14.25" customHeight="1" x14ac:dyDescent="0.2">
      <c r="A34" s="1" t="s">
        <v>169</v>
      </c>
      <c r="C34" s="11">
        <v>17325</v>
      </c>
      <c r="G34" s="11">
        <f t="shared" si="0"/>
        <v>17325</v>
      </c>
    </row>
    <row r="35" spans="1:9" ht="14.25" customHeight="1" x14ac:dyDescent="0.2">
      <c r="A35" s="1" t="s">
        <v>170</v>
      </c>
      <c r="E35" s="11">
        <v>10640</v>
      </c>
      <c r="G35" s="11">
        <f t="shared" si="0"/>
        <v>10640</v>
      </c>
    </row>
    <row r="36" spans="1:9" ht="14.25" customHeight="1" x14ac:dyDescent="0.2">
      <c r="A36" s="1" t="s">
        <v>29</v>
      </c>
      <c r="E36" s="11">
        <v>24000</v>
      </c>
      <c r="G36" s="11">
        <f t="shared" si="0"/>
        <v>24000</v>
      </c>
      <c r="I36" s="11">
        <v>24364</v>
      </c>
    </row>
    <row r="37" spans="1:9" ht="14.25" customHeight="1" x14ac:dyDescent="0.2">
      <c r="A37" s="1" t="s">
        <v>30</v>
      </c>
      <c r="C37" s="11">
        <v>9802</v>
      </c>
      <c r="E37" s="11">
        <v>1683</v>
      </c>
      <c r="G37" s="11">
        <f t="shared" si="0"/>
        <v>11485</v>
      </c>
      <c r="I37" s="11">
        <v>14341</v>
      </c>
    </row>
    <row r="38" spans="1:9" ht="14.25" customHeight="1" x14ac:dyDescent="0.2">
      <c r="A38" s="1" t="s">
        <v>31</v>
      </c>
      <c r="G38" s="11">
        <f t="shared" si="0"/>
        <v>0</v>
      </c>
      <c r="I38" s="11">
        <v>31343</v>
      </c>
    </row>
    <row r="39" spans="1:9" ht="14.25" customHeight="1" x14ac:dyDescent="0.2">
      <c r="A39" s="1" t="s">
        <v>32</v>
      </c>
      <c r="C39" s="11">
        <v>1148390</v>
      </c>
      <c r="E39" s="11">
        <v>12309292</v>
      </c>
      <c r="F39" s="11"/>
      <c r="G39" s="11">
        <f t="shared" si="0"/>
        <v>13457682</v>
      </c>
      <c r="I39" s="11">
        <v>791429</v>
      </c>
    </row>
    <row r="40" spans="1:9" ht="14.25" customHeight="1" x14ac:dyDescent="0.2">
      <c r="A40" s="1" t="s">
        <v>33</v>
      </c>
      <c r="C40" s="11">
        <v>2059197</v>
      </c>
      <c r="E40" s="11">
        <v>14330607</v>
      </c>
      <c r="F40" s="11"/>
      <c r="G40" s="11">
        <f t="shared" si="0"/>
        <v>16389804</v>
      </c>
      <c r="I40" s="11">
        <v>1140189</v>
      </c>
    </row>
    <row r="41" spans="1:9" ht="14.25" customHeight="1" x14ac:dyDescent="0.2">
      <c r="A41" s="1" t="s">
        <v>171</v>
      </c>
      <c r="G41" s="11">
        <f t="shared" si="0"/>
        <v>0</v>
      </c>
    </row>
    <row r="42" spans="1:9" ht="14.25" customHeight="1" x14ac:dyDescent="0.2">
      <c r="A42" s="1" t="s">
        <v>189</v>
      </c>
      <c r="C42" s="11">
        <v>126133</v>
      </c>
      <c r="E42" s="11">
        <v>42346</v>
      </c>
      <c r="F42" s="11"/>
      <c r="G42" s="11">
        <f t="shared" si="0"/>
        <v>168479</v>
      </c>
    </row>
    <row r="43" spans="1:9" ht="14.25" customHeight="1" x14ac:dyDescent="0.2">
      <c r="A43" s="1" t="s">
        <v>145</v>
      </c>
      <c r="E43" s="11">
        <v>33533</v>
      </c>
      <c r="G43" s="11">
        <f t="shared" si="0"/>
        <v>33533</v>
      </c>
    </row>
    <row r="44" spans="1:9" ht="14.25" customHeight="1" x14ac:dyDescent="0.2">
      <c r="A44" s="1" t="s">
        <v>172</v>
      </c>
      <c r="C44" s="11">
        <v>11785</v>
      </c>
      <c r="E44" s="11">
        <v>205919</v>
      </c>
      <c r="F44" s="11"/>
      <c r="G44" s="11">
        <f t="shared" si="0"/>
        <v>217704</v>
      </c>
    </row>
    <row r="45" spans="1:9" ht="14.25" customHeight="1" x14ac:dyDescent="0.2">
      <c r="A45" s="1" t="s">
        <v>190</v>
      </c>
      <c r="C45" s="11">
        <v>137918</v>
      </c>
      <c r="E45" s="11">
        <v>281798</v>
      </c>
      <c r="F45" s="11"/>
      <c r="G45" s="11">
        <f t="shared" si="0"/>
        <v>419716</v>
      </c>
    </row>
    <row r="46" spans="1:9" ht="14.25" customHeight="1" x14ac:dyDescent="0.2">
      <c r="A46" s="1" t="s">
        <v>173</v>
      </c>
      <c r="C46" s="11">
        <v>2197115</v>
      </c>
      <c r="E46" s="11">
        <v>14612405</v>
      </c>
      <c r="F46" s="11"/>
      <c r="G46" s="11">
        <f t="shared" si="0"/>
        <v>16809520</v>
      </c>
      <c r="I46" s="11">
        <v>1140189</v>
      </c>
    </row>
    <row r="47" spans="1:9" ht="14.25" customHeight="1" x14ac:dyDescent="0.2">
      <c r="C47" s="1" t="s">
        <v>154</v>
      </c>
    </row>
    <row r="48" spans="1:9" ht="14.25" customHeight="1" x14ac:dyDescent="0.2">
      <c r="C48" s="12">
        <v>21</v>
      </c>
    </row>
    <row r="49" spans="1:9" ht="14.25" customHeight="1" x14ac:dyDescent="0.2"/>
    <row r="50" spans="1:9" ht="14.25" customHeight="1" x14ac:dyDescent="0.2">
      <c r="D50" s="1" t="s">
        <v>0</v>
      </c>
    </row>
    <row r="51" spans="1:9" ht="14.25" customHeight="1" x14ac:dyDescent="0.2">
      <c r="D51" s="1" t="s">
        <v>135</v>
      </c>
    </row>
    <row r="52" spans="1:9" ht="14.25" customHeight="1" x14ac:dyDescent="0.2">
      <c r="D52" s="1" t="s">
        <v>186</v>
      </c>
    </row>
    <row r="53" spans="1:9" ht="14.25" customHeight="1" x14ac:dyDescent="0.2">
      <c r="D53" s="1" t="s">
        <v>264</v>
      </c>
    </row>
    <row r="54" spans="1:9" ht="14.25" customHeight="1" x14ac:dyDescent="0.2">
      <c r="C54" s="1" t="s">
        <v>3</v>
      </c>
      <c r="E54" s="1" t="s">
        <v>4</v>
      </c>
      <c r="I54" s="1" t="s">
        <v>167</v>
      </c>
    </row>
    <row r="55" spans="1:9" ht="14.25" customHeight="1" x14ac:dyDescent="0.2">
      <c r="C55" s="1" t="s">
        <v>5</v>
      </c>
      <c r="E55" s="1" t="s">
        <v>5</v>
      </c>
      <c r="G55" s="1" t="s">
        <v>6</v>
      </c>
      <c r="I55" s="1" t="s">
        <v>168</v>
      </c>
    </row>
    <row r="56" spans="1:9" ht="14.25" customHeight="1" x14ac:dyDescent="0.2">
      <c r="A56" s="1" t="s">
        <v>34</v>
      </c>
    </row>
    <row r="57" spans="1:9" ht="14.25" customHeight="1" x14ac:dyDescent="0.2">
      <c r="A57" s="1" t="s">
        <v>35</v>
      </c>
    </row>
    <row r="58" spans="1:9" ht="14.25" customHeight="1" x14ac:dyDescent="0.2">
      <c r="A58" s="1" t="s">
        <v>36</v>
      </c>
      <c r="C58" s="11">
        <v>75233</v>
      </c>
      <c r="E58" s="11">
        <v>123170</v>
      </c>
      <c r="G58" s="11">
        <v>198403</v>
      </c>
      <c r="I58" s="11">
        <v>9654</v>
      </c>
    </row>
    <row r="59" spans="1:9" ht="14.25" customHeight="1" x14ac:dyDescent="0.2">
      <c r="A59" s="1" t="s">
        <v>37</v>
      </c>
      <c r="C59" s="11">
        <v>13369</v>
      </c>
      <c r="E59" s="11">
        <v>40729</v>
      </c>
      <c r="G59" s="11">
        <v>54098</v>
      </c>
    </row>
    <row r="60" spans="1:9" ht="14.25" customHeight="1" x14ac:dyDescent="0.2">
      <c r="A60" s="1" t="s">
        <v>147</v>
      </c>
      <c r="E60" s="11">
        <v>104273</v>
      </c>
      <c r="G60" s="11">
        <v>104273</v>
      </c>
      <c r="I60" s="11">
        <v>5872</v>
      </c>
    </row>
    <row r="61" spans="1:9" ht="14.25" customHeight="1" x14ac:dyDescent="0.2">
      <c r="A61" s="1" t="s">
        <v>38</v>
      </c>
      <c r="C61" s="11">
        <v>2356</v>
      </c>
      <c r="E61" s="11">
        <v>6675</v>
      </c>
      <c r="G61" s="11">
        <v>9031</v>
      </c>
    </row>
    <row r="62" spans="1:9" ht="14.25" customHeight="1" x14ac:dyDescent="0.2">
      <c r="A62" s="1" t="s">
        <v>39</v>
      </c>
      <c r="C62" s="11">
        <v>2091</v>
      </c>
      <c r="E62" s="11">
        <v>10692</v>
      </c>
      <c r="G62" s="11">
        <v>12783</v>
      </c>
    </row>
    <row r="63" spans="1:9" ht="14.25" customHeight="1" x14ac:dyDescent="0.2">
      <c r="A63" s="1" t="s">
        <v>40</v>
      </c>
      <c r="C63" s="11">
        <v>10055</v>
      </c>
      <c r="G63" s="11">
        <v>10055</v>
      </c>
    </row>
    <row r="64" spans="1:9" ht="14.25" customHeight="1" x14ac:dyDescent="0.2">
      <c r="A64" s="1" t="s">
        <v>54</v>
      </c>
    </row>
    <row r="65" spans="1:9" ht="14.25" customHeight="1" x14ac:dyDescent="0.2">
      <c r="A65" s="1" t="s">
        <v>41</v>
      </c>
      <c r="E65" s="11">
        <v>4566</v>
      </c>
      <c r="G65" s="11">
        <v>4566</v>
      </c>
      <c r="I65" s="11">
        <v>34935</v>
      </c>
    </row>
    <row r="66" spans="1:9" ht="14.25" customHeight="1" x14ac:dyDescent="0.2">
      <c r="A66" s="1" t="s">
        <v>42</v>
      </c>
      <c r="C66" s="12">
        <v>656</v>
      </c>
      <c r="G66" s="12">
        <v>656</v>
      </c>
      <c r="I66" s="11">
        <v>1002</v>
      </c>
    </row>
    <row r="67" spans="1:9" ht="14.25" customHeight="1" x14ac:dyDescent="0.2">
      <c r="A67" s="1" t="s">
        <v>148</v>
      </c>
      <c r="C67" s="11">
        <v>63081</v>
      </c>
      <c r="E67" s="11">
        <v>188573</v>
      </c>
      <c r="G67" s="11">
        <v>251654</v>
      </c>
      <c r="I67" s="11">
        <v>94703</v>
      </c>
    </row>
    <row r="68" spans="1:9" ht="14.25" customHeight="1" x14ac:dyDescent="0.2">
      <c r="A68" s="1" t="s">
        <v>46</v>
      </c>
      <c r="C68" s="11">
        <v>5653</v>
      </c>
      <c r="G68" s="11">
        <v>5653</v>
      </c>
    </row>
    <row r="69" spans="1:9" ht="14.25" customHeight="1" x14ac:dyDescent="0.2">
      <c r="A69" s="1" t="s">
        <v>48</v>
      </c>
      <c r="C69" s="11">
        <v>172494</v>
      </c>
      <c r="E69" s="11">
        <v>478678</v>
      </c>
      <c r="G69" s="11">
        <v>651172</v>
      </c>
      <c r="I69" s="11">
        <v>146166</v>
      </c>
    </row>
    <row r="70" spans="1:9" ht="14.25" customHeight="1" x14ac:dyDescent="0.2">
      <c r="A70" s="1" t="s">
        <v>49</v>
      </c>
    </row>
    <row r="71" spans="1:9" ht="14.25" customHeight="1" x14ac:dyDescent="0.2">
      <c r="A71" s="1" t="s">
        <v>50</v>
      </c>
      <c r="C71" s="11">
        <v>952028</v>
      </c>
      <c r="E71" s="11">
        <v>6049913</v>
      </c>
      <c r="G71" s="11">
        <v>7001941</v>
      </c>
      <c r="I71" s="11">
        <v>621193</v>
      </c>
    </row>
    <row r="72" spans="1:9" ht="14.25" customHeight="1" x14ac:dyDescent="0.2">
      <c r="A72" s="1" t="s">
        <v>51</v>
      </c>
      <c r="C72" s="11">
        <v>50620</v>
      </c>
      <c r="E72" s="11">
        <v>19353</v>
      </c>
      <c r="G72" s="11">
        <v>69973</v>
      </c>
    </row>
    <row r="73" spans="1:9" ht="14.25" customHeight="1" x14ac:dyDescent="0.2">
      <c r="A73" s="1" t="s">
        <v>149</v>
      </c>
      <c r="E73" s="11">
        <v>4194</v>
      </c>
      <c r="G73" s="11">
        <v>4194</v>
      </c>
    </row>
    <row r="74" spans="1:9" ht="14.25" customHeight="1" x14ac:dyDescent="0.2">
      <c r="A74" s="1" t="s">
        <v>191</v>
      </c>
      <c r="C74" s="11">
        <v>725475</v>
      </c>
      <c r="E74" s="11">
        <v>432879</v>
      </c>
      <c r="G74" s="11">
        <v>1158354</v>
      </c>
    </row>
    <row r="75" spans="1:9" ht="14.25" customHeight="1" x14ac:dyDescent="0.2">
      <c r="A75" s="1" t="s">
        <v>150</v>
      </c>
      <c r="C75" s="11">
        <v>233864</v>
      </c>
      <c r="E75" s="11">
        <v>181794</v>
      </c>
      <c r="G75" s="11">
        <v>415658</v>
      </c>
    </row>
    <row r="76" spans="1:9" ht="14.25" customHeight="1" x14ac:dyDescent="0.2">
      <c r="A76" s="1" t="s">
        <v>54</v>
      </c>
      <c r="I76" s="11">
        <v>24000</v>
      </c>
    </row>
    <row r="77" spans="1:9" ht="14.25" customHeight="1" x14ac:dyDescent="0.2">
      <c r="A77" s="1" t="s">
        <v>151</v>
      </c>
      <c r="C77" s="11">
        <v>350468</v>
      </c>
      <c r="G77" s="11">
        <v>350468</v>
      </c>
    </row>
    <row r="78" spans="1:9" ht="14.25" customHeight="1" x14ac:dyDescent="0.2">
      <c r="A78" s="1" t="s">
        <v>55</v>
      </c>
      <c r="C78" s="11">
        <v>58313</v>
      </c>
      <c r="E78" s="11">
        <v>182261</v>
      </c>
      <c r="G78" s="11">
        <v>240574</v>
      </c>
      <c r="I78" s="11">
        <v>28193</v>
      </c>
    </row>
    <row r="79" spans="1:9" ht="14.25" customHeight="1" x14ac:dyDescent="0.2">
      <c r="A79" s="1" t="s">
        <v>56</v>
      </c>
      <c r="C79" s="11">
        <v>2370768</v>
      </c>
      <c r="E79" s="11">
        <v>6870394</v>
      </c>
      <c r="G79" s="11">
        <v>9241162</v>
      </c>
      <c r="I79" s="11">
        <v>673386</v>
      </c>
    </row>
    <row r="80" spans="1:9" ht="14.25" customHeight="1" x14ac:dyDescent="0.2">
      <c r="A80" s="1" t="s">
        <v>57</v>
      </c>
      <c r="C80" s="11">
        <v>2543262</v>
      </c>
      <c r="E80" s="11">
        <v>7349072</v>
      </c>
      <c r="G80" s="11">
        <v>9892334</v>
      </c>
      <c r="I80" s="11">
        <v>819552</v>
      </c>
    </row>
    <row r="81" spans="1:9" ht="14.25" customHeight="1" x14ac:dyDescent="0.2">
      <c r="A81" s="1" t="s">
        <v>174</v>
      </c>
    </row>
    <row r="82" spans="1:9" ht="14.25" customHeight="1" x14ac:dyDescent="0.2">
      <c r="A82" s="1" t="s">
        <v>192</v>
      </c>
      <c r="C82" s="11">
        <v>168450</v>
      </c>
      <c r="E82" s="11">
        <v>69516</v>
      </c>
      <c r="G82" s="11">
        <v>237966</v>
      </c>
    </row>
    <row r="83" spans="1:9" ht="14.25" customHeight="1" x14ac:dyDescent="0.2">
      <c r="A83" s="1" t="s">
        <v>175</v>
      </c>
      <c r="C83" s="11">
        <v>9769</v>
      </c>
      <c r="G83" s="11">
        <v>9769</v>
      </c>
    </row>
    <row r="84" spans="1:9" ht="14.25" customHeight="1" x14ac:dyDescent="0.2">
      <c r="A84" s="1" t="s">
        <v>193</v>
      </c>
      <c r="C84" s="11">
        <v>178219</v>
      </c>
      <c r="E84" s="11">
        <v>69516</v>
      </c>
      <c r="G84" s="11">
        <v>247735</v>
      </c>
    </row>
    <row r="85" spans="1:9" ht="14.25" customHeight="1" x14ac:dyDescent="0.2">
      <c r="A85" s="1" t="s">
        <v>176</v>
      </c>
      <c r="C85" s="11">
        <v>2721481</v>
      </c>
      <c r="E85" s="11">
        <v>7418588</v>
      </c>
      <c r="G85" s="11">
        <v>10140069</v>
      </c>
      <c r="I85" s="11">
        <v>819552</v>
      </c>
    </row>
    <row r="86" spans="1:9" ht="14.25" customHeight="1" x14ac:dyDescent="0.2">
      <c r="A86" s="1" t="s">
        <v>152</v>
      </c>
    </row>
    <row r="87" spans="1:9" ht="14.25" customHeight="1" x14ac:dyDescent="0.2">
      <c r="A87" s="1" t="s">
        <v>177</v>
      </c>
      <c r="C87" s="11">
        <v>-292446</v>
      </c>
      <c r="E87" s="11">
        <v>5174578</v>
      </c>
      <c r="G87" s="11">
        <v>4882132</v>
      </c>
      <c r="I87" s="11">
        <v>82383</v>
      </c>
    </row>
    <row r="88" spans="1:9" ht="14.25" customHeight="1" x14ac:dyDescent="0.2">
      <c r="A88" s="1" t="s">
        <v>60</v>
      </c>
    </row>
    <row r="89" spans="1:9" ht="14.25" customHeight="1" x14ac:dyDescent="0.2">
      <c r="A89" s="1" t="s">
        <v>61</v>
      </c>
      <c r="C89" s="11">
        <v>232789</v>
      </c>
      <c r="E89" s="11">
        <v>406162</v>
      </c>
      <c r="G89" s="11">
        <v>638951</v>
      </c>
    </row>
    <row r="90" spans="1:9" ht="14.25" customHeight="1" x14ac:dyDescent="0.2">
      <c r="A90" s="1" t="s">
        <v>62</v>
      </c>
      <c r="C90" s="11">
        <v>64806</v>
      </c>
      <c r="G90" s="11">
        <v>64806</v>
      </c>
      <c r="I90" s="11">
        <v>53393</v>
      </c>
    </row>
    <row r="91" spans="1:9" ht="14.25" customHeight="1" x14ac:dyDescent="0.2">
      <c r="A91" s="1" t="s">
        <v>63</v>
      </c>
      <c r="C91" s="11">
        <v>369276</v>
      </c>
      <c r="E91" s="11">
        <v>607322</v>
      </c>
      <c r="G91" s="11">
        <v>976598</v>
      </c>
    </row>
    <row r="92" spans="1:9" ht="14.25" customHeight="1" x14ac:dyDescent="0.2">
      <c r="A92" s="1" t="s">
        <v>64</v>
      </c>
      <c r="C92" s="11">
        <v>-898791</v>
      </c>
      <c r="E92" s="11">
        <v>1005755</v>
      </c>
      <c r="G92" s="11">
        <v>106964</v>
      </c>
      <c r="I92" s="11">
        <v>184861</v>
      </c>
    </row>
    <row r="93" spans="1:9" ht="14.25" customHeight="1" x14ac:dyDescent="0.2">
      <c r="A93" s="1" t="s">
        <v>153</v>
      </c>
      <c r="C93" s="11">
        <v>-524366</v>
      </c>
      <c r="E93" s="11">
        <v>7193817</v>
      </c>
      <c r="G93" s="11">
        <v>6669451</v>
      </c>
      <c r="I93" s="11">
        <v>320637</v>
      </c>
    </row>
    <row r="94" spans="1:9" ht="14.25" customHeight="1" x14ac:dyDescent="0.2">
      <c r="C94" s="1" t="s">
        <v>154</v>
      </c>
    </row>
    <row r="95" spans="1:9" ht="14.25" customHeight="1" x14ac:dyDescent="0.2">
      <c r="C95" s="12">
        <v>22</v>
      </c>
    </row>
    <row r="96" spans="1:9" ht="14.25" customHeight="1" x14ac:dyDescent="0.2">
      <c r="C96" s="11"/>
      <c r="E96" s="11"/>
      <c r="G96" s="11"/>
      <c r="I96" s="11"/>
    </row>
    <row r="97" spans="1:16" ht="14.25" customHeight="1" x14ac:dyDescent="0.2">
      <c r="F97" s="1" t="s">
        <v>0</v>
      </c>
    </row>
    <row r="98" spans="1:16" ht="14.25" customHeight="1" x14ac:dyDescent="0.2">
      <c r="F98" s="1" t="s">
        <v>66</v>
      </c>
    </row>
    <row r="99" spans="1:16" ht="14.25" customHeight="1" x14ac:dyDescent="0.2">
      <c r="F99" s="1" t="s">
        <v>194</v>
      </c>
    </row>
    <row r="100" spans="1:16" ht="14.25" customHeight="1" x14ac:dyDescent="0.2">
      <c r="G100" s="1" t="s">
        <v>137</v>
      </c>
    </row>
    <row r="101" spans="1:16" ht="14.25" customHeight="1" x14ac:dyDescent="0.2">
      <c r="K101" s="1" t="s">
        <v>121</v>
      </c>
    </row>
    <row r="102" spans="1:16" ht="14.25" customHeight="1" x14ac:dyDescent="0.2">
      <c r="F102" s="1" t="s">
        <v>68</v>
      </c>
      <c r="K102" s="1" t="s">
        <v>156</v>
      </c>
    </row>
    <row r="103" spans="1:16" ht="42.5" customHeight="1" x14ac:dyDescent="0.2">
      <c r="A103" s="1" t="s">
        <v>69</v>
      </c>
      <c r="C103" s="1" t="s">
        <v>70</v>
      </c>
      <c r="D103" s="1" t="s">
        <v>71</v>
      </c>
      <c r="F103" s="1" t="s">
        <v>72</v>
      </c>
      <c r="I103" s="1" t="s">
        <v>179</v>
      </c>
      <c r="J103" s="1" t="s">
        <v>74</v>
      </c>
      <c r="L103" s="1" t="s">
        <v>75</v>
      </c>
      <c r="O103" s="1" t="s">
        <v>76</v>
      </c>
      <c r="P103" s="1" t="s">
        <v>77</v>
      </c>
    </row>
    <row r="104" spans="1:16" ht="14.25" customHeight="1" x14ac:dyDescent="0.2">
      <c r="A104" s="1" t="s">
        <v>78</v>
      </c>
    </row>
    <row r="105" spans="1:16" ht="14.25" customHeight="1" x14ac:dyDescent="0.2">
      <c r="A105" s="1" t="s">
        <v>79</v>
      </c>
    </row>
    <row r="106" spans="1:16" ht="14.25" customHeight="1" x14ac:dyDescent="0.2">
      <c r="A106" s="1" t="s">
        <v>80</v>
      </c>
      <c r="C106" s="11">
        <v>472818</v>
      </c>
      <c r="E106" s="11">
        <v>115798</v>
      </c>
      <c r="G106" s="11">
        <v>31563</v>
      </c>
      <c r="I106" s="11">
        <v>77707</v>
      </c>
      <c r="K106" s="11">
        <v>-247750</v>
      </c>
      <c r="O106" s="11">
        <v>-247750</v>
      </c>
    </row>
    <row r="107" spans="1:16" ht="14.25" customHeight="1" x14ac:dyDescent="0.2">
      <c r="A107" s="1" t="s">
        <v>81</v>
      </c>
      <c r="C107" s="11">
        <v>197267</v>
      </c>
      <c r="E107" s="11">
        <v>27149</v>
      </c>
      <c r="G107" s="11">
        <v>7183</v>
      </c>
      <c r="K107" s="11">
        <v>-162935</v>
      </c>
      <c r="O107" s="11">
        <v>-162935</v>
      </c>
    </row>
    <row r="108" spans="1:16" ht="14.25" customHeight="1" x14ac:dyDescent="0.2">
      <c r="A108" s="1" t="s">
        <v>82</v>
      </c>
      <c r="C108" s="11">
        <v>86906</v>
      </c>
      <c r="E108" s="12">
        <v>906</v>
      </c>
      <c r="G108" s="12">
        <v>506</v>
      </c>
      <c r="K108" s="11">
        <v>-85494</v>
      </c>
      <c r="O108" s="11">
        <v>-85494</v>
      </c>
    </row>
    <row r="109" spans="1:16" ht="14.25" customHeight="1" x14ac:dyDescent="0.2">
      <c r="A109" s="1" t="s">
        <v>83</v>
      </c>
      <c r="C109" s="11">
        <v>33990</v>
      </c>
      <c r="E109" s="11">
        <v>5127</v>
      </c>
      <c r="K109" s="11">
        <v>-28863</v>
      </c>
      <c r="O109" s="11">
        <v>-28863</v>
      </c>
    </row>
    <row r="110" spans="1:16" ht="14.25" customHeight="1" x14ac:dyDescent="0.2">
      <c r="A110" s="1" t="s">
        <v>84</v>
      </c>
      <c r="C110" s="11">
        <v>73280</v>
      </c>
      <c r="E110" s="11">
        <v>5002</v>
      </c>
      <c r="G110" s="11">
        <v>8595</v>
      </c>
      <c r="K110" s="11">
        <v>-59683</v>
      </c>
      <c r="O110" s="11">
        <v>-59683</v>
      </c>
    </row>
    <row r="111" spans="1:16" ht="14.25" customHeight="1" x14ac:dyDescent="0.2">
      <c r="A111" s="1" t="s">
        <v>85</v>
      </c>
      <c r="C111" s="11">
        <v>60246</v>
      </c>
      <c r="E111" s="11">
        <v>3519</v>
      </c>
      <c r="G111" s="11">
        <v>3223</v>
      </c>
      <c r="K111" s="11">
        <v>-53504</v>
      </c>
      <c r="O111" s="11">
        <v>-53504</v>
      </c>
    </row>
    <row r="112" spans="1:16" ht="14.25" customHeight="1" x14ac:dyDescent="0.2">
      <c r="A112" s="1" t="s">
        <v>86</v>
      </c>
      <c r="C112" s="11">
        <v>29788</v>
      </c>
      <c r="K112" s="11">
        <v>-29788</v>
      </c>
      <c r="O112" s="11">
        <v>-29788</v>
      </c>
    </row>
    <row r="113" spans="1:17" ht="14.25" customHeight="1" x14ac:dyDescent="0.2">
      <c r="A113" s="1" t="s">
        <v>87</v>
      </c>
      <c r="C113" s="11">
        <v>954295</v>
      </c>
      <c r="E113" s="11">
        <v>157501</v>
      </c>
      <c r="G113" s="11">
        <v>51070</v>
      </c>
      <c r="I113" s="11">
        <v>77707</v>
      </c>
      <c r="K113" s="11">
        <v>-668017</v>
      </c>
      <c r="O113" s="11">
        <v>-668017</v>
      </c>
    </row>
    <row r="114" spans="1:17" ht="14.25" customHeight="1" x14ac:dyDescent="0.2">
      <c r="A114" s="1" t="s">
        <v>88</v>
      </c>
    </row>
    <row r="115" spans="1:17" ht="14.25" customHeight="1" x14ac:dyDescent="0.2">
      <c r="A115" s="1" t="s">
        <v>89</v>
      </c>
      <c r="C115" s="11">
        <v>443300</v>
      </c>
      <c r="E115" s="11">
        <v>459673</v>
      </c>
      <c r="I115" s="11">
        <v>20010</v>
      </c>
      <c r="M115" s="11">
        <v>36383</v>
      </c>
      <c r="O115" s="11">
        <v>36383</v>
      </c>
    </row>
    <row r="116" spans="1:17" ht="14.25" customHeight="1" x14ac:dyDescent="0.2">
      <c r="A116" s="1" t="s">
        <v>90</v>
      </c>
      <c r="C116" s="11">
        <v>628824</v>
      </c>
      <c r="E116" s="11">
        <v>483022</v>
      </c>
      <c r="I116" s="11">
        <v>239510</v>
      </c>
      <c r="M116" s="11">
        <v>93708</v>
      </c>
      <c r="O116" s="11">
        <v>93708</v>
      </c>
    </row>
    <row r="117" spans="1:17" ht="14.25" customHeight="1" x14ac:dyDescent="0.2">
      <c r="A117" s="1" t="s">
        <v>91</v>
      </c>
      <c r="C117" s="11">
        <v>59732</v>
      </c>
      <c r="E117" s="11">
        <v>54593</v>
      </c>
      <c r="I117" s="12">
        <v>162</v>
      </c>
      <c r="M117" s="11">
        <v>-4977</v>
      </c>
      <c r="O117" s="11">
        <v>-4977</v>
      </c>
    </row>
    <row r="118" spans="1:17" ht="14.25" customHeight="1" x14ac:dyDescent="0.2">
      <c r="A118" s="1" t="s">
        <v>92</v>
      </c>
      <c r="C118" s="12">
        <v>548</v>
      </c>
      <c r="E118" s="12">
        <v>482</v>
      </c>
      <c r="M118" s="1">
        <v>-66</v>
      </c>
      <c r="O118" s="1">
        <v>-66</v>
      </c>
    </row>
    <row r="119" spans="1:17" ht="14.25" customHeight="1" x14ac:dyDescent="0.2">
      <c r="A119" s="1" t="s">
        <v>93</v>
      </c>
      <c r="C119" s="11">
        <v>9884</v>
      </c>
      <c r="E119" s="11">
        <v>4229</v>
      </c>
      <c r="M119" s="11">
        <v>-5655</v>
      </c>
      <c r="O119" s="11">
        <v>-5655</v>
      </c>
    </row>
    <row r="120" spans="1:17" ht="14.25" customHeight="1" x14ac:dyDescent="0.2">
      <c r="A120" s="1" t="s">
        <v>94</v>
      </c>
      <c r="C120" s="11">
        <v>1356</v>
      </c>
      <c r="E120" s="12">
        <v>870</v>
      </c>
      <c r="M120" s="1">
        <v>-486</v>
      </c>
      <c r="O120" s="1">
        <v>-486</v>
      </c>
    </row>
    <row r="121" spans="1:17" ht="14.25" customHeight="1" x14ac:dyDescent="0.2">
      <c r="A121" s="1" t="s">
        <v>157</v>
      </c>
      <c r="C121" s="11">
        <v>13895</v>
      </c>
      <c r="E121" s="11">
        <v>25977</v>
      </c>
      <c r="M121" s="11">
        <v>12082</v>
      </c>
      <c r="O121" s="11">
        <v>12082</v>
      </c>
    </row>
    <row r="122" spans="1:17" ht="14.25" customHeight="1" x14ac:dyDescent="0.2">
      <c r="A122" s="1" t="s">
        <v>95</v>
      </c>
      <c r="C122" s="11">
        <v>1849</v>
      </c>
      <c r="E122" s="12">
        <v>724</v>
      </c>
      <c r="M122" s="11">
        <v>-1125</v>
      </c>
      <c r="O122" s="11">
        <v>-1125</v>
      </c>
    </row>
    <row r="123" spans="1:17" ht="14.25" customHeight="1" x14ac:dyDescent="0.2">
      <c r="A123" s="1" t="s">
        <v>96</v>
      </c>
      <c r="C123" s="11">
        <v>1159388</v>
      </c>
      <c r="E123" s="11">
        <v>1029570</v>
      </c>
      <c r="I123" s="11">
        <v>259682</v>
      </c>
      <c r="M123" s="11">
        <v>129864</v>
      </c>
      <c r="O123" s="11">
        <v>129864</v>
      </c>
    </row>
    <row r="124" spans="1:17" ht="14.25" customHeight="1" x14ac:dyDescent="0.2">
      <c r="A124" s="1" t="s">
        <v>97</v>
      </c>
      <c r="C124" s="11">
        <v>2113683</v>
      </c>
      <c r="E124" s="11">
        <v>1187071</v>
      </c>
      <c r="G124" s="11">
        <v>51070</v>
      </c>
      <c r="I124" s="11">
        <v>337389</v>
      </c>
      <c r="K124" s="11">
        <v>-668017</v>
      </c>
      <c r="M124" s="11">
        <v>129864</v>
      </c>
      <c r="O124" s="11">
        <v>-538153</v>
      </c>
    </row>
    <row r="125" spans="1:17" ht="14.25" customHeight="1" x14ac:dyDescent="0.2">
      <c r="A125" s="1" t="s">
        <v>7</v>
      </c>
      <c r="C125" s="11">
        <v>92347</v>
      </c>
      <c r="E125" s="11">
        <v>22975</v>
      </c>
      <c r="G125" s="11">
        <v>247780</v>
      </c>
      <c r="I125" s="11">
        <v>23065</v>
      </c>
      <c r="Q125" s="11">
        <v>201473</v>
      </c>
    </row>
    <row r="126" spans="1:17" ht="14.25" customHeight="1" x14ac:dyDescent="0.2">
      <c r="A126" s="1" t="s">
        <v>98</v>
      </c>
    </row>
    <row r="127" spans="1:17" ht="14.25" customHeight="1" x14ac:dyDescent="0.2">
      <c r="A127" s="1" t="s">
        <v>99</v>
      </c>
    </row>
    <row r="128" spans="1:17" ht="14.25" customHeight="1" x14ac:dyDescent="0.2">
      <c r="A128" s="1" t="s">
        <v>100</v>
      </c>
      <c r="K128" s="11">
        <v>189613</v>
      </c>
      <c r="O128" s="11">
        <v>189613</v>
      </c>
    </row>
    <row r="129" spans="1:17" ht="14.25" customHeight="1" x14ac:dyDescent="0.2">
      <c r="A129" s="1" t="s">
        <v>101</v>
      </c>
      <c r="K129" s="11">
        <v>107108</v>
      </c>
      <c r="O129" s="11">
        <v>107108</v>
      </c>
    </row>
    <row r="130" spans="1:17" ht="14.25" customHeight="1" x14ac:dyDescent="0.2">
      <c r="A130" s="1" t="s">
        <v>102</v>
      </c>
      <c r="K130" s="11">
        <v>233803</v>
      </c>
      <c r="O130" s="11">
        <v>233803</v>
      </c>
    </row>
    <row r="131" spans="1:17" ht="14.25" customHeight="1" x14ac:dyDescent="0.2">
      <c r="A131" s="1" t="s">
        <v>158</v>
      </c>
      <c r="K131" s="11">
        <v>175931</v>
      </c>
      <c r="O131" s="11">
        <v>175931</v>
      </c>
      <c r="Q131" s="11">
        <v>3079</v>
      </c>
    </row>
    <row r="132" spans="1:17" ht="14.25" customHeight="1" x14ac:dyDescent="0.2">
      <c r="A132" s="1" t="s">
        <v>159</v>
      </c>
    </row>
    <row r="133" spans="1:17" ht="14.25" customHeight="1" x14ac:dyDescent="0.2">
      <c r="A133" s="1" t="s">
        <v>106</v>
      </c>
      <c r="K133" s="11">
        <v>3864</v>
      </c>
      <c r="M133" s="11">
        <v>32985</v>
      </c>
      <c r="O133" s="11">
        <v>36849</v>
      </c>
      <c r="Q133" s="12">
        <v>42</v>
      </c>
    </row>
    <row r="134" spans="1:17" ht="14.25" customHeight="1" x14ac:dyDescent="0.2">
      <c r="A134" s="1" t="s">
        <v>109</v>
      </c>
      <c r="M134" s="12">
        <v>3</v>
      </c>
      <c r="O134" s="12">
        <v>3</v>
      </c>
      <c r="Q134" s="11">
        <v>4347</v>
      </c>
    </row>
    <row r="135" spans="1:17" ht="14.25" customHeight="1" x14ac:dyDescent="0.2">
      <c r="A135" s="1" t="s">
        <v>110</v>
      </c>
      <c r="K135" s="11">
        <v>710319</v>
      </c>
      <c r="M135" s="11">
        <v>32988</v>
      </c>
      <c r="O135" s="11">
        <v>743307</v>
      </c>
      <c r="Q135" s="11">
        <v>7468</v>
      </c>
    </row>
    <row r="136" spans="1:17" ht="14.25" customHeight="1" x14ac:dyDescent="0.2">
      <c r="A136" s="1" t="s">
        <v>112</v>
      </c>
      <c r="K136" s="11">
        <v>-118897</v>
      </c>
      <c r="M136" s="11">
        <v>118897</v>
      </c>
    </row>
    <row r="137" spans="1:17" ht="14.25" customHeight="1" x14ac:dyDescent="0.2">
      <c r="A137" s="1" t="s">
        <v>113</v>
      </c>
      <c r="K137" s="11">
        <v>591422</v>
      </c>
      <c r="M137" s="11">
        <v>151885</v>
      </c>
      <c r="O137" s="11">
        <v>743307</v>
      </c>
      <c r="Q137" s="11">
        <v>7468</v>
      </c>
    </row>
    <row r="138" spans="1:17" ht="14.25" customHeight="1" x14ac:dyDescent="0.2">
      <c r="A138" s="1" t="s">
        <v>181</v>
      </c>
      <c r="K138" s="11">
        <v>-76595</v>
      </c>
      <c r="M138" s="11">
        <v>281749</v>
      </c>
      <c r="O138" s="11">
        <v>205154</v>
      </c>
      <c r="Q138" s="11">
        <v>208941</v>
      </c>
    </row>
    <row r="139" spans="1:17" ht="14.25" customHeight="1" x14ac:dyDescent="0.2">
      <c r="A139" s="1" t="s">
        <v>195</v>
      </c>
      <c r="K139" s="11">
        <v>-447771</v>
      </c>
      <c r="M139" s="11">
        <v>6912068</v>
      </c>
      <c r="O139" s="11">
        <v>6464297</v>
      </c>
      <c r="Q139" s="11">
        <v>111696</v>
      </c>
    </row>
    <row r="140" spans="1:17" ht="14.25" customHeight="1" x14ac:dyDescent="0.2">
      <c r="A140" s="1" t="s">
        <v>165</v>
      </c>
      <c r="K140" s="11">
        <v>-524366</v>
      </c>
      <c r="M140" s="11">
        <v>7193817</v>
      </c>
      <c r="O140" s="11">
        <v>6669451</v>
      </c>
      <c r="Q140" s="11">
        <v>320637</v>
      </c>
    </row>
    <row r="141" spans="1:17" ht="14.25" customHeight="1" x14ac:dyDescent="0.2">
      <c r="E141" s="1" t="s">
        <v>154</v>
      </c>
    </row>
    <row r="142" spans="1:17" ht="14.25" customHeight="1" x14ac:dyDescent="0.2">
      <c r="G142" s="12">
        <v>23</v>
      </c>
    </row>
    <row r="143" spans="1:1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352-DC87-CA47-861F-682A690F980E}">
  <dimension ref="A1:Q145"/>
  <sheetViews>
    <sheetView topLeftCell="A75" zoomScaleNormal="100" workbookViewId="0">
      <selection activeCell="G103" sqref="G103"/>
    </sheetView>
  </sheetViews>
  <sheetFormatPr baseColWidth="10" defaultColWidth="8.83203125" defaultRowHeight="15" x14ac:dyDescent="0.2"/>
  <cols>
    <col min="1" max="4" width="8.83203125" style="1"/>
    <col min="5" max="5" width="10.1640625" style="1" bestFit="1" customWidth="1"/>
    <col min="6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C3" s="1" t="s">
        <v>196</v>
      </c>
    </row>
    <row r="4" spans="1:9" ht="14.25" customHeight="1" x14ac:dyDescent="0.2">
      <c r="C4" s="1" t="s">
        <v>264</v>
      </c>
    </row>
    <row r="5" spans="1:9" ht="14.25" customHeight="1" x14ac:dyDescent="0.2">
      <c r="B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F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2002</v>
      </c>
      <c r="E9" s="11">
        <v>18905</v>
      </c>
      <c r="G9" s="11">
        <v>20907</v>
      </c>
      <c r="I9" s="11">
        <v>25955</v>
      </c>
    </row>
    <row r="10" spans="1:9" ht="14.25" customHeight="1" x14ac:dyDescent="0.2">
      <c r="A10" s="1" t="s">
        <v>11</v>
      </c>
      <c r="C10" s="11">
        <v>320194</v>
      </c>
      <c r="E10" s="11">
        <v>274024</v>
      </c>
      <c r="G10" s="11">
        <v>594218</v>
      </c>
      <c r="I10" s="11">
        <v>59923</v>
      </c>
    </row>
    <row r="11" spans="1:9" ht="14.25" customHeight="1" x14ac:dyDescent="0.2">
      <c r="A11" s="1" t="s">
        <v>138</v>
      </c>
      <c r="C11" s="11">
        <v>195488</v>
      </c>
      <c r="E11" s="11">
        <v>1649376</v>
      </c>
      <c r="G11" s="11">
        <v>1844864</v>
      </c>
    </row>
    <row r="12" spans="1:9" ht="14.25" customHeight="1" x14ac:dyDescent="0.2">
      <c r="A12" s="1" t="s">
        <v>13</v>
      </c>
      <c r="G12" s="1">
        <v>0</v>
      </c>
      <c r="I12" s="12">
        <v>759</v>
      </c>
    </row>
    <row r="13" spans="1:9" ht="14.25" customHeight="1" x14ac:dyDescent="0.2">
      <c r="A13" s="1" t="s">
        <v>22</v>
      </c>
      <c r="C13" s="11">
        <v>292648</v>
      </c>
      <c r="G13" s="11">
        <v>292648</v>
      </c>
    </row>
    <row r="14" spans="1:9" ht="14.25" customHeight="1" x14ac:dyDescent="0.2">
      <c r="A14" s="1" t="s">
        <v>14</v>
      </c>
      <c r="C14" s="11">
        <v>73923</v>
      </c>
      <c r="E14" s="11">
        <v>103643</v>
      </c>
      <c r="G14" s="11">
        <v>177566</v>
      </c>
      <c r="I14" s="11">
        <v>6241</v>
      </c>
    </row>
    <row r="15" spans="1:9" ht="14.25" customHeight="1" x14ac:dyDescent="0.2">
      <c r="A15" s="1" t="s">
        <v>15</v>
      </c>
      <c r="C15" s="11">
        <v>12632</v>
      </c>
      <c r="E15" s="11">
        <v>11570</v>
      </c>
      <c r="G15" s="11">
        <v>24202</v>
      </c>
    </row>
    <row r="16" spans="1:9" ht="14.25" customHeight="1" x14ac:dyDescent="0.2">
      <c r="A16" s="1" t="s">
        <v>139</v>
      </c>
      <c r="I16" s="11">
        <v>4318</v>
      </c>
    </row>
    <row r="17" spans="1:9" ht="14.25" customHeight="1" x14ac:dyDescent="0.2">
      <c r="A17" s="1" t="s">
        <v>29</v>
      </c>
      <c r="I17" s="11">
        <v>1642</v>
      </c>
    </row>
    <row r="18" spans="1:9" ht="14.25" customHeight="1" x14ac:dyDescent="0.2">
      <c r="A18" s="1" t="s">
        <v>140</v>
      </c>
      <c r="I18" s="11">
        <v>2225</v>
      </c>
    </row>
    <row r="19" spans="1:9" ht="14.25" customHeight="1" x14ac:dyDescent="0.2">
      <c r="A19" s="1" t="s">
        <v>16</v>
      </c>
      <c r="C19" s="11">
        <v>-10156</v>
      </c>
      <c r="E19" s="11">
        <v>10156</v>
      </c>
    </row>
    <row r="20" spans="1:9" ht="14.25" customHeight="1" x14ac:dyDescent="0.2">
      <c r="A20" s="1" t="s">
        <v>17</v>
      </c>
      <c r="C20" s="12">
        <v>934</v>
      </c>
      <c r="E20" s="11">
        <v>18879</v>
      </c>
      <c r="G20" s="11">
        <v>19813</v>
      </c>
    </row>
    <row r="21" spans="1:9" ht="14.25" customHeight="1" x14ac:dyDescent="0.2">
      <c r="A21" s="1" t="s">
        <v>18</v>
      </c>
      <c r="E21" s="11">
        <v>40557</v>
      </c>
      <c r="G21" s="11">
        <v>40557</v>
      </c>
    </row>
    <row r="22" spans="1:9" ht="14.25" customHeight="1" x14ac:dyDescent="0.2">
      <c r="A22" s="1" t="s">
        <v>188</v>
      </c>
      <c r="E22" s="11">
        <v>1069</v>
      </c>
      <c r="G22" s="11">
        <v>1069</v>
      </c>
      <c r="I22" s="12">
        <v>421</v>
      </c>
    </row>
    <row r="23" spans="1:9" ht="14.25" customHeight="1" x14ac:dyDescent="0.2">
      <c r="A23" s="1" t="s">
        <v>20</v>
      </c>
      <c r="C23" s="11">
        <v>887665</v>
      </c>
      <c r="E23" s="11">
        <v>2128179</v>
      </c>
      <c r="G23" s="11">
        <v>3015844</v>
      </c>
      <c r="I23" s="11">
        <v>101484</v>
      </c>
    </row>
    <row r="24" spans="1:9" ht="14.25" customHeight="1" x14ac:dyDescent="0.2">
      <c r="A24" s="1" t="s">
        <v>21</v>
      </c>
    </row>
    <row r="25" spans="1:9" ht="14.25" customHeight="1" x14ac:dyDescent="0.2">
      <c r="A25" s="1" t="s">
        <v>11</v>
      </c>
      <c r="E25" s="11">
        <v>563929</v>
      </c>
      <c r="G25" s="11">
        <v>563929</v>
      </c>
      <c r="I25" s="11">
        <v>47413</v>
      </c>
    </row>
    <row r="26" spans="1:9" ht="14.25" customHeight="1" x14ac:dyDescent="0.2">
      <c r="A26" s="1" t="s">
        <v>22</v>
      </c>
      <c r="E26" s="11">
        <v>1002765</v>
      </c>
      <c r="G26" s="11">
        <v>1002765</v>
      </c>
    </row>
    <row r="27" spans="1:9" ht="14.25" customHeight="1" x14ac:dyDescent="0.2">
      <c r="A27" s="1" t="s">
        <v>13</v>
      </c>
      <c r="I27" s="11">
        <v>14282</v>
      </c>
    </row>
    <row r="28" spans="1:9" ht="14.25" customHeight="1" x14ac:dyDescent="0.2">
      <c r="A28" s="1" t="s">
        <v>139</v>
      </c>
      <c r="I28" s="11">
        <v>326975</v>
      </c>
    </row>
    <row r="29" spans="1:9" ht="14.25" customHeight="1" x14ac:dyDescent="0.2">
      <c r="A29" s="1" t="s">
        <v>23</v>
      </c>
    </row>
    <row r="30" spans="1:9" ht="14.25" customHeight="1" x14ac:dyDescent="0.2">
      <c r="A30" s="1" t="s">
        <v>141</v>
      </c>
      <c r="C30" s="11">
        <v>275143</v>
      </c>
      <c r="E30" s="11">
        <v>1926018</v>
      </c>
      <c r="G30" s="11">
        <v>2201161</v>
      </c>
      <c r="I30" s="11">
        <v>187169</v>
      </c>
    </row>
    <row r="31" spans="1:9" ht="14.25" customHeight="1" x14ac:dyDescent="0.2">
      <c r="A31" s="1" t="s">
        <v>142</v>
      </c>
      <c r="C31" s="11">
        <v>2008910</v>
      </c>
      <c r="E31" s="11">
        <v>14112790</v>
      </c>
      <c r="G31" s="11">
        <v>16121700</v>
      </c>
    </row>
    <row r="32" spans="1:9" ht="14.25" customHeight="1" x14ac:dyDescent="0.2">
      <c r="A32" s="1" t="s">
        <v>143</v>
      </c>
      <c r="C32" s="11">
        <v>-1168347</v>
      </c>
      <c r="E32" s="11">
        <v>-5124889</v>
      </c>
      <c r="G32" s="11">
        <v>-6293236</v>
      </c>
      <c r="I32" s="11">
        <v>-177225</v>
      </c>
    </row>
    <row r="33" spans="1:9" ht="14.25" customHeight="1" x14ac:dyDescent="0.2">
      <c r="A33" s="1" t="s">
        <v>27</v>
      </c>
      <c r="E33" s="11">
        <v>77480</v>
      </c>
      <c r="G33" s="11">
        <v>77480</v>
      </c>
    </row>
    <row r="34" spans="1:9" ht="14.25" customHeight="1" x14ac:dyDescent="0.2">
      <c r="A34" s="1" t="s">
        <v>169</v>
      </c>
      <c r="C34" s="11">
        <v>18171</v>
      </c>
      <c r="G34" s="11">
        <v>18171</v>
      </c>
    </row>
    <row r="35" spans="1:9" ht="14.25" customHeight="1" x14ac:dyDescent="0.2">
      <c r="A35" s="1" t="s">
        <v>170</v>
      </c>
      <c r="C35" s="11">
        <v>7962</v>
      </c>
      <c r="E35" s="11">
        <v>10640</v>
      </c>
      <c r="G35" s="11">
        <v>18602</v>
      </c>
    </row>
    <row r="36" spans="1:9" ht="14.25" customHeight="1" x14ac:dyDescent="0.2">
      <c r="A36" s="1" t="s">
        <v>29</v>
      </c>
      <c r="E36" s="11">
        <v>24000</v>
      </c>
      <c r="G36" s="11">
        <v>24000</v>
      </c>
      <c r="I36" s="11">
        <v>22900</v>
      </c>
    </row>
    <row r="37" spans="1:9" ht="14.25" customHeight="1" x14ac:dyDescent="0.2">
      <c r="A37" s="1" t="s">
        <v>30</v>
      </c>
      <c r="C37" s="11">
        <v>11871</v>
      </c>
      <c r="G37" s="11">
        <v>11871</v>
      </c>
      <c r="I37" s="11">
        <v>11409</v>
      </c>
    </row>
    <row r="38" spans="1:9" ht="14.25" customHeight="1" x14ac:dyDescent="0.2">
      <c r="A38" s="1" t="s">
        <v>31</v>
      </c>
      <c r="I38" s="11">
        <v>23061</v>
      </c>
    </row>
    <row r="39" spans="1:9" ht="14.25" customHeight="1" x14ac:dyDescent="0.2">
      <c r="A39" s="1" t="s">
        <v>32</v>
      </c>
      <c r="C39" s="11">
        <v>1153710</v>
      </c>
      <c r="E39" s="11">
        <v>12592733</v>
      </c>
      <c r="G39" s="11">
        <v>13746443</v>
      </c>
      <c r="I39" s="11">
        <v>455984</v>
      </c>
    </row>
    <row r="40" spans="1:9" ht="14.25" customHeight="1" x14ac:dyDescent="0.2">
      <c r="A40" s="1" t="s">
        <v>33</v>
      </c>
      <c r="C40" s="11">
        <v>2041375</v>
      </c>
      <c r="E40" s="11">
        <v>14720912</v>
      </c>
      <c r="G40" s="11">
        <v>16762287</v>
      </c>
      <c r="I40" s="11">
        <v>557468</v>
      </c>
    </row>
    <row r="41" spans="1:9" ht="14.25" customHeight="1" x14ac:dyDescent="0.2">
      <c r="A41" s="1" t="s">
        <v>171</v>
      </c>
    </row>
    <row r="42" spans="1:9" ht="14.25" customHeight="1" x14ac:dyDescent="0.2">
      <c r="A42" s="1" t="s">
        <v>189</v>
      </c>
      <c r="C42" s="11">
        <v>115593</v>
      </c>
      <c r="E42" s="11">
        <v>43354</v>
      </c>
      <c r="G42" s="11">
        <v>158947</v>
      </c>
    </row>
    <row r="43" spans="1:9" ht="14.25" customHeight="1" x14ac:dyDescent="0.2">
      <c r="A43" s="1" t="s">
        <v>145</v>
      </c>
      <c r="E43" s="11">
        <v>85958</v>
      </c>
      <c r="G43" s="11">
        <v>85958</v>
      </c>
    </row>
    <row r="44" spans="1:9" ht="14.25" customHeight="1" x14ac:dyDescent="0.2">
      <c r="A44" s="1" t="s">
        <v>172</v>
      </c>
      <c r="C44" s="11">
        <v>11749</v>
      </c>
      <c r="E44" s="11">
        <v>211792</v>
      </c>
      <c r="G44" s="11">
        <v>223541</v>
      </c>
      <c r="I44" s="11">
        <v>3947</v>
      </c>
    </row>
    <row r="45" spans="1:9" ht="14.25" customHeight="1" x14ac:dyDescent="0.2">
      <c r="A45" s="1" t="s">
        <v>190</v>
      </c>
      <c r="C45" s="11">
        <v>127342</v>
      </c>
      <c r="E45" s="11">
        <v>341104</v>
      </c>
      <c r="G45" s="11">
        <v>468446</v>
      </c>
      <c r="I45" s="11">
        <v>3947</v>
      </c>
    </row>
    <row r="46" spans="1:9" ht="14.25" customHeight="1" x14ac:dyDescent="0.2">
      <c r="A46" s="1" t="s">
        <v>173</v>
      </c>
      <c r="C46" s="11">
        <v>2168717</v>
      </c>
      <c r="E46" s="11">
        <v>15062016</v>
      </c>
      <c r="G46" s="11">
        <v>17230733</v>
      </c>
      <c r="I46" s="11">
        <v>561415</v>
      </c>
    </row>
    <row r="47" spans="1:9" ht="14.25" customHeight="1" x14ac:dyDescent="0.2">
      <c r="B47" s="1" t="s">
        <v>154</v>
      </c>
    </row>
    <row r="48" spans="1:9" ht="14.25" customHeight="1" x14ac:dyDescent="0.2">
      <c r="B48" s="12">
        <v>21</v>
      </c>
    </row>
    <row r="49" spans="1:9" ht="14.25" customHeight="1" x14ac:dyDescent="0.2"/>
    <row r="50" spans="1:9" ht="14.25" customHeight="1" x14ac:dyDescent="0.2">
      <c r="B50" s="1" t="s">
        <v>0</v>
      </c>
    </row>
    <row r="51" spans="1:9" ht="14.25" customHeight="1" x14ac:dyDescent="0.2">
      <c r="B51" s="1" t="s">
        <v>135</v>
      </c>
    </row>
    <row r="52" spans="1:9" ht="14.25" customHeight="1" x14ac:dyDescent="0.2">
      <c r="B52" s="1" t="s">
        <v>196</v>
      </c>
    </row>
    <row r="53" spans="1:9" ht="14.25" customHeight="1" x14ac:dyDescent="0.2">
      <c r="B53" s="1" t="s">
        <v>264</v>
      </c>
    </row>
    <row r="54" spans="1:9" ht="14.25" customHeight="1" x14ac:dyDescent="0.2">
      <c r="C54" s="1" t="s">
        <v>3</v>
      </c>
      <c r="E54" s="1" t="s">
        <v>4</v>
      </c>
      <c r="I54" s="1" t="s">
        <v>167</v>
      </c>
    </row>
    <row r="55" spans="1:9" ht="14.25" customHeight="1" x14ac:dyDescent="0.2">
      <c r="C55" s="1" t="s">
        <v>5</v>
      </c>
      <c r="E55" s="1" t="s">
        <v>5</v>
      </c>
      <c r="G55" s="1" t="s">
        <v>6</v>
      </c>
      <c r="I55" s="1" t="s">
        <v>168</v>
      </c>
    </row>
    <row r="56" spans="1:9" ht="14.25" customHeight="1" x14ac:dyDescent="0.2">
      <c r="A56" s="1" t="s">
        <v>34</v>
      </c>
    </row>
    <row r="57" spans="1:9" ht="14.25" customHeight="1" x14ac:dyDescent="0.2">
      <c r="A57" s="1" t="s">
        <v>35</v>
      </c>
    </row>
    <row r="58" spans="1:9" ht="14.25" customHeight="1" x14ac:dyDescent="0.2">
      <c r="A58" s="1" t="s">
        <v>36</v>
      </c>
      <c r="C58" s="11">
        <v>97511</v>
      </c>
      <c r="E58" s="11">
        <v>136326</v>
      </c>
      <c r="G58" s="11">
        <v>233837</v>
      </c>
      <c r="I58" s="11">
        <v>10677</v>
      </c>
    </row>
    <row r="59" spans="1:9" ht="14.25" customHeight="1" x14ac:dyDescent="0.2">
      <c r="A59" s="1" t="s">
        <v>37</v>
      </c>
      <c r="C59" s="11">
        <v>1846</v>
      </c>
      <c r="E59" s="11">
        <v>23863</v>
      </c>
      <c r="G59" s="11">
        <v>25709</v>
      </c>
    </row>
    <row r="60" spans="1:9" ht="14.25" customHeight="1" x14ac:dyDescent="0.2">
      <c r="A60" s="1" t="s">
        <v>147</v>
      </c>
      <c r="E60" s="11">
        <v>91691</v>
      </c>
      <c r="G60" s="11">
        <v>91691</v>
      </c>
      <c r="I60" s="11">
        <v>9960</v>
      </c>
    </row>
    <row r="61" spans="1:9" ht="14.25" customHeight="1" x14ac:dyDescent="0.2">
      <c r="A61" s="1" t="s">
        <v>38</v>
      </c>
      <c r="C61" s="12">
        <v>325</v>
      </c>
      <c r="E61" s="11">
        <v>6675</v>
      </c>
      <c r="G61" s="11">
        <v>7000</v>
      </c>
    </row>
    <row r="62" spans="1:9" ht="14.25" customHeight="1" x14ac:dyDescent="0.2">
      <c r="A62" s="1" t="s">
        <v>39</v>
      </c>
      <c r="C62" s="11">
        <v>1716</v>
      </c>
      <c r="E62" s="11">
        <v>8348</v>
      </c>
      <c r="G62" s="11">
        <v>10064</v>
      </c>
    </row>
    <row r="63" spans="1:9" ht="14.25" customHeight="1" x14ac:dyDescent="0.2">
      <c r="A63" s="1" t="s">
        <v>40</v>
      </c>
      <c r="C63" s="11">
        <v>11140</v>
      </c>
      <c r="G63" s="11">
        <v>11140</v>
      </c>
    </row>
    <row r="64" spans="1:9" ht="14.25" customHeight="1" x14ac:dyDescent="0.2">
      <c r="A64" s="1" t="s">
        <v>41</v>
      </c>
      <c r="E64" s="11">
        <v>4184</v>
      </c>
      <c r="G64" s="11">
        <v>4184</v>
      </c>
      <c r="I64" s="11">
        <v>23480</v>
      </c>
    </row>
    <row r="65" spans="1:9" ht="14.25" customHeight="1" x14ac:dyDescent="0.2">
      <c r="A65" s="1" t="s">
        <v>42</v>
      </c>
      <c r="C65" s="12">
        <v>178</v>
      </c>
      <c r="G65" s="12">
        <v>178</v>
      </c>
      <c r="I65" s="11">
        <v>1173</v>
      </c>
    </row>
    <row r="66" spans="1:9" ht="14.25" customHeight="1" x14ac:dyDescent="0.2">
      <c r="A66" s="1" t="s">
        <v>197</v>
      </c>
      <c r="E66" s="11">
        <v>20000</v>
      </c>
      <c r="G66" s="11">
        <v>20000</v>
      </c>
    </row>
    <row r="67" spans="1:9" ht="14.25" customHeight="1" x14ac:dyDescent="0.2">
      <c r="A67" s="1" t="s">
        <v>148</v>
      </c>
      <c r="C67" s="11">
        <v>61832</v>
      </c>
      <c r="E67" s="11">
        <v>189842</v>
      </c>
      <c r="G67" s="11">
        <v>251674</v>
      </c>
      <c r="I67" s="11">
        <v>30611</v>
      </c>
    </row>
    <row r="68" spans="1:9" ht="14.25" customHeight="1" x14ac:dyDescent="0.2">
      <c r="A68" s="1" t="s">
        <v>46</v>
      </c>
      <c r="C68" s="11">
        <v>8412</v>
      </c>
      <c r="G68" s="11">
        <v>8412</v>
      </c>
    </row>
    <row r="69" spans="1:9" ht="14.25" customHeight="1" x14ac:dyDescent="0.2">
      <c r="A69" s="1" t="s">
        <v>48</v>
      </c>
      <c r="C69" s="11">
        <v>182960</v>
      </c>
      <c r="E69" s="11">
        <v>480929</v>
      </c>
      <c r="G69" s="11">
        <v>663889</v>
      </c>
      <c r="I69" s="11">
        <v>75901</v>
      </c>
    </row>
    <row r="70" spans="1:9" ht="14.25" customHeight="1" x14ac:dyDescent="0.2">
      <c r="A70" s="1" t="s">
        <v>49</v>
      </c>
    </row>
    <row r="71" spans="1:9" ht="14.25" customHeight="1" x14ac:dyDescent="0.2">
      <c r="A71" s="1" t="s">
        <v>50</v>
      </c>
      <c r="C71" s="11">
        <v>929472</v>
      </c>
      <c r="E71" s="11">
        <v>6162594</v>
      </c>
      <c r="G71" s="11">
        <v>7092066</v>
      </c>
      <c r="I71" s="11">
        <v>584317</v>
      </c>
    </row>
    <row r="72" spans="1:9" ht="14.25" customHeight="1" x14ac:dyDescent="0.2">
      <c r="A72" s="1" t="s">
        <v>51</v>
      </c>
      <c r="C72" s="11">
        <v>14809</v>
      </c>
      <c r="E72" s="11">
        <v>17370</v>
      </c>
      <c r="G72" s="11">
        <v>32179</v>
      </c>
    </row>
    <row r="73" spans="1:9" ht="14.25" customHeight="1" x14ac:dyDescent="0.2">
      <c r="A73" s="1" t="s">
        <v>149</v>
      </c>
      <c r="E73" s="11">
        <v>4495</v>
      </c>
      <c r="G73" s="11">
        <v>4495</v>
      </c>
    </row>
    <row r="74" spans="1:9" ht="14.25" customHeight="1" x14ac:dyDescent="0.2">
      <c r="A74" s="1" t="s">
        <v>191</v>
      </c>
      <c r="C74" s="11">
        <v>782859</v>
      </c>
      <c r="E74" s="11">
        <v>457202</v>
      </c>
      <c r="G74" s="11">
        <v>1240061</v>
      </c>
    </row>
    <row r="75" spans="1:9" ht="14.25" customHeight="1" x14ac:dyDescent="0.2">
      <c r="A75" s="1" t="s">
        <v>150</v>
      </c>
      <c r="C75" s="11">
        <v>253209</v>
      </c>
      <c r="E75" s="11">
        <v>194890</v>
      </c>
      <c r="G75" s="11">
        <v>448099</v>
      </c>
    </row>
    <row r="76" spans="1:9" ht="14.25" customHeight="1" x14ac:dyDescent="0.2">
      <c r="A76" s="1" t="s">
        <v>40</v>
      </c>
      <c r="C76" s="11">
        <v>10000</v>
      </c>
      <c r="G76" s="11">
        <v>10000</v>
      </c>
    </row>
    <row r="77" spans="1:9" ht="14.25" customHeight="1" x14ac:dyDescent="0.2">
      <c r="A77" s="1" t="s">
        <v>54</v>
      </c>
      <c r="I77" s="11">
        <v>24000</v>
      </c>
    </row>
    <row r="78" spans="1:9" ht="14.25" customHeight="1" x14ac:dyDescent="0.2">
      <c r="A78" s="1" t="s">
        <v>151</v>
      </c>
      <c r="C78" s="11">
        <v>336232</v>
      </c>
      <c r="G78" s="11">
        <v>336232</v>
      </c>
    </row>
    <row r="79" spans="1:9" ht="14.25" customHeight="1" x14ac:dyDescent="0.2">
      <c r="A79" s="1" t="s">
        <v>55</v>
      </c>
      <c r="C79" s="11">
        <v>64417</v>
      </c>
      <c r="E79" s="11">
        <v>233485</v>
      </c>
      <c r="G79" s="11">
        <v>297902</v>
      </c>
      <c r="I79" s="11">
        <v>31050</v>
      </c>
    </row>
    <row r="80" spans="1:9" ht="14.25" customHeight="1" x14ac:dyDescent="0.2">
      <c r="A80" s="1" t="s">
        <v>56</v>
      </c>
      <c r="C80" s="11">
        <v>2390998</v>
      </c>
      <c r="E80" s="11">
        <v>7070036</v>
      </c>
      <c r="G80" s="11">
        <v>9461034</v>
      </c>
      <c r="I80" s="11">
        <v>639367</v>
      </c>
    </row>
    <row r="81" spans="1:9" ht="14.25" customHeight="1" x14ac:dyDescent="0.2">
      <c r="A81" s="1" t="s">
        <v>57</v>
      </c>
      <c r="C81" s="11">
        <v>2573958</v>
      </c>
      <c r="E81" s="11">
        <v>7550965</v>
      </c>
      <c r="G81" s="11">
        <v>10124923</v>
      </c>
      <c r="I81" s="11">
        <v>715268</v>
      </c>
    </row>
    <row r="82" spans="1:9" ht="14.25" customHeight="1" x14ac:dyDescent="0.2">
      <c r="A82" s="1" t="s">
        <v>174</v>
      </c>
    </row>
    <row r="83" spans="1:9" ht="14.25" customHeight="1" x14ac:dyDescent="0.2">
      <c r="A83" s="1" t="s">
        <v>192</v>
      </c>
      <c r="C83" s="11">
        <v>84753</v>
      </c>
      <c r="E83" s="11">
        <v>35604</v>
      </c>
      <c r="G83" s="11">
        <v>120357</v>
      </c>
    </row>
    <row r="84" spans="1:9" ht="14.25" customHeight="1" x14ac:dyDescent="0.2">
      <c r="A84" s="1" t="s">
        <v>198</v>
      </c>
      <c r="I84" s="11">
        <v>8423</v>
      </c>
    </row>
    <row r="85" spans="1:9" ht="14.25" customHeight="1" x14ac:dyDescent="0.2">
      <c r="A85" s="1" t="s">
        <v>175</v>
      </c>
      <c r="C85" s="11">
        <v>11802</v>
      </c>
      <c r="G85" s="11">
        <v>11802</v>
      </c>
    </row>
    <row r="86" spans="1:9" ht="14.25" customHeight="1" x14ac:dyDescent="0.2">
      <c r="A86" s="1" t="s">
        <v>193</v>
      </c>
      <c r="C86" s="11">
        <v>96555</v>
      </c>
      <c r="E86" s="11">
        <v>35604</v>
      </c>
      <c r="G86" s="11">
        <v>132159</v>
      </c>
      <c r="I86" s="11">
        <v>8423</v>
      </c>
    </row>
    <row r="87" spans="1:9" ht="14.25" customHeight="1" x14ac:dyDescent="0.2">
      <c r="A87" s="1" t="s">
        <v>176</v>
      </c>
      <c r="C87" s="11">
        <v>2670513</v>
      </c>
      <c r="E87" s="11">
        <v>7586569</v>
      </c>
      <c r="G87" s="11">
        <v>10257082</v>
      </c>
      <c r="I87" s="11">
        <v>723691</v>
      </c>
    </row>
    <row r="88" spans="1:9" ht="14.25" customHeight="1" x14ac:dyDescent="0.2">
      <c r="A88" s="1" t="s">
        <v>152</v>
      </c>
    </row>
    <row r="89" spans="1:9" ht="14.25" customHeight="1" x14ac:dyDescent="0.2">
      <c r="A89" s="1" t="s">
        <v>177</v>
      </c>
      <c r="C89" s="11">
        <v>6564</v>
      </c>
      <c r="E89" s="11">
        <v>5380368</v>
      </c>
      <c r="G89" s="11">
        <v>5386932</v>
      </c>
      <c r="I89" s="11">
        <v>90046</v>
      </c>
    </row>
    <row r="90" spans="1:9" ht="14.25" customHeight="1" x14ac:dyDescent="0.2">
      <c r="A90" s="1" t="s">
        <v>60</v>
      </c>
    </row>
    <row r="91" spans="1:9" ht="14.25" customHeight="1" x14ac:dyDescent="0.2">
      <c r="A91" s="1" t="s">
        <v>61</v>
      </c>
      <c r="C91" s="11">
        <v>229522</v>
      </c>
      <c r="E91" s="11">
        <v>413288</v>
      </c>
      <c r="G91" s="11">
        <v>642810</v>
      </c>
    </row>
    <row r="92" spans="1:9" ht="14.25" customHeight="1" x14ac:dyDescent="0.2">
      <c r="A92" s="1" t="s">
        <v>62</v>
      </c>
      <c r="C92" s="11">
        <v>62807</v>
      </c>
      <c r="G92" s="11">
        <v>62807</v>
      </c>
      <c r="I92" s="11">
        <v>79776</v>
      </c>
    </row>
    <row r="93" spans="1:9" ht="14.25" customHeight="1" x14ac:dyDescent="0.2">
      <c r="A93" s="1" t="s">
        <v>63</v>
      </c>
      <c r="C93" s="11">
        <v>345993</v>
      </c>
      <c r="E93" s="11">
        <v>629667</v>
      </c>
      <c r="G93" s="11">
        <v>975660</v>
      </c>
    </row>
    <row r="94" spans="1:9" ht="14.25" customHeight="1" x14ac:dyDescent="0.2">
      <c r="A94" s="1" t="s">
        <v>64</v>
      </c>
      <c r="C94" s="11">
        <v>-1146682</v>
      </c>
      <c r="E94" s="11">
        <v>1052124</v>
      </c>
      <c r="G94" s="11">
        <v>-94558</v>
      </c>
      <c r="I94" s="11">
        <v>-18765</v>
      </c>
    </row>
    <row r="95" spans="1:9" ht="14.25" customHeight="1" x14ac:dyDescent="0.2">
      <c r="A95" s="1" t="s">
        <v>153</v>
      </c>
      <c r="C95" s="11">
        <v>-501796</v>
      </c>
      <c r="E95" s="11">
        <v>7475447</v>
      </c>
      <c r="G95" s="11">
        <v>6973651</v>
      </c>
      <c r="I95" s="11">
        <v>151057</v>
      </c>
    </row>
    <row r="96" spans="1:9" ht="14.25" customHeight="1" x14ac:dyDescent="0.2">
      <c r="B96" s="1" t="s">
        <v>154</v>
      </c>
    </row>
    <row r="97" spans="1:16" ht="14.25" customHeight="1" x14ac:dyDescent="0.2">
      <c r="C97" s="12">
        <v>22</v>
      </c>
    </row>
    <row r="98" spans="1:16" ht="14.25" customHeight="1" x14ac:dyDescent="0.2"/>
    <row r="99" spans="1:16" ht="14.25" customHeight="1" x14ac:dyDescent="0.2">
      <c r="F99" s="1" t="s">
        <v>0</v>
      </c>
    </row>
    <row r="100" spans="1:16" ht="14.25" customHeight="1" x14ac:dyDescent="0.2">
      <c r="F100" s="1" t="s">
        <v>66</v>
      </c>
    </row>
    <row r="101" spans="1:16" ht="14.25" customHeight="1" x14ac:dyDescent="0.2">
      <c r="F101" s="1" t="s">
        <v>199</v>
      </c>
    </row>
    <row r="102" spans="1:16" ht="14.25" customHeight="1" x14ac:dyDescent="0.2">
      <c r="G102" s="1" t="s">
        <v>264</v>
      </c>
    </row>
    <row r="103" spans="1:16" ht="14.25" customHeight="1" x14ac:dyDescent="0.2">
      <c r="K103" s="1" t="s">
        <v>121</v>
      </c>
    </row>
    <row r="104" spans="1:16" ht="14.25" customHeight="1" x14ac:dyDescent="0.2">
      <c r="F104" s="1" t="s">
        <v>68</v>
      </c>
      <c r="K104" s="1" t="s">
        <v>156</v>
      </c>
    </row>
    <row r="105" spans="1:16" ht="42.5" customHeight="1" x14ac:dyDescent="0.2">
      <c r="A105" s="1" t="s">
        <v>69</v>
      </c>
      <c r="C105" s="1" t="s">
        <v>70</v>
      </c>
      <c r="D105" s="1" t="s">
        <v>71</v>
      </c>
      <c r="F105" s="1" t="s">
        <v>72</v>
      </c>
      <c r="I105" s="1" t="s">
        <v>179</v>
      </c>
      <c r="J105" s="1" t="s">
        <v>74</v>
      </c>
      <c r="L105" s="1" t="s">
        <v>75</v>
      </c>
      <c r="O105" s="1" t="s">
        <v>76</v>
      </c>
      <c r="P105" s="1" t="s">
        <v>77</v>
      </c>
    </row>
    <row r="106" spans="1:16" ht="14.25" customHeight="1" x14ac:dyDescent="0.2">
      <c r="A106" s="1" t="s">
        <v>78</v>
      </c>
    </row>
    <row r="107" spans="1:16" ht="14.25" customHeight="1" x14ac:dyDescent="0.2">
      <c r="A107" s="1" t="s">
        <v>79</v>
      </c>
    </row>
    <row r="108" spans="1:16" ht="14.25" customHeight="1" x14ac:dyDescent="0.2">
      <c r="A108" s="1" t="s">
        <v>80</v>
      </c>
      <c r="C108" s="11">
        <v>308606</v>
      </c>
      <c r="E108" s="11">
        <v>113637</v>
      </c>
      <c r="G108" s="11">
        <v>34532</v>
      </c>
      <c r="I108" s="12">
        <v>253</v>
      </c>
      <c r="K108" s="11">
        <v>-160184</v>
      </c>
      <c r="O108" s="11">
        <v>-160184</v>
      </c>
    </row>
    <row r="109" spans="1:16" ht="14.25" customHeight="1" x14ac:dyDescent="0.2">
      <c r="A109" s="1" t="s">
        <v>81</v>
      </c>
      <c r="C109" s="11">
        <v>213198</v>
      </c>
      <c r="E109" s="11">
        <v>28598</v>
      </c>
      <c r="G109" s="11">
        <v>7522</v>
      </c>
      <c r="K109" s="11">
        <v>-177078</v>
      </c>
      <c r="O109" s="11">
        <v>-177078</v>
      </c>
    </row>
    <row r="110" spans="1:16" ht="14.25" customHeight="1" x14ac:dyDescent="0.2">
      <c r="A110" s="1" t="s">
        <v>82</v>
      </c>
      <c r="C110" s="11">
        <v>86768</v>
      </c>
      <c r="E110" s="12">
        <v>906</v>
      </c>
      <c r="G110" s="12">
        <v>485</v>
      </c>
      <c r="K110" s="11">
        <v>-85377</v>
      </c>
      <c r="O110" s="11">
        <v>-85377</v>
      </c>
    </row>
    <row r="111" spans="1:16" ht="14.25" customHeight="1" x14ac:dyDescent="0.2">
      <c r="A111" s="1" t="s">
        <v>83</v>
      </c>
      <c r="C111" s="11">
        <v>34181</v>
      </c>
      <c r="E111" s="11">
        <v>2965</v>
      </c>
      <c r="K111" s="11">
        <v>-31216</v>
      </c>
      <c r="O111" s="11">
        <v>-31216</v>
      </c>
    </row>
    <row r="112" spans="1:16" ht="14.25" customHeight="1" x14ac:dyDescent="0.2">
      <c r="A112" s="1" t="s">
        <v>84</v>
      </c>
      <c r="C112" s="11">
        <v>93719</v>
      </c>
      <c r="E112" s="11">
        <v>5560</v>
      </c>
      <c r="G112" s="11">
        <v>16143</v>
      </c>
      <c r="K112" s="11">
        <v>-72016</v>
      </c>
      <c r="O112" s="11">
        <v>-72016</v>
      </c>
    </row>
    <row r="113" spans="1:17" ht="14.25" customHeight="1" x14ac:dyDescent="0.2">
      <c r="A113" s="1" t="s">
        <v>85</v>
      </c>
      <c r="C113" s="11">
        <v>58589</v>
      </c>
      <c r="E113" s="11">
        <v>5454</v>
      </c>
      <c r="G113" s="11">
        <v>2687</v>
      </c>
      <c r="K113" s="11">
        <v>-50448</v>
      </c>
      <c r="O113" s="11">
        <v>-50448</v>
      </c>
    </row>
    <row r="114" spans="1:17" ht="14.25" customHeight="1" x14ac:dyDescent="0.2">
      <c r="A114" s="1" t="s">
        <v>86</v>
      </c>
      <c r="C114" s="11">
        <v>40686</v>
      </c>
      <c r="K114" s="11">
        <v>-40686</v>
      </c>
      <c r="O114" s="11">
        <v>-40686</v>
      </c>
    </row>
    <row r="115" spans="1:17" ht="14.25" customHeight="1" x14ac:dyDescent="0.2">
      <c r="A115" s="1" t="s">
        <v>87</v>
      </c>
      <c r="C115" s="11">
        <v>835747</v>
      </c>
      <c r="E115" s="11">
        <v>157120</v>
      </c>
      <c r="G115" s="11">
        <v>61369</v>
      </c>
      <c r="I115" s="12">
        <v>253</v>
      </c>
      <c r="K115" s="11">
        <v>-617005</v>
      </c>
      <c r="O115" s="11">
        <v>-617005</v>
      </c>
    </row>
    <row r="116" spans="1:17" ht="14.25" customHeight="1" x14ac:dyDescent="0.2">
      <c r="A116" s="1" t="s">
        <v>88</v>
      </c>
    </row>
    <row r="117" spans="1:17" ht="14.25" customHeight="1" x14ac:dyDescent="0.2">
      <c r="A117" s="1" t="s">
        <v>89</v>
      </c>
      <c r="C117" s="11">
        <v>450896</v>
      </c>
      <c r="E117" s="11">
        <v>466929</v>
      </c>
      <c r="I117" s="11">
        <v>19639</v>
      </c>
      <c r="M117" s="11">
        <v>35672</v>
      </c>
      <c r="O117" s="11">
        <v>35672</v>
      </c>
    </row>
    <row r="118" spans="1:17" ht="14.25" customHeight="1" x14ac:dyDescent="0.2">
      <c r="A118" s="1" t="s">
        <v>90</v>
      </c>
      <c r="C118" s="11">
        <v>640793</v>
      </c>
      <c r="E118" s="11">
        <v>486812</v>
      </c>
      <c r="I118" s="11">
        <v>252177</v>
      </c>
      <c r="M118" s="11">
        <v>98196</v>
      </c>
      <c r="O118" s="11">
        <v>98196</v>
      </c>
    </row>
    <row r="119" spans="1:17" ht="14.25" customHeight="1" x14ac:dyDescent="0.2">
      <c r="A119" s="1" t="s">
        <v>91</v>
      </c>
      <c r="C119" s="11">
        <v>61471</v>
      </c>
      <c r="E119" s="11">
        <v>46527</v>
      </c>
      <c r="I119" s="12">
        <v>47</v>
      </c>
      <c r="M119" s="11">
        <v>-14897</v>
      </c>
      <c r="O119" s="11">
        <v>-14897</v>
      </c>
    </row>
    <row r="120" spans="1:17" ht="14.25" customHeight="1" x14ac:dyDescent="0.2">
      <c r="A120" s="1" t="s">
        <v>92</v>
      </c>
      <c r="C120" s="12">
        <v>161</v>
      </c>
      <c r="E120" s="12">
        <v>15</v>
      </c>
      <c r="M120" s="1">
        <v>-146</v>
      </c>
      <c r="O120" s="1">
        <v>-146</v>
      </c>
    </row>
    <row r="121" spans="1:17" ht="14.25" customHeight="1" x14ac:dyDescent="0.2">
      <c r="A121" s="1" t="s">
        <v>93</v>
      </c>
      <c r="C121" s="11">
        <v>4660</v>
      </c>
      <c r="E121" s="11">
        <v>1695</v>
      </c>
      <c r="M121" s="11">
        <v>-2965</v>
      </c>
      <c r="O121" s="11">
        <v>-2965</v>
      </c>
    </row>
    <row r="122" spans="1:17" ht="14.25" customHeight="1" x14ac:dyDescent="0.2">
      <c r="A122" s="1" t="s">
        <v>94</v>
      </c>
      <c r="C122" s="11">
        <v>1325</v>
      </c>
      <c r="E122" s="12">
        <v>857</v>
      </c>
      <c r="M122" s="1">
        <v>-468</v>
      </c>
      <c r="O122" s="1">
        <v>-468</v>
      </c>
    </row>
    <row r="123" spans="1:17" ht="14.25" customHeight="1" x14ac:dyDescent="0.2">
      <c r="A123" s="1" t="s">
        <v>157</v>
      </c>
      <c r="C123" s="11">
        <v>18943</v>
      </c>
      <c r="E123" s="11">
        <v>28155</v>
      </c>
      <c r="M123" s="11">
        <v>9212</v>
      </c>
      <c r="O123" s="11">
        <v>9212</v>
      </c>
    </row>
    <row r="124" spans="1:17" ht="14.25" customHeight="1" x14ac:dyDescent="0.2">
      <c r="A124" s="1" t="s">
        <v>200</v>
      </c>
      <c r="C124" s="12">
        <v>190</v>
      </c>
      <c r="E124" s="12">
        <v>500</v>
      </c>
      <c r="M124" s="12">
        <v>310</v>
      </c>
      <c r="O124" s="12">
        <v>310</v>
      </c>
    </row>
    <row r="125" spans="1:17" ht="14.25" customHeight="1" x14ac:dyDescent="0.2">
      <c r="A125" s="1" t="s">
        <v>95</v>
      </c>
      <c r="C125" s="11">
        <v>1725</v>
      </c>
      <c r="E125" s="12">
        <v>398</v>
      </c>
      <c r="M125" s="11">
        <v>-1327</v>
      </c>
      <c r="O125" s="11">
        <v>-1327</v>
      </c>
    </row>
    <row r="126" spans="1:17" ht="14.25" customHeight="1" x14ac:dyDescent="0.2">
      <c r="A126" s="1" t="s">
        <v>96</v>
      </c>
      <c r="C126" s="11">
        <v>1180164</v>
      </c>
      <c r="E126" s="11">
        <v>1031888</v>
      </c>
      <c r="I126" s="11">
        <v>271863</v>
      </c>
      <c r="M126" s="11">
        <v>123587</v>
      </c>
      <c r="O126" s="11">
        <v>123587</v>
      </c>
    </row>
    <row r="127" spans="1:17" ht="14.25" customHeight="1" x14ac:dyDescent="0.2">
      <c r="A127" s="1" t="s">
        <v>97</v>
      </c>
      <c r="C127" s="11">
        <v>2015911</v>
      </c>
      <c r="E127" s="11">
        <v>1189008</v>
      </c>
      <c r="G127" s="11">
        <v>61369</v>
      </c>
      <c r="I127" s="11">
        <v>272116</v>
      </c>
      <c r="K127" s="11">
        <v>-617005</v>
      </c>
      <c r="M127" s="11">
        <v>123587</v>
      </c>
      <c r="O127" s="11">
        <v>-493418</v>
      </c>
    </row>
    <row r="128" spans="1:17" ht="14.25" customHeight="1" x14ac:dyDescent="0.2">
      <c r="A128" s="1" t="s">
        <v>7</v>
      </c>
      <c r="C128" s="11">
        <v>242026</v>
      </c>
      <c r="E128" s="11">
        <v>22451</v>
      </c>
      <c r="G128" s="11">
        <v>15686</v>
      </c>
      <c r="I128" s="11">
        <v>32591</v>
      </c>
      <c r="Q128" s="11">
        <v>-171298</v>
      </c>
    </row>
    <row r="129" spans="1:17" ht="14.25" customHeight="1" x14ac:dyDescent="0.2">
      <c r="A129" s="1" t="s">
        <v>98</v>
      </c>
    </row>
    <row r="130" spans="1:17" ht="14.25" customHeight="1" x14ac:dyDescent="0.2">
      <c r="A130" s="1" t="s">
        <v>99</v>
      </c>
    </row>
    <row r="131" spans="1:17" ht="14.25" customHeight="1" x14ac:dyDescent="0.2">
      <c r="A131" s="1" t="s">
        <v>100</v>
      </c>
      <c r="K131" s="11">
        <v>189714</v>
      </c>
      <c r="O131" s="11">
        <v>189714</v>
      </c>
    </row>
    <row r="132" spans="1:17" ht="14.25" customHeight="1" x14ac:dyDescent="0.2">
      <c r="A132" s="1" t="s">
        <v>101</v>
      </c>
      <c r="K132" s="11">
        <v>132277</v>
      </c>
      <c r="O132" s="11">
        <v>132277</v>
      </c>
    </row>
    <row r="133" spans="1:17" ht="14.25" customHeight="1" x14ac:dyDescent="0.2">
      <c r="A133" s="1" t="s">
        <v>102</v>
      </c>
      <c r="K133" s="11">
        <v>236168</v>
      </c>
      <c r="O133" s="11">
        <v>236168</v>
      </c>
    </row>
    <row r="134" spans="1:17" ht="14.25" customHeight="1" x14ac:dyDescent="0.2">
      <c r="A134" s="1" t="s">
        <v>158</v>
      </c>
      <c r="K134" s="11">
        <v>188994</v>
      </c>
      <c r="O134" s="11">
        <v>188994</v>
      </c>
      <c r="Q134" s="11">
        <v>3396</v>
      </c>
    </row>
    <row r="135" spans="1:17" ht="14.25" customHeight="1" x14ac:dyDescent="0.2">
      <c r="A135" s="1" t="s">
        <v>106</v>
      </c>
      <c r="K135" s="11">
        <v>8445</v>
      </c>
      <c r="M135" s="11">
        <v>41775</v>
      </c>
      <c r="O135" s="11">
        <v>50220</v>
      </c>
      <c r="Q135" s="12">
        <v>203</v>
      </c>
    </row>
    <row r="136" spans="1:17" ht="14.25" customHeight="1" x14ac:dyDescent="0.2">
      <c r="A136" s="1" t="s">
        <v>109</v>
      </c>
      <c r="M136" s="12">
        <v>245</v>
      </c>
      <c r="O136" s="12">
        <v>245</v>
      </c>
      <c r="Q136" s="12">
        <v>598</v>
      </c>
    </row>
    <row r="137" spans="1:17" ht="14.25" customHeight="1" x14ac:dyDescent="0.2">
      <c r="A137" s="1" t="s">
        <v>110</v>
      </c>
      <c r="K137" s="11">
        <v>755598</v>
      </c>
      <c r="M137" s="11">
        <v>42020</v>
      </c>
      <c r="O137" s="11">
        <v>797618</v>
      </c>
      <c r="Q137" s="11">
        <v>4197</v>
      </c>
    </row>
    <row r="138" spans="1:17" ht="14.25" customHeight="1" x14ac:dyDescent="0.2">
      <c r="A138" s="1" t="s">
        <v>112</v>
      </c>
      <c r="I138" s="11">
        <v>-116023</v>
      </c>
      <c r="M138" s="11">
        <v>116023</v>
      </c>
    </row>
    <row r="139" spans="1:17" ht="14.25" customHeight="1" x14ac:dyDescent="0.2">
      <c r="A139" s="1" t="s">
        <v>113</v>
      </c>
      <c r="I139" s="11">
        <v>639575</v>
      </c>
      <c r="M139" s="11">
        <v>158043</v>
      </c>
      <c r="O139" s="11">
        <v>797618</v>
      </c>
      <c r="Q139" s="11">
        <v>4197</v>
      </c>
    </row>
    <row r="140" spans="1:17" ht="14.25" customHeight="1" x14ac:dyDescent="0.2">
      <c r="A140" s="1" t="s">
        <v>181</v>
      </c>
      <c r="I140" s="11">
        <v>22570</v>
      </c>
      <c r="M140" s="11">
        <v>281630</v>
      </c>
      <c r="O140" s="11">
        <v>304200</v>
      </c>
      <c r="Q140" s="11">
        <v>-167101</v>
      </c>
    </row>
    <row r="141" spans="1:17" ht="14.25" customHeight="1" x14ac:dyDescent="0.2">
      <c r="A141" s="1" t="s">
        <v>185</v>
      </c>
      <c r="K141" s="11">
        <v>-524366</v>
      </c>
      <c r="M141" s="11">
        <v>7193817</v>
      </c>
      <c r="O141" s="11">
        <v>6669451</v>
      </c>
      <c r="Q141" s="11">
        <v>318158</v>
      </c>
    </row>
    <row r="142" spans="1:17" ht="14.25" customHeight="1" x14ac:dyDescent="0.2">
      <c r="A142" s="1" t="s">
        <v>201</v>
      </c>
      <c r="K142" s="11">
        <v>-501796</v>
      </c>
      <c r="M142" s="11">
        <v>7475447</v>
      </c>
      <c r="O142" s="11">
        <v>6973651</v>
      </c>
      <c r="Q142" s="11">
        <v>151057</v>
      </c>
    </row>
    <row r="143" spans="1:17" ht="14.25" customHeight="1" x14ac:dyDescent="0.2">
      <c r="A143" s="1" t="s">
        <v>154</v>
      </c>
    </row>
    <row r="144" spans="1:17" ht="14.25" customHeight="1" x14ac:dyDescent="0.2">
      <c r="A144" s="12">
        <v>23</v>
      </c>
    </row>
    <row r="145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B0ED-5A79-B94F-B6E8-BE8E699DDF24}">
  <dimension ref="A1:Q146"/>
  <sheetViews>
    <sheetView topLeftCell="A35" zoomScaleNormal="100" workbookViewId="0">
      <selection activeCell="B52" sqref="B52"/>
    </sheetView>
  </sheetViews>
  <sheetFormatPr baseColWidth="10" defaultColWidth="8.83203125" defaultRowHeight="15" x14ac:dyDescent="0.2"/>
  <cols>
    <col min="1" max="2" width="8.83203125" style="1"/>
    <col min="3" max="3" width="9.1640625" style="1" bestFit="1" customWidth="1"/>
    <col min="4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B3" s="1" t="s">
        <v>202</v>
      </c>
    </row>
    <row r="4" spans="1:9" ht="14.25" customHeight="1" x14ac:dyDescent="0.2">
      <c r="B4" s="1" t="s">
        <v>264</v>
      </c>
    </row>
    <row r="5" spans="1:9" ht="14.25" customHeight="1" x14ac:dyDescent="0.2">
      <c r="C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2559</v>
      </c>
      <c r="E9" s="11">
        <v>11973</v>
      </c>
      <c r="G9" s="11">
        <v>14532</v>
      </c>
      <c r="I9" s="11">
        <v>34037</v>
      </c>
    </row>
    <row r="10" spans="1:9" ht="14.25" customHeight="1" x14ac:dyDescent="0.2">
      <c r="A10" s="1" t="s">
        <v>11</v>
      </c>
      <c r="C10" s="11">
        <v>368806</v>
      </c>
      <c r="E10" s="11">
        <v>458838</v>
      </c>
      <c r="G10" s="11">
        <v>827644</v>
      </c>
      <c r="I10" s="11">
        <v>49516</v>
      </c>
    </row>
    <row r="11" spans="1:9" ht="14.25" customHeight="1" x14ac:dyDescent="0.2">
      <c r="A11" s="1" t="s">
        <v>138</v>
      </c>
      <c r="C11" s="11">
        <v>268553</v>
      </c>
      <c r="E11" s="11">
        <v>1612891</v>
      </c>
      <c r="G11" s="11">
        <v>1881444</v>
      </c>
    </row>
    <row r="12" spans="1:9" ht="14.25" customHeight="1" x14ac:dyDescent="0.2">
      <c r="A12" s="1" t="s">
        <v>22</v>
      </c>
      <c r="C12" s="11">
        <v>332305</v>
      </c>
      <c r="G12" s="11">
        <v>332305</v>
      </c>
    </row>
    <row r="13" spans="1:9" ht="14.25" customHeight="1" x14ac:dyDescent="0.2">
      <c r="A13" s="1" t="s">
        <v>14</v>
      </c>
      <c r="C13" s="11">
        <v>74197</v>
      </c>
      <c r="E13" s="11">
        <v>113652</v>
      </c>
      <c r="G13" s="11">
        <v>187849</v>
      </c>
      <c r="I13" s="11">
        <v>2284</v>
      </c>
    </row>
    <row r="14" spans="1:9" ht="14.25" customHeight="1" x14ac:dyDescent="0.2">
      <c r="A14" s="1" t="s">
        <v>15</v>
      </c>
      <c r="C14" s="11">
        <v>17385</v>
      </c>
      <c r="E14" s="11">
        <v>11460</v>
      </c>
      <c r="G14" s="11">
        <v>28845</v>
      </c>
    </row>
    <row r="15" spans="1:9" ht="14.25" customHeight="1" x14ac:dyDescent="0.2">
      <c r="A15" s="1" t="s">
        <v>139</v>
      </c>
      <c r="I15" s="12">
        <v>462</v>
      </c>
    </row>
    <row r="16" spans="1:9" ht="14.25" customHeight="1" x14ac:dyDescent="0.2">
      <c r="A16" s="1" t="s">
        <v>29</v>
      </c>
      <c r="I16" s="11">
        <v>3557</v>
      </c>
    </row>
    <row r="17" spans="1:9" ht="14.25" customHeight="1" x14ac:dyDescent="0.2">
      <c r="A17" s="1" t="s">
        <v>140</v>
      </c>
      <c r="I17" s="11">
        <v>14818</v>
      </c>
    </row>
    <row r="18" spans="1:9" ht="14.25" customHeight="1" x14ac:dyDescent="0.2">
      <c r="A18" s="1" t="s">
        <v>16</v>
      </c>
      <c r="C18" s="11">
        <v>1499</v>
      </c>
      <c r="E18" s="11">
        <v>-1499</v>
      </c>
    </row>
    <row r="19" spans="1:9" ht="14.25" customHeight="1" x14ac:dyDescent="0.2">
      <c r="A19" s="1" t="s">
        <v>17</v>
      </c>
      <c r="C19" s="12">
        <v>976</v>
      </c>
      <c r="E19" s="11">
        <v>21923</v>
      </c>
      <c r="G19" s="11">
        <v>22899</v>
      </c>
    </row>
    <row r="20" spans="1:9" ht="14.25" customHeight="1" x14ac:dyDescent="0.2">
      <c r="A20" s="1" t="s">
        <v>18</v>
      </c>
      <c r="E20" s="11">
        <v>47301</v>
      </c>
      <c r="G20" s="11">
        <v>47301</v>
      </c>
    </row>
    <row r="21" spans="1:9" ht="14.25" customHeight="1" x14ac:dyDescent="0.2">
      <c r="A21" s="1" t="s">
        <v>188</v>
      </c>
      <c r="E21" s="12">
        <v>885</v>
      </c>
      <c r="G21" s="12">
        <v>885</v>
      </c>
      <c r="I21" s="12">
        <v>282</v>
      </c>
    </row>
    <row r="22" spans="1:9" ht="14.25" customHeight="1" x14ac:dyDescent="0.2">
      <c r="A22" s="1" t="s">
        <v>20</v>
      </c>
      <c r="C22" s="11">
        <v>1066280</v>
      </c>
      <c r="E22" s="11">
        <v>2277424</v>
      </c>
      <c r="G22" s="11">
        <v>3343704</v>
      </c>
      <c r="I22" s="11">
        <v>104956</v>
      </c>
    </row>
    <row r="23" spans="1:9" ht="14.25" customHeight="1" x14ac:dyDescent="0.2">
      <c r="A23" s="1" t="s">
        <v>21</v>
      </c>
    </row>
    <row r="24" spans="1:9" ht="14.25" customHeight="1" x14ac:dyDescent="0.2">
      <c r="A24" s="1" t="s">
        <v>11</v>
      </c>
      <c r="E24" s="11">
        <v>275062</v>
      </c>
      <c r="G24" s="11">
        <v>275062</v>
      </c>
      <c r="I24" s="11">
        <v>43607</v>
      </c>
    </row>
    <row r="25" spans="1:9" ht="14.25" customHeight="1" x14ac:dyDescent="0.2">
      <c r="A25" s="1" t="s">
        <v>22</v>
      </c>
      <c r="E25" s="11">
        <v>1102341</v>
      </c>
      <c r="G25" s="11">
        <v>1102341</v>
      </c>
    </row>
    <row r="26" spans="1:9" ht="14.25" customHeight="1" x14ac:dyDescent="0.2">
      <c r="A26" s="1" t="s">
        <v>13</v>
      </c>
      <c r="I26" s="11">
        <v>15245</v>
      </c>
    </row>
    <row r="27" spans="1:9" ht="14.25" customHeight="1" x14ac:dyDescent="0.2">
      <c r="A27" s="1" t="s">
        <v>139</v>
      </c>
      <c r="I27" s="11">
        <v>314107</v>
      </c>
    </row>
    <row r="28" spans="1:9" ht="14.25" customHeight="1" x14ac:dyDescent="0.2">
      <c r="A28" s="1" t="s">
        <v>23</v>
      </c>
    </row>
    <row r="29" spans="1:9" ht="14.25" customHeight="1" x14ac:dyDescent="0.2">
      <c r="A29" s="1" t="s">
        <v>141</v>
      </c>
      <c r="C29" s="11">
        <v>304659</v>
      </c>
      <c r="E29" s="11">
        <v>2281039</v>
      </c>
      <c r="G29" s="11">
        <v>2585698</v>
      </c>
      <c r="I29" s="11">
        <v>211927</v>
      </c>
    </row>
    <row r="30" spans="1:9" ht="14.25" customHeight="1" x14ac:dyDescent="0.2">
      <c r="A30" s="1" t="s">
        <v>142</v>
      </c>
      <c r="C30" s="11">
        <v>1874914</v>
      </c>
      <c r="E30" s="11">
        <v>14298091</v>
      </c>
      <c r="G30" s="11">
        <v>16173005</v>
      </c>
      <c r="I30" s="11">
        <v>311248</v>
      </c>
    </row>
    <row r="31" spans="1:9" ht="14.25" customHeight="1" x14ac:dyDescent="0.2">
      <c r="A31" s="1" t="s">
        <v>143</v>
      </c>
      <c r="C31" s="11">
        <v>-1136577</v>
      </c>
      <c r="E31" s="11">
        <v>-5367254</v>
      </c>
      <c r="G31" s="11">
        <v>-6503831</v>
      </c>
      <c r="I31" s="11">
        <v>-186234</v>
      </c>
    </row>
    <row r="32" spans="1:9" ht="14.25" customHeight="1" x14ac:dyDescent="0.2">
      <c r="A32" s="1" t="s">
        <v>27</v>
      </c>
      <c r="E32" s="11">
        <v>75782</v>
      </c>
      <c r="G32" s="11">
        <v>75782</v>
      </c>
    </row>
    <row r="33" spans="1:9" ht="14.25" customHeight="1" x14ac:dyDescent="0.2">
      <c r="A33" s="1" t="s">
        <v>169</v>
      </c>
      <c r="C33" s="11">
        <v>9371</v>
      </c>
      <c r="G33" s="11">
        <v>9371</v>
      </c>
    </row>
    <row r="34" spans="1:9" ht="14.25" customHeight="1" x14ac:dyDescent="0.2">
      <c r="A34" s="1" t="s">
        <v>170</v>
      </c>
      <c r="C34" s="11">
        <v>7574</v>
      </c>
      <c r="E34" s="11">
        <v>10640</v>
      </c>
      <c r="G34" s="11">
        <v>18214</v>
      </c>
    </row>
    <row r="35" spans="1:9" ht="14.25" customHeight="1" x14ac:dyDescent="0.2">
      <c r="A35" s="1" t="s">
        <v>29</v>
      </c>
      <c r="E35" s="11">
        <v>24000</v>
      </c>
      <c r="G35" s="11">
        <v>24000</v>
      </c>
      <c r="I35" s="11">
        <v>60305</v>
      </c>
    </row>
    <row r="36" spans="1:9" ht="14.25" customHeight="1" x14ac:dyDescent="0.2">
      <c r="A36" s="1" t="s">
        <v>30</v>
      </c>
      <c r="C36" s="11">
        <v>8318</v>
      </c>
      <c r="G36" s="11">
        <v>8318</v>
      </c>
      <c r="I36" s="11">
        <v>7610</v>
      </c>
    </row>
    <row r="37" spans="1:9" ht="14.25" customHeight="1" x14ac:dyDescent="0.2">
      <c r="A37" s="1" t="s">
        <v>31</v>
      </c>
      <c r="I37" s="11">
        <v>5417</v>
      </c>
    </row>
    <row r="38" spans="1:9" ht="14.25" customHeight="1" x14ac:dyDescent="0.2">
      <c r="A38" s="1" t="s">
        <v>32</v>
      </c>
      <c r="C38" s="11">
        <v>1068259</v>
      </c>
      <c r="E38" s="11">
        <v>12699701</v>
      </c>
      <c r="G38" s="11">
        <v>13767960</v>
      </c>
      <c r="I38" s="11">
        <v>783232</v>
      </c>
    </row>
    <row r="39" spans="1:9" ht="14.25" customHeight="1" x14ac:dyDescent="0.2">
      <c r="A39" s="1" t="s">
        <v>33</v>
      </c>
      <c r="C39" s="11">
        <v>2134539</v>
      </c>
      <c r="E39" s="11">
        <v>14977125</v>
      </c>
      <c r="G39" s="11">
        <v>17111664</v>
      </c>
      <c r="I39" s="11">
        <v>888188</v>
      </c>
    </row>
    <row r="40" spans="1:9" ht="56.75" customHeight="1" x14ac:dyDescent="0.2">
      <c r="A40" s="1" t="s">
        <v>203</v>
      </c>
      <c r="C40" s="15"/>
      <c r="E40" s="15"/>
      <c r="G40" s="15"/>
      <c r="I40" s="15"/>
    </row>
    <row r="41" spans="1:9" ht="56.75" customHeight="1" x14ac:dyDescent="0.2">
      <c r="A41" s="1" t="s">
        <v>189</v>
      </c>
      <c r="C41" s="18">
        <v>217020</v>
      </c>
      <c r="E41" s="18">
        <v>71916</v>
      </c>
      <c r="G41" s="11">
        <v>288936</v>
      </c>
      <c r="I41" s="15">
        <v>0</v>
      </c>
    </row>
    <row r="42" spans="1:9" ht="56.75" customHeight="1" x14ac:dyDescent="0.2">
      <c r="A42" s="1" t="s">
        <v>204</v>
      </c>
      <c r="C42" s="15">
        <v>0</v>
      </c>
      <c r="E42" s="18">
        <v>36705</v>
      </c>
      <c r="G42" s="11">
        <v>36705</v>
      </c>
      <c r="I42" s="15">
        <v>0</v>
      </c>
    </row>
    <row r="43" spans="1:9" ht="56.75" customHeight="1" x14ac:dyDescent="0.2">
      <c r="A43" s="1" t="s">
        <v>205</v>
      </c>
      <c r="C43" s="15">
        <v>19352</v>
      </c>
      <c r="E43" s="18">
        <v>222086</v>
      </c>
      <c r="G43" s="11">
        <v>241438</v>
      </c>
      <c r="I43" s="15">
        <v>5409</v>
      </c>
    </row>
    <row r="44" spans="1:9" ht="14.25" customHeight="1" x14ac:dyDescent="0.2">
      <c r="A44" s="1" t="s">
        <v>190</v>
      </c>
      <c r="C44" s="11">
        <v>236372</v>
      </c>
      <c r="E44" s="11">
        <v>330707</v>
      </c>
      <c r="G44" s="11">
        <v>567079</v>
      </c>
      <c r="I44" s="11">
        <v>5409</v>
      </c>
    </row>
    <row r="45" spans="1:9" ht="14.25" customHeight="1" x14ac:dyDescent="0.2">
      <c r="A45" s="1" t="s">
        <v>173</v>
      </c>
      <c r="C45" s="11">
        <v>2370911</v>
      </c>
      <c r="E45" s="11">
        <v>15307832</v>
      </c>
      <c r="G45" s="11">
        <v>17678743</v>
      </c>
      <c r="I45" s="11">
        <v>893597</v>
      </c>
    </row>
    <row r="46" spans="1:9" ht="14.25" customHeight="1" x14ac:dyDescent="0.2">
      <c r="A46" s="12">
        <v>23</v>
      </c>
      <c r="B46" s="1" t="s">
        <v>206</v>
      </c>
    </row>
    <row r="47" spans="1:9" ht="14.25" customHeight="1" x14ac:dyDescent="0.2"/>
    <row r="48" spans="1:9" ht="14.25" customHeight="1" x14ac:dyDescent="0.2">
      <c r="B48" s="1" t="s">
        <v>0</v>
      </c>
    </row>
    <row r="49" spans="1:9" ht="14.25" customHeight="1" x14ac:dyDescent="0.2">
      <c r="B49" s="1" t="s">
        <v>135</v>
      </c>
    </row>
    <row r="50" spans="1:9" ht="14.25" customHeight="1" x14ac:dyDescent="0.2">
      <c r="B50" s="1" t="s">
        <v>207</v>
      </c>
    </row>
    <row r="51" spans="1:9" ht="14.25" customHeight="1" x14ac:dyDescent="0.2">
      <c r="B51" s="1" t="s">
        <v>264</v>
      </c>
    </row>
    <row r="52" spans="1:9" ht="14.25" customHeight="1" x14ac:dyDescent="0.2">
      <c r="C52" s="1" t="s">
        <v>3</v>
      </c>
      <c r="E52" s="1" t="s">
        <v>4</v>
      </c>
      <c r="I52" s="1" t="s">
        <v>167</v>
      </c>
    </row>
    <row r="53" spans="1:9" ht="14.25" customHeight="1" x14ac:dyDescent="0.2">
      <c r="C53" s="1" t="s">
        <v>5</v>
      </c>
      <c r="E53" s="1" t="s">
        <v>5</v>
      </c>
      <c r="G53" s="1" t="s">
        <v>6</v>
      </c>
      <c r="I53" s="1" t="s">
        <v>168</v>
      </c>
    </row>
    <row r="54" spans="1:9" ht="14.25" customHeight="1" x14ac:dyDescent="0.2">
      <c r="A54" s="1" t="s">
        <v>34</v>
      </c>
    </row>
    <row r="55" spans="1:9" ht="14.25" customHeight="1" x14ac:dyDescent="0.2">
      <c r="A55" s="1" t="s">
        <v>208</v>
      </c>
    </row>
    <row r="56" spans="1:9" ht="14.25" customHeight="1" x14ac:dyDescent="0.2">
      <c r="A56" s="1" t="s">
        <v>36</v>
      </c>
      <c r="C56" s="11">
        <v>104287</v>
      </c>
      <c r="E56" s="11">
        <v>186813</v>
      </c>
      <c r="G56" s="11">
        <v>291100</v>
      </c>
      <c r="I56" s="11">
        <v>11643</v>
      </c>
    </row>
    <row r="57" spans="1:9" ht="14.25" customHeight="1" x14ac:dyDescent="0.2">
      <c r="A57" s="1" t="s">
        <v>37</v>
      </c>
      <c r="C57" s="11">
        <v>3676</v>
      </c>
      <c r="E57" s="11">
        <v>24201</v>
      </c>
      <c r="G57" s="11">
        <v>27877</v>
      </c>
    </row>
    <row r="58" spans="1:9" ht="14.25" customHeight="1" x14ac:dyDescent="0.2">
      <c r="A58" s="1" t="s">
        <v>147</v>
      </c>
      <c r="E58" s="11">
        <v>87966</v>
      </c>
      <c r="G58" s="11">
        <v>87966</v>
      </c>
      <c r="I58" s="11">
        <v>10194</v>
      </c>
    </row>
    <row r="59" spans="1:9" ht="14.25" customHeight="1" x14ac:dyDescent="0.2">
      <c r="A59" s="1" t="s">
        <v>38</v>
      </c>
      <c r="C59" s="11">
        <v>1625</v>
      </c>
      <c r="E59" s="11">
        <v>6675</v>
      </c>
      <c r="G59" s="11">
        <v>8300</v>
      </c>
    </row>
    <row r="60" spans="1:9" ht="14.25" customHeight="1" x14ac:dyDescent="0.2">
      <c r="A60" s="1" t="s">
        <v>39</v>
      </c>
      <c r="C60" s="11">
        <v>3352</v>
      </c>
      <c r="E60" s="11">
        <v>22266</v>
      </c>
      <c r="G60" s="11">
        <v>25618</v>
      </c>
    </row>
    <row r="61" spans="1:9" ht="14.25" customHeight="1" x14ac:dyDescent="0.2">
      <c r="A61" s="1" t="s">
        <v>40</v>
      </c>
      <c r="C61" s="11">
        <v>8646</v>
      </c>
      <c r="G61" s="11">
        <v>8646</v>
      </c>
    </row>
    <row r="62" spans="1:9" ht="14.25" customHeight="1" x14ac:dyDescent="0.2">
      <c r="A62" s="1" t="s">
        <v>41</v>
      </c>
      <c r="E62" s="11">
        <v>4376</v>
      </c>
      <c r="G62" s="11">
        <v>4376</v>
      </c>
      <c r="I62" s="11">
        <v>1115</v>
      </c>
    </row>
    <row r="63" spans="1:9" ht="14.25" customHeight="1" x14ac:dyDescent="0.2">
      <c r="A63" s="1" t="s">
        <v>42</v>
      </c>
      <c r="C63" s="11">
        <v>1300</v>
      </c>
      <c r="G63" s="11">
        <v>1300</v>
      </c>
      <c r="I63" s="11">
        <v>1654</v>
      </c>
    </row>
    <row r="64" spans="1:9" ht="14.25" customHeight="1" x14ac:dyDescent="0.2">
      <c r="A64" s="1" t="s">
        <v>197</v>
      </c>
      <c r="E64" s="11">
        <v>243336</v>
      </c>
      <c r="G64" s="11">
        <v>243336</v>
      </c>
    </row>
    <row r="65" spans="1:9" ht="14.25" customHeight="1" x14ac:dyDescent="0.2">
      <c r="A65" s="1" t="s">
        <v>148</v>
      </c>
      <c r="C65" s="11">
        <v>97226</v>
      </c>
      <c r="E65" s="11">
        <v>200344</v>
      </c>
      <c r="G65" s="11">
        <v>297570</v>
      </c>
      <c r="I65" s="11">
        <v>30377</v>
      </c>
    </row>
    <row r="66" spans="1:9" ht="14.25" customHeight="1" x14ac:dyDescent="0.2">
      <c r="A66" s="1" t="s">
        <v>46</v>
      </c>
      <c r="C66" s="11">
        <v>11064</v>
      </c>
      <c r="G66" s="11">
        <v>11064</v>
      </c>
      <c r="I66" s="12">
        <v>655</v>
      </c>
    </row>
    <row r="67" spans="1:9" ht="14.25" customHeight="1" x14ac:dyDescent="0.2">
      <c r="A67" s="1" t="s">
        <v>48</v>
      </c>
      <c r="C67" s="11">
        <v>231176</v>
      </c>
      <c r="E67" s="11">
        <v>775977</v>
      </c>
      <c r="G67" s="11">
        <v>1007153</v>
      </c>
      <c r="I67" s="11">
        <v>55638</v>
      </c>
    </row>
    <row r="68" spans="1:9" ht="14.25" customHeight="1" x14ac:dyDescent="0.2">
      <c r="A68" s="1" t="s">
        <v>49</v>
      </c>
    </row>
    <row r="69" spans="1:9" ht="14.25" customHeight="1" x14ac:dyDescent="0.2">
      <c r="A69" s="1" t="s">
        <v>50</v>
      </c>
      <c r="C69" s="11">
        <v>947048</v>
      </c>
      <c r="E69" s="11">
        <v>5989166</v>
      </c>
      <c r="G69" s="11">
        <v>6936214</v>
      </c>
      <c r="I69" s="11">
        <v>594255</v>
      </c>
    </row>
    <row r="70" spans="1:9" ht="14.25" customHeight="1" x14ac:dyDescent="0.2">
      <c r="A70" s="1" t="s">
        <v>51</v>
      </c>
      <c r="C70" s="11">
        <v>17296</v>
      </c>
      <c r="E70" s="11">
        <v>5394</v>
      </c>
      <c r="G70" s="11">
        <v>22690</v>
      </c>
    </row>
    <row r="71" spans="1:9" ht="14.25" customHeight="1" x14ac:dyDescent="0.2">
      <c r="A71" s="1" t="s">
        <v>149</v>
      </c>
      <c r="E71" s="11">
        <v>7375</v>
      </c>
      <c r="G71" s="11">
        <v>7375</v>
      </c>
    </row>
    <row r="72" spans="1:9" ht="14.25" customHeight="1" x14ac:dyDescent="0.2">
      <c r="A72" s="1" t="s">
        <v>191</v>
      </c>
      <c r="C72" s="11">
        <v>912446</v>
      </c>
      <c r="E72" s="11">
        <v>496626</v>
      </c>
      <c r="G72" s="11">
        <v>1409072</v>
      </c>
    </row>
    <row r="73" spans="1:9" ht="14.25" customHeight="1" x14ac:dyDescent="0.2">
      <c r="A73" s="1" t="s">
        <v>150</v>
      </c>
      <c r="C73" s="11">
        <v>273669</v>
      </c>
      <c r="E73" s="11">
        <v>203483</v>
      </c>
      <c r="G73" s="11">
        <v>477152</v>
      </c>
    </row>
    <row r="74" spans="1:9" ht="14.25" customHeight="1" x14ac:dyDescent="0.2">
      <c r="A74" s="1" t="s">
        <v>40</v>
      </c>
    </row>
    <row r="75" spans="1:9" ht="14.25" customHeight="1" x14ac:dyDescent="0.2">
      <c r="A75" s="1" t="s">
        <v>54</v>
      </c>
      <c r="I75" s="11">
        <v>43933</v>
      </c>
    </row>
    <row r="76" spans="1:9" ht="14.25" customHeight="1" x14ac:dyDescent="0.2">
      <c r="A76" s="1" t="s">
        <v>151</v>
      </c>
      <c r="C76" s="11">
        <v>362938</v>
      </c>
      <c r="G76" s="11">
        <v>362938</v>
      </c>
    </row>
    <row r="77" spans="1:9" ht="14.25" customHeight="1" x14ac:dyDescent="0.2">
      <c r="A77" s="1" t="s">
        <v>55</v>
      </c>
      <c r="C77" s="11">
        <v>73289</v>
      </c>
      <c r="E77" s="11">
        <v>170268</v>
      </c>
      <c r="G77" s="11">
        <v>243557</v>
      </c>
      <c r="I77" s="11">
        <v>33116</v>
      </c>
    </row>
    <row r="78" spans="1:9" ht="14.25" customHeight="1" x14ac:dyDescent="0.2">
      <c r="A78" s="1" t="s">
        <v>56</v>
      </c>
      <c r="C78" s="11">
        <v>2586686</v>
      </c>
      <c r="E78" s="11">
        <v>6872312</v>
      </c>
      <c r="G78" s="11">
        <v>9458998</v>
      </c>
      <c r="I78" s="11">
        <v>671304</v>
      </c>
    </row>
    <row r="79" spans="1:9" ht="14.25" customHeight="1" x14ac:dyDescent="0.2">
      <c r="A79" s="1" t="s">
        <v>57</v>
      </c>
      <c r="C79" s="11">
        <v>2817862</v>
      </c>
      <c r="E79" s="11">
        <v>7648289</v>
      </c>
      <c r="G79" s="11">
        <v>10466151</v>
      </c>
      <c r="I79" s="11">
        <v>726942</v>
      </c>
    </row>
    <row r="80" spans="1:9" ht="56.75" customHeight="1" x14ac:dyDescent="0.2">
      <c r="A80" s="15" t="s">
        <v>174</v>
      </c>
      <c r="C80" s="15"/>
    </row>
    <row r="81" spans="1:9" ht="56.75" customHeight="1" x14ac:dyDescent="0.2">
      <c r="A81" s="1" t="s">
        <v>192</v>
      </c>
      <c r="C81" s="11">
        <v>83682</v>
      </c>
      <c r="E81" s="1">
        <v>14561</v>
      </c>
      <c r="G81" s="1">
        <v>98243</v>
      </c>
      <c r="I81" s="1">
        <v>0</v>
      </c>
    </row>
    <row r="82" spans="1:9" ht="56.75" customHeight="1" x14ac:dyDescent="0.2">
      <c r="A82" s="1" t="s">
        <v>209</v>
      </c>
      <c r="C82" s="1">
        <v>0</v>
      </c>
      <c r="E82" s="1">
        <v>0</v>
      </c>
      <c r="G82" s="1">
        <v>0</v>
      </c>
      <c r="I82" s="1">
        <v>8250</v>
      </c>
    </row>
    <row r="83" spans="1:9" ht="56.75" customHeight="1" x14ac:dyDescent="0.2">
      <c r="A83" s="1" t="s">
        <v>175</v>
      </c>
      <c r="C83" s="1">
        <v>8247</v>
      </c>
      <c r="E83" s="1">
        <v>0</v>
      </c>
      <c r="G83" s="1">
        <v>8247</v>
      </c>
      <c r="I83" s="1">
        <v>0</v>
      </c>
    </row>
    <row r="84" spans="1:9" ht="14.25" customHeight="1" x14ac:dyDescent="0.2">
      <c r="A84" s="1" t="s">
        <v>193</v>
      </c>
      <c r="C84" s="11">
        <v>91929</v>
      </c>
      <c r="E84" s="11">
        <v>14561</v>
      </c>
      <c r="G84" s="11">
        <v>106490</v>
      </c>
      <c r="I84" s="11">
        <v>8250</v>
      </c>
    </row>
    <row r="85" spans="1:9" ht="14.25" customHeight="1" x14ac:dyDescent="0.2">
      <c r="A85" s="1" t="s">
        <v>176</v>
      </c>
      <c r="C85" s="11">
        <v>2909791</v>
      </c>
      <c r="E85" s="11">
        <v>7662850</v>
      </c>
      <c r="G85" s="11">
        <v>10572641</v>
      </c>
      <c r="I85" s="11">
        <v>735192</v>
      </c>
    </row>
    <row r="86" spans="1:9" ht="14.25" customHeight="1" x14ac:dyDescent="0.2">
      <c r="A86" s="1" t="s">
        <v>152</v>
      </c>
    </row>
    <row r="87" spans="1:9" ht="14.25" customHeight="1" x14ac:dyDescent="0.2">
      <c r="A87" s="1" t="s">
        <v>177</v>
      </c>
      <c r="C87" s="11">
        <v>86340</v>
      </c>
      <c r="E87" s="11">
        <v>5687008</v>
      </c>
      <c r="G87" s="11">
        <v>5773348</v>
      </c>
      <c r="I87" s="11">
        <v>118433</v>
      </c>
    </row>
    <row r="88" spans="1:9" ht="14.25" customHeight="1" x14ac:dyDescent="0.2">
      <c r="A88" s="1" t="s">
        <v>60</v>
      </c>
    </row>
    <row r="89" spans="1:9" ht="14.25" customHeight="1" x14ac:dyDescent="0.2">
      <c r="A89" s="1" t="s">
        <v>61</v>
      </c>
      <c r="C89" s="11">
        <v>336669</v>
      </c>
      <c r="E89" s="11">
        <v>417463</v>
      </c>
      <c r="G89" s="11">
        <v>754132</v>
      </c>
    </row>
    <row r="90" spans="1:9" ht="14.25" customHeight="1" x14ac:dyDescent="0.2">
      <c r="A90" s="1" t="s">
        <v>62</v>
      </c>
      <c r="C90" s="11">
        <v>109282</v>
      </c>
      <c r="G90" s="11">
        <v>109282</v>
      </c>
      <c r="I90" s="11">
        <v>85118</v>
      </c>
    </row>
    <row r="91" spans="1:9" ht="14.25" customHeight="1" x14ac:dyDescent="0.2">
      <c r="A91" s="1" t="s">
        <v>63</v>
      </c>
      <c r="C91" s="11">
        <v>298923</v>
      </c>
      <c r="E91" s="11">
        <v>652115</v>
      </c>
      <c r="G91" s="11">
        <v>951038</v>
      </c>
    </row>
    <row r="92" spans="1:9" ht="14.25" customHeight="1" x14ac:dyDescent="0.2">
      <c r="A92" s="1" t="s">
        <v>64</v>
      </c>
      <c r="C92" s="11">
        <v>-1370094</v>
      </c>
      <c r="E92" s="11">
        <v>888396</v>
      </c>
      <c r="G92" s="11">
        <v>-481698</v>
      </c>
      <c r="I92" s="11">
        <v>-45146</v>
      </c>
    </row>
    <row r="93" spans="1:9" ht="14.25" customHeight="1" x14ac:dyDescent="0.2">
      <c r="A93" s="1" t="s">
        <v>153</v>
      </c>
      <c r="C93" s="11">
        <v>-538880</v>
      </c>
      <c r="E93" s="11">
        <v>7644982</v>
      </c>
      <c r="G93" s="11">
        <v>7106102</v>
      </c>
      <c r="I93" s="11">
        <v>158405</v>
      </c>
    </row>
    <row r="94" spans="1:9" ht="14.25" customHeight="1" x14ac:dyDescent="0.2">
      <c r="A94" s="12">
        <v>24</v>
      </c>
      <c r="B94" s="1" t="s">
        <v>206</v>
      </c>
    </row>
    <row r="95" spans="1:9" ht="14.25" customHeight="1" x14ac:dyDescent="0.2"/>
    <row r="96" spans="1:9" ht="14.25" customHeight="1" x14ac:dyDescent="0.2">
      <c r="E96" s="1" t="s">
        <v>0</v>
      </c>
    </row>
    <row r="97" spans="1:17" ht="14.25" customHeight="1" x14ac:dyDescent="0.2">
      <c r="F97" s="1" t="s">
        <v>66</v>
      </c>
    </row>
    <row r="98" spans="1:17" ht="14.25" customHeight="1" x14ac:dyDescent="0.2">
      <c r="E98" s="1" t="s">
        <v>207</v>
      </c>
    </row>
    <row r="99" spans="1:17" ht="14.25" customHeight="1" x14ac:dyDescent="0.2">
      <c r="F99" s="1" t="s">
        <v>264</v>
      </c>
    </row>
    <row r="100" spans="1:17" ht="14.25" customHeight="1" x14ac:dyDescent="0.2">
      <c r="K100" s="1" t="s">
        <v>121</v>
      </c>
    </row>
    <row r="101" spans="1:17" ht="14.25" customHeight="1" x14ac:dyDescent="0.2">
      <c r="F101" s="1" t="s">
        <v>68</v>
      </c>
      <c r="K101" s="1" t="s">
        <v>156</v>
      </c>
    </row>
    <row r="102" spans="1:17" ht="42.5" customHeight="1" x14ac:dyDescent="0.2">
      <c r="A102" s="1" t="s">
        <v>69</v>
      </c>
      <c r="B102" s="1" t="s">
        <v>70</v>
      </c>
      <c r="E102" s="1" t="s">
        <v>210</v>
      </c>
      <c r="F102" s="1" t="s">
        <v>72</v>
      </c>
      <c r="H102" s="1" t="s">
        <v>211</v>
      </c>
      <c r="J102" s="1" t="s">
        <v>74</v>
      </c>
      <c r="L102" s="1" t="s">
        <v>212</v>
      </c>
      <c r="O102" s="1" t="s">
        <v>76</v>
      </c>
      <c r="Q102" s="1" t="s">
        <v>77</v>
      </c>
    </row>
    <row r="103" spans="1:17" ht="14.25" customHeight="1" x14ac:dyDescent="0.2">
      <c r="A103" s="1" t="s">
        <v>78</v>
      </c>
    </row>
    <row r="104" spans="1:17" ht="14.25" customHeight="1" x14ac:dyDescent="0.2">
      <c r="A104" s="1" t="s">
        <v>79</v>
      </c>
    </row>
    <row r="105" spans="1:17" ht="14.25" customHeight="1" x14ac:dyDescent="0.2">
      <c r="A105" s="1" t="s">
        <v>80</v>
      </c>
      <c r="C105" s="11">
        <v>464517</v>
      </c>
      <c r="E105" s="11">
        <v>166954</v>
      </c>
      <c r="G105" s="11">
        <v>40745</v>
      </c>
      <c r="K105" s="11">
        <v>-256818</v>
      </c>
      <c r="O105" s="19">
        <v>-256818</v>
      </c>
    </row>
    <row r="106" spans="1:17" ht="14.25" customHeight="1" x14ac:dyDescent="0.2">
      <c r="A106" s="1" t="s">
        <v>81</v>
      </c>
      <c r="C106" s="11">
        <v>226881</v>
      </c>
      <c r="E106" s="11">
        <v>21066</v>
      </c>
      <c r="G106" s="11">
        <v>6885</v>
      </c>
      <c r="K106" s="11">
        <v>-198930</v>
      </c>
      <c r="O106" s="11">
        <v>-198930</v>
      </c>
    </row>
    <row r="107" spans="1:17" ht="14.25" customHeight="1" x14ac:dyDescent="0.2">
      <c r="A107" s="1" t="s">
        <v>82</v>
      </c>
      <c r="C107" s="11">
        <v>85527</v>
      </c>
      <c r="E107" s="11">
        <v>1341</v>
      </c>
      <c r="G107" s="11">
        <v>1511</v>
      </c>
      <c r="K107" s="11">
        <v>-82675</v>
      </c>
      <c r="O107" s="11">
        <v>-82675</v>
      </c>
    </row>
    <row r="108" spans="1:17" ht="14.25" customHeight="1" x14ac:dyDescent="0.2">
      <c r="A108" s="1" t="s">
        <v>83</v>
      </c>
      <c r="C108" s="11">
        <v>36169</v>
      </c>
      <c r="E108" s="11">
        <v>8904</v>
      </c>
      <c r="G108" s="12">
        <v>238</v>
      </c>
      <c r="K108" s="11">
        <v>-27027</v>
      </c>
      <c r="O108" s="11">
        <v>-27027</v>
      </c>
    </row>
    <row r="109" spans="1:17" ht="14.25" customHeight="1" x14ac:dyDescent="0.2">
      <c r="A109" s="1" t="s">
        <v>84</v>
      </c>
      <c r="C109" s="11">
        <v>130715</v>
      </c>
      <c r="E109" s="11">
        <v>7970</v>
      </c>
      <c r="G109" s="11">
        <v>21892</v>
      </c>
      <c r="K109" s="11">
        <v>-100853</v>
      </c>
      <c r="O109" s="11">
        <v>-100853</v>
      </c>
    </row>
    <row r="110" spans="1:17" ht="14.25" customHeight="1" x14ac:dyDescent="0.2">
      <c r="A110" s="1" t="s">
        <v>213</v>
      </c>
    </row>
    <row r="111" spans="1:17" ht="14.25" customHeight="1" x14ac:dyDescent="0.2">
      <c r="A111" s="1" t="s">
        <v>214</v>
      </c>
      <c r="C111" s="11">
        <v>64952</v>
      </c>
      <c r="E111" s="11">
        <v>4698</v>
      </c>
      <c r="G111" s="11">
        <v>1946</v>
      </c>
      <c r="K111" s="11">
        <v>-58308</v>
      </c>
      <c r="O111" s="11">
        <v>-58308</v>
      </c>
    </row>
    <row r="112" spans="1:17" ht="14.25" customHeight="1" x14ac:dyDescent="0.2">
      <c r="A112" s="1" t="s">
        <v>86</v>
      </c>
      <c r="C112" s="11">
        <v>38173</v>
      </c>
      <c r="K112" s="11">
        <v>-38173</v>
      </c>
      <c r="O112" s="11">
        <v>-38173</v>
      </c>
    </row>
    <row r="113" spans="1:17" ht="14.25" customHeight="1" x14ac:dyDescent="0.2">
      <c r="A113" s="1" t="s">
        <v>87</v>
      </c>
      <c r="C113" s="11">
        <v>1046934</v>
      </c>
      <c r="E113" s="11">
        <v>210933</v>
      </c>
      <c r="G113" s="11">
        <v>73217</v>
      </c>
      <c r="K113" s="11">
        <v>-762784</v>
      </c>
      <c r="O113" s="11">
        <v>-762784</v>
      </c>
    </row>
    <row r="114" spans="1:17" ht="14.25" customHeight="1" x14ac:dyDescent="0.2">
      <c r="A114" s="1" t="s">
        <v>88</v>
      </c>
    </row>
    <row r="115" spans="1:17" ht="14.25" customHeight="1" x14ac:dyDescent="0.2">
      <c r="A115" s="1" t="s">
        <v>89</v>
      </c>
      <c r="C115" s="11">
        <v>471536</v>
      </c>
      <c r="E115" s="11">
        <v>486285</v>
      </c>
      <c r="I115" s="11">
        <v>17638</v>
      </c>
      <c r="M115" s="11">
        <v>32387</v>
      </c>
      <c r="O115" s="11">
        <v>32387</v>
      </c>
    </row>
    <row r="116" spans="1:17" ht="14.25" customHeight="1" x14ac:dyDescent="0.2">
      <c r="A116" s="1" t="s">
        <v>90</v>
      </c>
      <c r="C116" s="11">
        <v>673027</v>
      </c>
      <c r="E116" s="11">
        <v>497955</v>
      </c>
      <c r="I116" s="11">
        <v>239971</v>
      </c>
      <c r="M116" s="11">
        <v>64899</v>
      </c>
      <c r="O116" s="11">
        <v>64899</v>
      </c>
    </row>
    <row r="117" spans="1:17" ht="14.25" customHeight="1" x14ac:dyDescent="0.2">
      <c r="A117" s="1" t="s">
        <v>91</v>
      </c>
      <c r="C117" s="11">
        <v>40148</v>
      </c>
      <c r="E117" s="11">
        <v>54698</v>
      </c>
      <c r="M117" s="11">
        <v>14550</v>
      </c>
      <c r="O117" s="11">
        <v>14550</v>
      </c>
    </row>
    <row r="118" spans="1:17" ht="14.25" customHeight="1" x14ac:dyDescent="0.2">
      <c r="A118" s="1" t="s">
        <v>215</v>
      </c>
    </row>
    <row r="119" spans="1:17" ht="14.25" customHeight="1" x14ac:dyDescent="0.2">
      <c r="A119" s="1" t="s">
        <v>216</v>
      </c>
      <c r="C119" s="12">
        <v>84</v>
      </c>
      <c r="M119" s="1">
        <v>-84</v>
      </c>
      <c r="O119" s="1">
        <v>-84</v>
      </c>
    </row>
    <row r="120" spans="1:17" ht="14.25" customHeight="1" x14ac:dyDescent="0.2">
      <c r="A120" s="1" t="s">
        <v>93</v>
      </c>
      <c r="C120" s="11">
        <v>2016</v>
      </c>
      <c r="E120" s="11">
        <v>1281</v>
      </c>
      <c r="I120" s="11">
        <v>8850</v>
      </c>
      <c r="M120" s="11">
        <v>8115</v>
      </c>
      <c r="O120" s="11">
        <v>8115</v>
      </c>
    </row>
    <row r="121" spans="1:17" ht="14.25" customHeight="1" x14ac:dyDescent="0.2">
      <c r="A121" s="1" t="s">
        <v>94</v>
      </c>
      <c r="C121" s="11">
        <v>1710</v>
      </c>
      <c r="E121" s="11">
        <v>1019</v>
      </c>
      <c r="M121" s="1">
        <v>-691</v>
      </c>
      <c r="O121" s="1">
        <v>-691</v>
      </c>
    </row>
    <row r="122" spans="1:17" ht="14.25" customHeight="1" x14ac:dyDescent="0.2">
      <c r="A122" s="1" t="s">
        <v>157</v>
      </c>
    </row>
    <row r="123" spans="1:17" ht="14.25" customHeight="1" x14ac:dyDescent="0.2">
      <c r="A123" s="1" t="s">
        <v>200</v>
      </c>
      <c r="C123" s="11">
        <v>1206</v>
      </c>
      <c r="E123" s="11">
        <v>1261</v>
      </c>
      <c r="M123" s="12">
        <v>55</v>
      </c>
      <c r="O123" s="12">
        <v>55</v>
      </c>
    </row>
    <row r="124" spans="1:17" ht="14.25" customHeight="1" x14ac:dyDescent="0.2">
      <c r="A124" s="1" t="s">
        <v>95</v>
      </c>
      <c r="C124" s="11">
        <v>1819</v>
      </c>
      <c r="E124" s="12">
        <v>344</v>
      </c>
      <c r="M124" s="11">
        <v>-1475</v>
      </c>
      <c r="O124" s="11">
        <v>-1475</v>
      </c>
    </row>
    <row r="125" spans="1:17" ht="14.25" customHeight="1" x14ac:dyDescent="0.2">
      <c r="A125" s="1" t="s">
        <v>96</v>
      </c>
      <c r="C125" s="11">
        <v>1191546</v>
      </c>
      <c r="E125" s="11">
        <v>1042843</v>
      </c>
      <c r="I125" s="11">
        <v>266459</v>
      </c>
      <c r="M125" s="11">
        <v>117756</v>
      </c>
      <c r="O125" s="11">
        <v>117756</v>
      </c>
    </row>
    <row r="126" spans="1:17" ht="14.25" customHeight="1" x14ac:dyDescent="0.2">
      <c r="A126" s="1" t="s">
        <v>97</v>
      </c>
      <c r="C126" s="11">
        <v>2238480</v>
      </c>
      <c r="E126" s="11">
        <v>1253776</v>
      </c>
      <c r="G126" s="11">
        <v>73217</v>
      </c>
      <c r="I126" s="11">
        <v>266459</v>
      </c>
      <c r="K126" s="11">
        <v>-762784</v>
      </c>
      <c r="M126" s="11">
        <v>117756</v>
      </c>
      <c r="O126" s="19">
        <v>-645028</v>
      </c>
    </row>
    <row r="127" spans="1:17" ht="14.25" customHeight="1" x14ac:dyDescent="0.2">
      <c r="A127" s="1" t="s">
        <v>7</v>
      </c>
      <c r="C127" s="11">
        <v>82078</v>
      </c>
      <c r="E127" s="11">
        <v>21132</v>
      </c>
      <c r="G127" s="11">
        <v>42969</v>
      </c>
      <c r="I127" s="11">
        <v>22678</v>
      </c>
      <c r="P127" s="11"/>
      <c r="Q127" s="11">
        <v>4701</v>
      </c>
    </row>
    <row r="128" spans="1:17" ht="14.25" customHeight="1" x14ac:dyDescent="0.2">
      <c r="A128" s="1" t="s">
        <v>217</v>
      </c>
    </row>
    <row r="129" spans="1:17" ht="14.25" customHeight="1" x14ac:dyDescent="0.2">
      <c r="A129" s="1" t="s">
        <v>99</v>
      </c>
    </row>
    <row r="130" spans="1:17" ht="14.25" customHeight="1" x14ac:dyDescent="0.2">
      <c r="A130" s="1" t="s">
        <v>100</v>
      </c>
      <c r="K130" s="11">
        <v>197921</v>
      </c>
      <c r="O130" s="11">
        <v>197921</v>
      </c>
    </row>
    <row r="131" spans="1:17" ht="14.25" customHeight="1" x14ac:dyDescent="0.2">
      <c r="A131" s="1" t="s">
        <v>101</v>
      </c>
      <c r="K131" s="11">
        <v>133284</v>
      </c>
      <c r="O131" s="11">
        <v>133284</v>
      </c>
    </row>
    <row r="132" spans="1:17" ht="14.25" customHeight="1" x14ac:dyDescent="0.2">
      <c r="A132" s="1" t="s">
        <v>102</v>
      </c>
      <c r="K132" s="11">
        <v>247175</v>
      </c>
      <c r="O132" s="11">
        <v>247175</v>
      </c>
    </row>
    <row r="133" spans="1:17" ht="14.25" customHeight="1" x14ac:dyDescent="0.2">
      <c r="A133" s="1" t="s">
        <v>218</v>
      </c>
    </row>
    <row r="134" spans="1:17" ht="14.25" customHeight="1" x14ac:dyDescent="0.2">
      <c r="A134" s="1" t="s">
        <v>219</v>
      </c>
      <c r="K134" s="11">
        <v>180528</v>
      </c>
      <c r="O134" s="11">
        <v>180528</v>
      </c>
      <c r="P134" s="11"/>
      <c r="Q134" s="11">
        <v>6745</v>
      </c>
    </row>
    <row r="135" spans="1:17" ht="14.25" customHeight="1" x14ac:dyDescent="0.2">
      <c r="A135" s="1" t="s">
        <v>106</v>
      </c>
      <c r="K135" s="11">
        <v>1288</v>
      </c>
      <c r="M135" s="11">
        <v>5971</v>
      </c>
      <c r="O135" s="11">
        <v>7259</v>
      </c>
      <c r="P135" s="12"/>
      <c r="Q135" s="12">
        <v>123</v>
      </c>
    </row>
    <row r="136" spans="1:17" ht="14.25" customHeight="1" x14ac:dyDescent="0.2">
      <c r="A136" s="1" t="s">
        <v>109</v>
      </c>
      <c r="M136" s="11">
        <v>11312</v>
      </c>
      <c r="O136" s="11">
        <v>11312</v>
      </c>
      <c r="P136" s="12"/>
      <c r="Q136" s="12">
        <v>745</v>
      </c>
    </row>
    <row r="137" spans="1:17" ht="14.25" customHeight="1" x14ac:dyDescent="0.2">
      <c r="A137" s="1" t="s">
        <v>110</v>
      </c>
      <c r="K137" s="11">
        <v>760196</v>
      </c>
      <c r="M137" s="11">
        <v>17283</v>
      </c>
      <c r="O137" s="11">
        <v>777479</v>
      </c>
      <c r="P137" s="11"/>
      <c r="Q137" s="11">
        <v>7613</v>
      </c>
    </row>
    <row r="138" spans="1:17" ht="14.25" customHeight="1" x14ac:dyDescent="0.2">
      <c r="A138" s="1" t="s">
        <v>112</v>
      </c>
      <c r="K138" s="11">
        <v>-34496</v>
      </c>
      <c r="M138" s="11">
        <v>34496</v>
      </c>
    </row>
    <row r="139" spans="1:17" ht="14.25" customHeight="1" x14ac:dyDescent="0.2">
      <c r="A139" s="1" t="s">
        <v>220</v>
      </c>
    </row>
    <row r="140" spans="1:17" ht="14.25" customHeight="1" x14ac:dyDescent="0.2">
      <c r="A140" s="1" t="s">
        <v>221</v>
      </c>
      <c r="K140" s="11">
        <v>725700</v>
      </c>
      <c r="M140" s="11">
        <v>51779</v>
      </c>
      <c r="O140" s="11">
        <v>777479</v>
      </c>
      <c r="P140" s="11"/>
      <c r="Q140" s="11">
        <v>7613</v>
      </c>
    </row>
    <row r="141" spans="1:17" ht="14.25" customHeight="1" x14ac:dyDescent="0.2">
      <c r="A141" s="1" t="s">
        <v>181</v>
      </c>
      <c r="K141" s="11">
        <v>-37084</v>
      </c>
      <c r="M141" s="11">
        <v>169535</v>
      </c>
      <c r="O141" s="11">
        <v>132451</v>
      </c>
      <c r="P141" s="11"/>
      <c r="Q141" s="11">
        <v>12314</v>
      </c>
    </row>
    <row r="142" spans="1:17" ht="14.25" customHeight="1" x14ac:dyDescent="0.2">
      <c r="A142" s="1" t="s">
        <v>185</v>
      </c>
      <c r="K142" s="11">
        <v>-501796</v>
      </c>
      <c r="M142" s="11">
        <v>7475447</v>
      </c>
      <c r="O142" s="11">
        <v>6973651</v>
      </c>
      <c r="P142" s="11"/>
      <c r="Q142" s="11">
        <v>146091</v>
      </c>
    </row>
    <row r="143" spans="1:17" ht="14.25" customHeight="1" x14ac:dyDescent="0.2">
      <c r="A143" s="1" t="s">
        <v>222</v>
      </c>
      <c r="K143" s="11">
        <v>-538880</v>
      </c>
      <c r="M143" s="11">
        <v>7644982</v>
      </c>
      <c r="O143" s="11">
        <v>7106102</v>
      </c>
      <c r="P143" s="11"/>
      <c r="Q143" s="11">
        <v>158405</v>
      </c>
    </row>
    <row r="144" spans="1:17" ht="14.25" customHeight="1" x14ac:dyDescent="0.2">
      <c r="C144" s="1" t="s">
        <v>206</v>
      </c>
    </row>
    <row r="145" spans="1:1" ht="14.25" customHeight="1" x14ac:dyDescent="0.2">
      <c r="A145" s="12">
        <v>25</v>
      </c>
    </row>
    <row r="146" spans="1:1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A529-3444-7241-A6C2-C39EFE5566E9}">
  <dimension ref="A1:Q152"/>
  <sheetViews>
    <sheetView topLeftCell="A35" zoomScaleNormal="100" workbookViewId="0">
      <selection activeCell="F104" sqref="F104"/>
    </sheetView>
  </sheetViews>
  <sheetFormatPr baseColWidth="10" defaultColWidth="8.83203125" defaultRowHeight="15" x14ac:dyDescent="0.2"/>
  <cols>
    <col min="1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B3" s="1" t="s">
        <v>223</v>
      </c>
    </row>
    <row r="4" spans="1:9" ht="14.25" customHeight="1" x14ac:dyDescent="0.2">
      <c r="B4" s="1" t="s">
        <v>264</v>
      </c>
    </row>
    <row r="5" spans="1:9" ht="14.25" customHeight="1" x14ac:dyDescent="0.2">
      <c r="C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1">
        <v>11212</v>
      </c>
      <c r="E9" s="11">
        <v>8820</v>
      </c>
      <c r="G9" s="11">
        <v>20032</v>
      </c>
      <c r="I9" s="11">
        <v>42857</v>
      </c>
    </row>
    <row r="10" spans="1:9" ht="14.25" customHeight="1" x14ac:dyDescent="0.2">
      <c r="A10" s="1" t="s">
        <v>11</v>
      </c>
      <c r="C10" s="11">
        <v>433596</v>
      </c>
      <c r="E10" s="11">
        <v>683698</v>
      </c>
      <c r="G10" s="11">
        <v>1117294</v>
      </c>
      <c r="I10" s="11">
        <v>132512</v>
      </c>
    </row>
    <row r="11" spans="1:9" ht="14.25" customHeight="1" x14ac:dyDescent="0.2">
      <c r="A11" s="1" t="s">
        <v>138</v>
      </c>
      <c r="C11" s="11">
        <v>245148</v>
      </c>
      <c r="E11" s="11">
        <v>1592951</v>
      </c>
      <c r="G11" s="11">
        <v>1838099</v>
      </c>
    </row>
    <row r="12" spans="1:9" ht="14.25" customHeight="1" x14ac:dyDescent="0.2">
      <c r="A12" s="1" t="s">
        <v>22</v>
      </c>
      <c r="C12" s="11">
        <v>166146</v>
      </c>
      <c r="G12" s="11">
        <v>166146</v>
      </c>
    </row>
    <row r="13" spans="1:9" ht="14.25" customHeight="1" x14ac:dyDescent="0.2">
      <c r="A13" s="1" t="s">
        <v>224</v>
      </c>
      <c r="C13" s="11">
        <v>170703</v>
      </c>
      <c r="E13" s="11">
        <v>129882</v>
      </c>
      <c r="G13" s="11">
        <v>300585</v>
      </c>
      <c r="I13" s="11">
        <v>5488</v>
      </c>
    </row>
    <row r="14" spans="1:9" ht="14.25" customHeight="1" x14ac:dyDescent="0.2">
      <c r="A14" s="1" t="s">
        <v>15</v>
      </c>
      <c r="C14" s="11">
        <v>18112</v>
      </c>
      <c r="E14" s="11">
        <v>27813</v>
      </c>
      <c r="G14" s="11">
        <v>45925</v>
      </c>
    </row>
    <row r="15" spans="1:9" ht="14.25" customHeight="1" x14ac:dyDescent="0.2">
      <c r="A15" s="1" t="s">
        <v>29</v>
      </c>
      <c r="C15" s="11">
        <v>12418</v>
      </c>
      <c r="G15" s="11">
        <v>12418</v>
      </c>
      <c r="I15" s="11">
        <v>3702</v>
      </c>
    </row>
    <row r="16" spans="1:9" ht="14.25" customHeight="1" x14ac:dyDescent="0.2">
      <c r="A16" s="1" t="s">
        <v>140</v>
      </c>
      <c r="I16" s="11">
        <v>7269</v>
      </c>
    </row>
    <row r="17" spans="1:9" ht="14.25" customHeight="1" x14ac:dyDescent="0.2">
      <c r="A17" s="1" t="s">
        <v>16</v>
      </c>
      <c r="C17" s="11">
        <v>19942</v>
      </c>
      <c r="E17" s="11">
        <v>-19942</v>
      </c>
    </row>
    <row r="18" spans="1:9" ht="14.25" customHeight="1" x14ac:dyDescent="0.2">
      <c r="A18" s="1" t="s">
        <v>17</v>
      </c>
      <c r="C18" s="11">
        <v>1231</v>
      </c>
      <c r="E18" s="11">
        <v>20497</v>
      </c>
      <c r="G18" s="11">
        <v>21728</v>
      </c>
    </row>
    <row r="19" spans="1:9" ht="14.25" customHeight="1" x14ac:dyDescent="0.2">
      <c r="A19" s="1" t="s">
        <v>18</v>
      </c>
      <c r="E19" s="11">
        <v>71177</v>
      </c>
      <c r="G19" s="11">
        <v>71177</v>
      </c>
    </row>
    <row r="20" spans="1:9" ht="14.25" customHeight="1" x14ac:dyDescent="0.2">
      <c r="A20" s="1" t="s">
        <v>188</v>
      </c>
      <c r="E20" s="12">
        <v>778</v>
      </c>
      <c r="G20" s="12">
        <v>778</v>
      </c>
      <c r="I20" s="12">
        <v>293</v>
      </c>
    </row>
    <row r="21" spans="1:9" ht="14.25" customHeight="1" x14ac:dyDescent="0.2">
      <c r="A21" s="1" t="s">
        <v>20</v>
      </c>
      <c r="C21" s="11">
        <v>1078508</v>
      </c>
      <c r="E21" s="11">
        <v>2515674</v>
      </c>
      <c r="G21" s="11">
        <v>3594182</v>
      </c>
      <c r="I21" s="11">
        <v>192121</v>
      </c>
    </row>
    <row r="22" spans="1:9" ht="14.25" customHeight="1" x14ac:dyDescent="0.2">
      <c r="A22" s="1" t="s">
        <v>21</v>
      </c>
    </row>
    <row r="23" spans="1:9" ht="14.25" customHeight="1" x14ac:dyDescent="0.2">
      <c r="A23" s="1" t="s">
        <v>11</v>
      </c>
      <c r="E23" s="11">
        <v>150534</v>
      </c>
      <c r="G23" s="11">
        <v>150534</v>
      </c>
      <c r="I23" s="11">
        <v>191241</v>
      </c>
    </row>
    <row r="24" spans="1:9" ht="14.25" customHeight="1" x14ac:dyDescent="0.2">
      <c r="A24" s="1" t="s">
        <v>22</v>
      </c>
      <c r="E24" s="11">
        <v>1166641</v>
      </c>
      <c r="G24" s="11">
        <v>1166641</v>
      </c>
    </row>
    <row r="25" spans="1:9" ht="14.25" customHeight="1" x14ac:dyDescent="0.2">
      <c r="A25" s="1" t="s">
        <v>13</v>
      </c>
      <c r="I25" s="11">
        <v>8794</v>
      </c>
    </row>
    <row r="26" spans="1:9" ht="14.25" customHeight="1" x14ac:dyDescent="0.2">
      <c r="A26" s="1" t="s">
        <v>139</v>
      </c>
      <c r="I26" s="11">
        <v>552330</v>
      </c>
    </row>
    <row r="27" spans="1:9" ht="14.25" customHeight="1" x14ac:dyDescent="0.2">
      <c r="A27" s="1" t="s">
        <v>23</v>
      </c>
    </row>
    <row r="28" spans="1:9" ht="14.25" customHeight="1" x14ac:dyDescent="0.2">
      <c r="A28" s="1" t="s">
        <v>141</v>
      </c>
      <c r="C28" s="11">
        <v>383450</v>
      </c>
      <c r="E28" s="11">
        <v>2180847</v>
      </c>
      <c r="G28" s="11">
        <v>2564297</v>
      </c>
      <c r="I28" s="11">
        <v>305455</v>
      </c>
    </row>
    <row r="29" spans="1:9" ht="14.25" customHeight="1" x14ac:dyDescent="0.2">
      <c r="A29" s="1" t="s">
        <v>142</v>
      </c>
      <c r="C29" s="11">
        <v>1916628</v>
      </c>
      <c r="E29" s="11">
        <v>15040418</v>
      </c>
      <c r="G29" s="11">
        <v>16957046</v>
      </c>
      <c r="I29" s="11">
        <v>282854</v>
      </c>
    </row>
    <row r="30" spans="1:9" ht="14.25" customHeight="1" x14ac:dyDescent="0.2">
      <c r="A30" s="1" t="s">
        <v>143</v>
      </c>
      <c r="C30" s="11">
        <v>-1181022</v>
      </c>
      <c r="E30" s="11">
        <v>-5711629</v>
      </c>
      <c r="G30" s="11">
        <v>-6892651</v>
      </c>
      <c r="I30" s="11">
        <v>-170192</v>
      </c>
    </row>
    <row r="31" spans="1:9" ht="14.25" customHeight="1" x14ac:dyDescent="0.2">
      <c r="A31" s="1" t="s">
        <v>27</v>
      </c>
      <c r="E31" s="11">
        <v>74084</v>
      </c>
      <c r="G31" s="11">
        <v>74084</v>
      </c>
    </row>
    <row r="32" spans="1:9" ht="14.25" customHeight="1" x14ac:dyDescent="0.2">
      <c r="A32" s="1" t="s">
        <v>169</v>
      </c>
      <c r="C32" s="11">
        <v>15068</v>
      </c>
      <c r="G32" s="11">
        <v>15068</v>
      </c>
    </row>
    <row r="33" spans="1:9" ht="14.25" customHeight="1" x14ac:dyDescent="0.2">
      <c r="A33" s="1" t="s">
        <v>170</v>
      </c>
      <c r="C33" s="11">
        <v>10758</v>
      </c>
      <c r="E33" s="11">
        <v>10640</v>
      </c>
      <c r="G33" s="11">
        <v>21398</v>
      </c>
    </row>
    <row r="34" spans="1:9" ht="14.25" customHeight="1" x14ac:dyDescent="0.2">
      <c r="A34" s="1" t="s">
        <v>29</v>
      </c>
      <c r="E34" s="11">
        <v>24000</v>
      </c>
      <c r="G34" s="11">
        <v>24000</v>
      </c>
      <c r="I34" s="11">
        <v>56745</v>
      </c>
    </row>
    <row r="35" spans="1:9" ht="14.25" customHeight="1" x14ac:dyDescent="0.2">
      <c r="A35" s="1" t="s">
        <v>30</v>
      </c>
      <c r="C35" s="11">
        <v>6273</v>
      </c>
      <c r="G35" s="11">
        <v>6273</v>
      </c>
      <c r="I35" s="11">
        <v>10940</v>
      </c>
    </row>
    <row r="36" spans="1:9" ht="14.25" customHeight="1" x14ac:dyDescent="0.2">
      <c r="A36" s="1" t="s">
        <v>31</v>
      </c>
      <c r="I36" s="11">
        <v>5175</v>
      </c>
    </row>
    <row r="37" spans="1:9" ht="14.25" customHeight="1" x14ac:dyDescent="0.2">
      <c r="A37" s="1" t="s">
        <v>32</v>
      </c>
      <c r="C37" s="11">
        <v>1151155</v>
      </c>
      <c r="E37" s="11">
        <v>12935535</v>
      </c>
      <c r="G37" s="11">
        <v>14086690</v>
      </c>
      <c r="I37" s="11">
        <v>1243342</v>
      </c>
    </row>
    <row r="38" spans="1:9" ht="14.25" customHeight="1" x14ac:dyDescent="0.2">
      <c r="A38" s="1" t="s">
        <v>33</v>
      </c>
      <c r="C38" s="11">
        <v>2229663</v>
      </c>
      <c r="E38" s="11">
        <v>15451209</v>
      </c>
      <c r="G38" s="11">
        <v>17680872</v>
      </c>
      <c r="I38" s="11">
        <v>1435463</v>
      </c>
    </row>
    <row r="39" spans="1:9" ht="14.25" customHeight="1" x14ac:dyDescent="0.2">
      <c r="A39" s="1" t="s">
        <v>171</v>
      </c>
    </row>
    <row r="40" spans="1:9" ht="14.25" customHeight="1" x14ac:dyDescent="0.2">
      <c r="A40" s="1" t="s">
        <v>189</v>
      </c>
      <c r="C40" s="11">
        <v>157936</v>
      </c>
      <c r="E40" s="11">
        <v>46484</v>
      </c>
      <c r="G40" s="11">
        <v>204420</v>
      </c>
    </row>
    <row r="41" spans="1:9" ht="14.25" customHeight="1" x14ac:dyDescent="0.2">
      <c r="A41" s="1" t="s">
        <v>204</v>
      </c>
      <c r="C41" s="11">
        <v>11777</v>
      </c>
      <c r="E41" s="11">
        <v>3901</v>
      </c>
      <c r="G41" s="11">
        <v>15678</v>
      </c>
    </row>
    <row r="42" spans="1:9" ht="14.25" customHeight="1" x14ac:dyDescent="0.2">
      <c r="A42" s="1" t="s">
        <v>225</v>
      </c>
      <c r="C42" s="11">
        <v>17385</v>
      </c>
      <c r="E42" s="11">
        <v>232590</v>
      </c>
      <c r="G42" s="11">
        <v>249975</v>
      </c>
      <c r="I42" s="11">
        <v>3700</v>
      </c>
    </row>
    <row r="43" spans="1:9" ht="14.25" customHeight="1" x14ac:dyDescent="0.2">
      <c r="A43" s="1" t="s">
        <v>190</v>
      </c>
      <c r="C43" s="11">
        <v>187098</v>
      </c>
      <c r="E43" s="11">
        <v>282975</v>
      </c>
      <c r="G43" s="11">
        <v>470073</v>
      </c>
      <c r="I43" s="11">
        <v>3700</v>
      </c>
    </row>
    <row r="44" spans="1:9" ht="14.25" customHeight="1" x14ac:dyDescent="0.2">
      <c r="A44" s="1" t="s">
        <v>173</v>
      </c>
      <c r="C44" s="11">
        <v>2416761</v>
      </c>
      <c r="E44" s="11">
        <v>15734184</v>
      </c>
      <c r="G44" s="11">
        <v>18150945</v>
      </c>
      <c r="I44" s="11">
        <v>1439163</v>
      </c>
    </row>
    <row r="45" spans="1:9" ht="14.25" customHeight="1" x14ac:dyDescent="0.2">
      <c r="A45" s="1" t="s">
        <v>206</v>
      </c>
    </row>
    <row r="46" spans="1:9" ht="14.25" customHeight="1" x14ac:dyDescent="0.2">
      <c r="A46" s="12">
        <v>23</v>
      </c>
    </row>
    <row r="47" spans="1:9" ht="14.25" customHeight="1" x14ac:dyDescent="0.2"/>
    <row r="48" spans="1:9" ht="14.25" customHeight="1" x14ac:dyDescent="0.2">
      <c r="B48" s="1" t="s">
        <v>0</v>
      </c>
    </row>
    <row r="49" spans="1:9" ht="14.25" customHeight="1" x14ac:dyDescent="0.2">
      <c r="B49" s="1" t="s">
        <v>135</v>
      </c>
    </row>
    <row r="50" spans="1:9" ht="14.25" customHeight="1" x14ac:dyDescent="0.2">
      <c r="B50" s="1" t="s">
        <v>226</v>
      </c>
    </row>
    <row r="51" spans="1:9" ht="14.25" customHeight="1" x14ac:dyDescent="0.2">
      <c r="B51" s="1" t="s">
        <v>264</v>
      </c>
    </row>
    <row r="52" spans="1:9" ht="14.25" customHeight="1" x14ac:dyDescent="0.2">
      <c r="C52" s="1" t="s">
        <v>3</v>
      </c>
      <c r="E52" s="1" t="s">
        <v>4</v>
      </c>
      <c r="I52" s="1" t="s">
        <v>167</v>
      </c>
    </row>
    <row r="53" spans="1:9" ht="14.25" customHeight="1" x14ac:dyDescent="0.2">
      <c r="C53" s="1" t="s">
        <v>5</v>
      </c>
      <c r="E53" s="1" t="s">
        <v>5</v>
      </c>
      <c r="G53" s="1" t="s">
        <v>6</v>
      </c>
      <c r="I53" s="1" t="s">
        <v>168</v>
      </c>
    </row>
    <row r="54" spans="1:9" ht="14.25" customHeight="1" x14ac:dyDescent="0.2">
      <c r="A54" s="1" t="s">
        <v>34</v>
      </c>
    </row>
    <row r="55" spans="1:9" ht="14.25" customHeight="1" x14ac:dyDescent="0.2">
      <c r="A55" s="1" t="s">
        <v>208</v>
      </c>
    </row>
    <row r="56" spans="1:9" ht="14.25" customHeight="1" x14ac:dyDescent="0.2">
      <c r="A56" s="1" t="s">
        <v>36</v>
      </c>
      <c r="C56" s="11">
        <v>103186</v>
      </c>
      <c r="E56" s="11">
        <v>181435</v>
      </c>
      <c r="G56" s="11">
        <v>284621</v>
      </c>
      <c r="I56" s="11">
        <v>14890</v>
      </c>
    </row>
    <row r="57" spans="1:9" ht="14.25" customHeight="1" x14ac:dyDescent="0.2">
      <c r="A57" s="1" t="s">
        <v>227</v>
      </c>
      <c r="C57" s="11">
        <v>4208</v>
      </c>
      <c r="E57" s="11">
        <v>38920</v>
      </c>
      <c r="G57" s="11">
        <v>43128</v>
      </c>
    </row>
    <row r="58" spans="1:9" ht="14.25" customHeight="1" x14ac:dyDescent="0.2">
      <c r="A58" s="1" t="s">
        <v>147</v>
      </c>
      <c r="E58" s="11">
        <v>86542</v>
      </c>
      <c r="G58" s="11">
        <v>86542</v>
      </c>
      <c r="I58" s="11">
        <v>10566</v>
      </c>
    </row>
    <row r="59" spans="1:9" ht="14.25" customHeight="1" x14ac:dyDescent="0.2">
      <c r="A59" s="1" t="s">
        <v>228</v>
      </c>
      <c r="C59" s="11">
        <v>4920</v>
      </c>
      <c r="E59" s="12">
        <v>421</v>
      </c>
      <c r="G59" s="11">
        <v>5341</v>
      </c>
    </row>
    <row r="60" spans="1:9" ht="14.25" customHeight="1" x14ac:dyDescent="0.2">
      <c r="A60" s="1" t="s">
        <v>39</v>
      </c>
      <c r="C60" s="11">
        <v>3634</v>
      </c>
      <c r="E60" s="11">
        <v>33047</v>
      </c>
      <c r="G60" s="11">
        <v>36681</v>
      </c>
    </row>
    <row r="61" spans="1:9" ht="14.25" customHeight="1" x14ac:dyDescent="0.2">
      <c r="A61" s="1" t="s">
        <v>40</v>
      </c>
      <c r="C61" s="11">
        <v>9238</v>
      </c>
      <c r="G61" s="11">
        <v>9238</v>
      </c>
    </row>
    <row r="62" spans="1:9" ht="14.25" customHeight="1" x14ac:dyDescent="0.2">
      <c r="A62" s="1" t="s">
        <v>151</v>
      </c>
    </row>
    <row r="63" spans="1:9" ht="14.25" customHeight="1" x14ac:dyDescent="0.2">
      <c r="A63" s="1" t="s">
        <v>41</v>
      </c>
      <c r="E63" s="11">
        <v>4016</v>
      </c>
      <c r="G63" s="11">
        <v>4016</v>
      </c>
      <c r="I63" s="11">
        <v>5632</v>
      </c>
    </row>
    <row r="64" spans="1:9" ht="14.25" customHeight="1" x14ac:dyDescent="0.2">
      <c r="A64" s="1" t="s">
        <v>42</v>
      </c>
      <c r="C64" s="12">
        <v>161</v>
      </c>
      <c r="G64" s="12">
        <v>161</v>
      </c>
      <c r="I64" s="11">
        <v>1739</v>
      </c>
    </row>
    <row r="65" spans="1:9" ht="14.25" customHeight="1" x14ac:dyDescent="0.2">
      <c r="A65" s="1" t="s">
        <v>197</v>
      </c>
      <c r="E65" s="11">
        <v>475194</v>
      </c>
      <c r="G65" s="11">
        <v>475194</v>
      </c>
    </row>
    <row r="66" spans="1:9" ht="14.25" customHeight="1" x14ac:dyDescent="0.2">
      <c r="A66" s="1" t="s">
        <v>229</v>
      </c>
      <c r="C66" s="11">
        <v>23666</v>
      </c>
      <c r="E66" s="11">
        <v>13442</v>
      </c>
      <c r="G66" s="11">
        <v>37108</v>
      </c>
    </row>
    <row r="67" spans="1:9" ht="14.25" customHeight="1" x14ac:dyDescent="0.2">
      <c r="A67" s="1" t="s">
        <v>148</v>
      </c>
      <c r="C67" s="11">
        <v>75076</v>
      </c>
      <c r="E67" s="11">
        <v>214832</v>
      </c>
      <c r="G67" s="11">
        <v>289908</v>
      </c>
      <c r="I67" s="11">
        <v>65209</v>
      </c>
    </row>
    <row r="68" spans="1:9" ht="14.25" customHeight="1" x14ac:dyDescent="0.2">
      <c r="A68" s="1" t="s">
        <v>46</v>
      </c>
      <c r="C68" s="11">
        <v>9416</v>
      </c>
      <c r="G68" s="11">
        <v>9416</v>
      </c>
      <c r="I68" s="12">
        <v>632</v>
      </c>
    </row>
    <row r="69" spans="1:9" ht="14.25" customHeight="1" x14ac:dyDescent="0.2">
      <c r="A69" s="1" t="s">
        <v>48</v>
      </c>
      <c r="C69" s="11">
        <v>233505</v>
      </c>
      <c r="E69" s="11">
        <v>1047849</v>
      </c>
      <c r="G69" s="11">
        <v>1281354</v>
      </c>
      <c r="I69" s="11">
        <v>98668</v>
      </c>
    </row>
    <row r="70" spans="1:9" ht="14.25" customHeight="1" x14ac:dyDescent="0.2">
      <c r="A70" s="1" t="s">
        <v>49</v>
      </c>
    </row>
    <row r="71" spans="1:9" ht="14.25" customHeight="1" x14ac:dyDescent="0.2">
      <c r="A71" s="1" t="s">
        <v>50</v>
      </c>
      <c r="C71" s="11">
        <v>900506</v>
      </c>
      <c r="E71" s="11">
        <v>5837700</v>
      </c>
      <c r="G71" s="11">
        <v>6738206</v>
      </c>
      <c r="I71" s="11">
        <v>768416</v>
      </c>
    </row>
    <row r="72" spans="1:9" ht="14.25" customHeight="1" x14ac:dyDescent="0.2">
      <c r="A72" s="1" t="s">
        <v>230</v>
      </c>
      <c r="C72" s="11">
        <v>3080</v>
      </c>
      <c r="E72" s="11">
        <v>13642</v>
      </c>
      <c r="G72" s="11">
        <v>16722</v>
      </c>
    </row>
    <row r="73" spans="1:9" ht="14.25" customHeight="1" x14ac:dyDescent="0.2">
      <c r="A73" s="1" t="s">
        <v>51</v>
      </c>
      <c r="C73" s="11">
        <v>30050</v>
      </c>
      <c r="E73" s="11">
        <v>137974</v>
      </c>
      <c r="G73" s="11">
        <v>168024</v>
      </c>
    </row>
    <row r="74" spans="1:9" ht="14.25" customHeight="1" x14ac:dyDescent="0.2">
      <c r="A74" s="1" t="s">
        <v>149</v>
      </c>
      <c r="E74" s="11">
        <v>6274</v>
      </c>
      <c r="G74" s="11">
        <v>6274</v>
      </c>
    </row>
    <row r="75" spans="1:9" ht="14.25" customHeight="1" x14ac:dyDescent="0.2">
      <c r="A75" s="1" t="s">
        <v>231</v>
      </c>
      <c r="C75" s="11">
        <v>844553</v>
      </c>
      <c r="E75" s="11">
        <v>437831</v>
      </c>
      <c r="G75" s="11">
        <v>1282384</v>
      </c>
    </row>
    <row r="76" spans="1:9" ht="14.25" customHeight="1" x14ac:dyDescent="0.2">
      <c r="A76" s="1" t="s">
        <v>232</v>
      </c>
      <c r="C76" s="11">
        <v>788810</v>
      </c>
      <c r="E76" s="11">
        <v>381956</v>
      </c>
      <c r="G76" s="11">
        <v>1170766</v>
      </c>
    </row>
    <row r="77" spans="1:9" ht="14.25" customHeight="1" x14ac:dyDescent="0.2">
      <c r="A77" s="1" t="s">
        <v>54</v>
      </c>
      <c r="I77" s="11">
        <v>39532</v>
      </c>
    </row>
    <row r="78" spans="1:9" ht="14.25" customHeight="1" x14ac:dyDescent="0.2">
      <c r="A78" s="1" t="s">
        <v>151</v>
      </c>
      <c r="C78" s="11">
        <v>452845</v>
      </c>
      <c r="G78" s="11">
        <v>452845</v>
      </c>
    </row>
    <row r="79" spans="1:9" ht="14.25" customHeight="1" x14ac:dyDescent="0.2">
      <c r="A79" s="1" t="s">
        <v>55</v>
      </c>
      <c r="C79" s="11">
        <v>67286</v>
      </c>
      <c r="E79" s="11">
        <v>114905</v>
      </c>
      <c r="G79" s="11">
        <v>182191</v>
      </c>
      <c r="I79" s="11">
        <v>31729</v>
      </c>
    </row>
    <row r="80" spans="1:9" ht="14.25" customHeight="1" x14ac:dyDescent="0.2">
      <c r="A80" s="1" t="s">
        <v>56</v>
      </c>
      <c r="C80" s="11">
        <v>3087130</v>
      </c>
      <c r="E80" s="11">
        <v>6930282</v>
      </c>
      <c r="G80" s="11">
        <v>10017412</v>
      </c>
      <c r="I80" s="11">
        <v>839677</v>
      </c>
    </row>
    <row r="81" spans="1:9" ht="14.25" customHeight="1" x14ac:dyDescent="0.2">
      <c r="A81" s="1" t="s">
        <v>57</v>
      </c>
      <c r="C81" s="11">
        <v>3320635</v>
      </c>
      <c r="E81" s="11">
        <v>7978131</v>
      </c>
      <c r="G81" s="11">
        <v>11298766</v>
      </c>
      <c r="I81" s="11">
        <v>938345</v>
      </c>
    </row>
    <row r="82" spans="1:9" ht="14.25" customHeight="1" x14ac:dyDescent="0.2">
      <c r="A82" s="1" t="s">
        <v>174</v>
      </c>
    </row>
    <row r="83" spans="1:9" ht="14.25" customHeight="1" x14ac:dyDescent="0.2">
      <c r="A83" s="1" t="s">
        <v>192</v>
      </c>
      <c r="C83" s="11">
        <v>93960</v>
      </c>
      <c r="E83" s="11">
        <v>36996</v>
      </c>
      <c r="G83" s="11">
        <v>130956</v>
      </c>
    </row>
    <row r="84" spans="1:9" ht="14.25" customHeight="1" x14ac:dyDescent="0.2">
      <c r="A84" s="1" t="s">
        <v>233</v>
      </c>
      <c r="C84" s="11">
        <v>79493</v>
      </c>
      <c r="E84" s="11">
        <v>43467</v>
      </c>
      <c r="G84" s="11">
        <v>122960</v>
      </c>
    </row>
    <row r="85" spans="1:9" ht="14.25" customHeight="1" x14ac:dyDescent="0.2">
      <c r="A85" s="1" t="s">
        <v>209</v>
      </c>
      <c r="I85" s="11">
        <v>192510</v>
      </c>
    </row>
    <row r="86" spans="1:9" ht="14.25" customHeight="1" x14ac:dyDescent="0.2">
      <c r="A86" s="1" t="s">
        <v>234</v>
      </c>
      <c r="C86" s="11">
        <v>6273</v>
      </c>
      <c r="E86" s="11">
        <v>7154</v>
      </c>
      <c r="G86" s="11">
        <v>13427</v>
      </c>
    </row>
    <row r="87" spans="1:9" ht="14.25" customHeight="1" x14ac:dyDescent="0.2">
      <c r="A87" s="1" t="s">
        <v>193</v>
      </c>
      <c r="C87" s="11">
        <v>179726</v>
      </c>
      <c r="E87" s="11">
        <v>87617</v>
      </c>
      <c r="G87" s="11">
        <v>267343</v>
      </c>
      <c r="I87" s="11">
        <v>192510</v>
      </c>
    </row>
    <row r="88" spans="1:9" ht="14.25" customHeight="1" x14ac:dyDescent="0.2">
      <c r="A88" s="1" t="s">
        <v>176</v>
      </c>
      <c r="C88" s="11">
        <v>3500361</v>
      </c>
      <c r="E88" s="11">
        <v>8065748</v>
      </c>
      <c r="G88" s="11">
        <v>11566109</v>
      </c>
      <c r="I88" s="11">
        <v>1130855</v>
      </c>
    </row>
    <row r="89" spans="1:9" ht="14.25" customHeight="1" x14ac:dyDescent="0.2">
      <c r="A89" s="1" t="s">
        <v>152</v>
      </c>
    </row>
    <row r="90" spans="1:9" ht="14.25" customHeight="1" x14ac:dyDescent="0.2">
      <c r="A90" s="1" t="s">
        <v>177</v>
      </c>
      <c r="C90" s="11">
        <v>156421</v>
      </c>
      <c r="E90" s="11">
        <v>5921310</v>
      </c>
      <c r="G90" s="11">
        <v>6077731</v>
      </c>
      <c r="I90" s="11">
        <v>204381</v>
      </c>
    </row>
    <row r="91" spans="1:9" ht="14.25" customHeight="1" x14ac:dyDescent="0.2">
      <c r="A91" s="1" t="s">
        <v>60</v>
      </c>
    </row>
    <row r="92" spans="1:9" ht="14.25" customHeight="1" x14ac:dyDescent="0.2">
      <c r="A92" s="1" t="s">
        <v>61</v>
      </c>
      <c r="C92" s="11">
        <v>318538</v>
      </c>
      <c r="E92" s="11">
        <v>418808</v>
      </c>
      <c r="G92" s="11">
        <v>737346</v>
      </c>
    </row>
    <row r="93" spans="1:9" ht="14.25" customHeight="1" x14ac:dyDescent="0.2">
      <c r="A93" s="1" t="s">
        <v>62</v>
      </c>
      <c r="C93" s="11">
        <v>127924</v>
      </c>
      <c r="G93" s="11">
        <v>127924</v>
      </c>
      <c r="I93" s="11">
        <v>117535</v>
      </c>
    </row>
    <row r="94" spans="1:9" ht="14.25" customHeight="1" x14ac:dyDescent="0.2">
      <c r="A94" s="1" t="s">
        <v>63</v>
      </c>
      <c r="C94" s="11">
        <v>339057</v>
      </c>
      <c r="E94" s="11">
        <v>675680</v>
      </c>
      <c r="G94" s="11">
        <v>1014737</v>
      </c>
    </row>
    <row r="95" spans="1:9" ht="14.25" customHeight="1" x14ac:dyDescent="0.2">
      <c r="A95" s="1" t="s">
        <v>235</v>
      </c>
      <c r="C95" s="11">
        <v>-2025541</v>
      </c>
      <c r="E95" s="11">
        <v>652638</v>
      </c>
      <c r="G95" s="11">
        <v>-1372903</v>
      </c>
      <c r="I95" s="11">
        <v>-13608</v>
      </c>
    </row>
    <row r="96" spans="1:9" ht="14.25" customHeight="1" x14ac:dyDescent="0.2">
      <c r="A96" s="1" t="s">
        <v>153</v>
      </c>
      <c r="C96" s="11">
        <v>-1083601</v>
      </c>
      <c r="E96" s="11">
        <v>7668436</v>
      </c>
      <c r="G96" s="11">
        <v>6584835</v>
      </c>
      <c r="I96" s="11">
        <v>308308</v>
      </c>
    </row>
    <row r="97" spans="1:17" ht="14.25" customHeight="1" x14ac:dyDescent="0.2">
      <c r="B97" s="1" t="s">
        <v>206</v>
      </c>
    </row>
    <row r="98" spans="1:17" ht="14.25" customHeight="1" x14ac:dyDescent="0.2">
      <c r="A98" s="12">
        <v>24</v>
      </c>
    </row>
    <row r="99" spans="1:17" ht="14.25" customHeight="1" x14ac:dyDescent="0.2"/>
    <row r="100" spans="1:17" ht="14.25" customHeight="1" x14ac:dyDescent="0.2">
      <c r="E100" s="1" t="s">
        <v>0</v>
      </c>
    </row>
    <row r="101" spans="1:17" ht="14.25" customHeight="1" x14ac:dyDescent="0.2">
      <c r="F101" s="1" t="s">
        <v>66</v>
      </c>
    </row>
    <row r="102" spans="1:17" ht="14.25" customHeight="1" x14ac:dyDescent="0.2">
      <c r="E102" s="1" t="s">
        <v>226</v>
      </c>
    </row>
    <row r="103" spans="1:17" ht="14.25" customHeight="1" x14ac:dyDescent="0.2">
      <c r="F103" s="1" t="s">
        <v>264</v>
      </c>
    </row>
    <row r="104" spans="1:17" ht="14.25" customHeight="1" x14ac:dyDescent="0.2">
      <c r="K104" s="1" t="s">
        <v>121</v>
      </c>
    </row>
    <row r="105" spans="1:17" ht="14.25" customHeight="1" x14ac:dyDescent="0.2">
      <c r="F105" s="1" t="s">
        <v>68</v>
      </c>
      <c r="K105" s="1" t="s">
        <v>156</v>
      </c>
    </row>
    <row r="106" spans="1:17" ht="14.25" customHeight="1" x14ac:dyDescent="0.2">
      <c r="D106" s="1" t="s">
        <v>236</v>
      </c>
      <c r="F106" s="1" t="s">
        <v>237</v>
      </c>
      <c r="I106" s="1" t="s">
        <v>238</v>
      </c>
      <c r="M106" s="1" t="s">
        <v>239</v>
      </c>
    </row>
    <row r="107" spans="1:17" ht="14.25" customHeight="1" x14ac:dyDescent="0.2">
      <c r="E107" s="1" t="s">
        <v>240</v>
      </c>
      <c r="F107" s="1" t="s">
        <v>241</v>
      </c>
      <c r="I107" s="1" t="s">
        <v>241</v>
      </c>
      <c r="J107" s="1" t="s">
        <v>3</v>
      </c>
      <c r="M107" s="1" t="s">
        <v>242</v>
      </c>
      <c r="P107" s="1" t="s">
        <v>167</v>
      </c>
    </row>
    <row r="108" spans="1:17" ht="14.25" customHeight="1" x14ac:dyDescent="0.2">
      <c r="A108" s="1" t="s">
        <v>69</v>
      </c>
      <c r="B108" s="1" t="s">
        <v>70</v>
      </c>
      <c r="D108" s="1" t="s">
        <v>243</v>
      </c>
      <c r="F108" s="1" t="s">
        <v>244</v>
      </c>
      <c r="H108" s="1" t="s">
        <v>244</v>
      </c>
      <c r="K108" s="1" t="s">
        <v>5</v>
      </c>
      <c r="M108" s="1" t="s">
        <v>5</v>
      </c>
      <c r="O108" s="1" t="s">
        <v>76</v>
      </c>
      <c r="Q108" s="1" t="s">
        <v>168</v>
      </c>
    </row>
    <row r="109" spans="1:17" ht="14.25" customHeight="1" x14ac:dyDescent="0.2">
      <c r="A109" s="1" t="s">
        <v>78</v>
      </c>
    </row>
    <row r="110" spans="1:17" ht="14.25" customHeight="1" x14ac:dyDescent="0.2">
      <c r="A110" s="1" t="s">
        <v>79</v>
      </c>
    </row>
    <row r="111" spans="1:17" ht="14.25" customHeight="1" x14ac:dyDescent="0.2">
      <c r="A111" s="1" t="s">
        <v>80</v>
      </c>
      <c r="C111" s="11">
        <v>392479</v>
      </c>
      <c r="E111" s="11">
        <v>155662</v>
      </c>
      <c r="G111" s="11">
        <v>36773</v>
      </c>
      <c r="K111" s="11">
        <v>-200044</v>
      </c>
      <c r="O111" s="19">
        <v>-200044</v>
      </c>
    </row>
    <row r="112" spans="1:17" ht="14.25" customHeight="1" x14ac:dyDescent="0.2">
      <c r="A112" s="1" t="s">
        <v>81</v>
      </c>
      <c r="C112" s="11">
        <v>200849</v>
      </c>
      <c r="E112" s="11">
        <v>25624</v>
      </c>
      <c r="G112" s="11">
        <v>4832</v>
      </c>
      <c r="K112" s="11">
        <v>-170393</v>
      </c>
      <c r="O112" s="11">
        <v>-170393</v>
      </c>
    </row>
    <row r="113" spans="1:15" ht="14.25" customHeight="1" x14ac:dyDescent="0.2">
      <c r="A113" s="1" t="s">
        <v>82</v>
      </c>
      <c r="C113" s="11">
        <v>80377</v>
      </c>
      <c r="E113" s="12">
        <v>815</v>
      </c>
      <c r="G113" s="11">
        <v>1630</v>
      </c>
      <c r="K113" s="11">
        <v>-77932</v>
      </c>
      <c r="O113" s="11">
        <v>-77932</v>
      </c>
    </row>
    <row r="114" spans="1:15" ht="14.25" customHeight="1" x14ac:dyDescent="0.2">
      <c r="A114" s="1" t="s">
        <v>83</v>
      </c>
      <c r="C114" s="11">
        <v>33161</v>
      </c>
      <c r="E114" s="11">
        <v>9160</v>
      </c>
      <c r="G114" s="12">
        <v>250</v>
      </c>
      <c r="K114" s="11">
        <v>-23751</v>
      </c>
      <c r="O114" s="11">
        <v>-23751</v>
      </c>
    </row>
    <row r="115" spans="1:15" ht="14.25" customHeight="1" x14ac:dyDescent="0.2">
      <c r="A115" s="1" t="s">
        <v>84</v>
      </c>
      <c r="C115" s="11">
        <v>155416</v>
      </c>
      <c r="E115" s="11">
        <v>7263</v>
      </c>
      <c r="G115" s="11">
        <v>18630</v>
      </c>
      <c r="K115" s="11">
        <v>-129523</v>
      </c>
      <c r="O115" s="11">
        <v>-129523</v>
      </c>
    </row>
    <row r="116" spans="1:15" ht="14.25" customHeight="1" x14ac:dyDescent="0.2">
      <c r="A116" s="1" t="s">
        <v>213</v>
      </c>
    </row>
    <row r="117" spans="1:15" ht="14.25" customHeight="1" x14ac:dyDescent="0.2">
      <c r="A117" s="1" t="s">
        <v>214</v>
      </c>
      <c r="C117" s="11">
        <v>81545</v>
      </c>
      <c r="E117" s="11">
        <v>16284</v>
      </c>
      <c r="G117" s="11">
        <v>3273</v>
      </c>
      <c r="K117" s="11">
        <v>-61988</v>
      </c>
      <c r="O117" s="11">
        <v>-61988</v>
      </c>
    </row>
    <row r="118" spans="1:15" ht="14.25" customHeight="1" x14ac:dyDescent="0.2">
      <c r="A118" s="1" t="s">
        <v>86</v>
      </c>
      <c r="C118" s="11">
        <v>59594</v>
      </c>
      <c r="K118" s="11">
        <v>-59594</v>
      </c>
      <c r="O118" s="11">
        <v>-59594</v>
      </c>
    </row>
    <row r="119" spans="1:15" ht="14.25" customHeight="1" x14ac:dyDescent="0.2">
      <c r="A119" s="1" t="s">
        <v>87</v>
      </c>
      <c r="B119" s="11">
        <v>1003421</v>
      </c>
      <c r="E119" s="11">
        <v>214808</v>
      </c>
      <c r="G119" s="11">
        <v>65388</v>
      </c>
      <c r="K119" s="11">
        <v>-723225</v>
      </c>
      <c r="O119" s="11">
        <v>-723225</v>
      </c>
    </row>
    <row r="120" spans="1:15" ht="14.25" customHeight="1" x14ac:dyDescent="0.2">
      <c r="A120" s="1" t="s">
        <v>88</v>
      </c>
    </row>
    <row r="121" spans="1:15" ht="14.25" customHeight="1" x14ac:dyDescent="0.2">
      <c r="A121" s="1" t="s">
        <v>89</v>
      </c>
      <c r="C121" s="11">
        <v>479911</v>
      </c>
      <c r="E121" s="11">
        <v>478132</v>
      </c>
      <c r="I121" s="11">
        <v>15961</v>
      </c>
      <c r="M121" s="11">
        <v>14182</v>
      </c>
      <c r="O121" s="11">
        <v>14182</v>
      </c>
    </row>
    <row r="122" spans="1:15" ht="14.25" customHeight="1" x14ac:dyDescent="0.2">
      <c r="A122" s="1" t="s">
        <v>90</v>
      </c>
      <c r="C122" s="11">
        <v>667442</v>
      </c>
      <c r="E122" s="11">
        <v>525477</v>
      </c>
      <c r="I122" s="11">
        <v>247820</v>
      </c>
      <c r="M122" s="11">
        <v>105855</v>
      </c>
      <c r="O122" s="11">
        <v>105855</v>
      </c>
    </row>
    <row r="123" spans="1:15" ht="14.25" customHeight="1" x14ac:dyDescent="0.2">
      <c r="A123" s="1" t="s">
        <v>91</v>
      </c>
      <c r="C123" s="11">
        <v>54955</v>
      </c>
      <c r="E123" s="11">
        <v>54324</v>
      </c>
      <c r="I123" s="12">
        <v>3</v>
      </c>
      <c r="M123" s="1">
        <v>-628</v>
      </c>
      <c r="O123" s="1">
        <v>-628</v>
      </c>
    </row>
    <row r="124" spans="1:15" ht="14.25" customHeight="1" x14ac:dyDescent="0.2">
      <c r="A124" s="1" t="s">
        <v>215</v>
      </c>
    </row>
    <row r="125" spans="1:15" ht="14.25" customHeight="1" x14ac:dyDescent="0.2">
      <c r="A125" s="1" t="s">
        <v>216</v>
      </c>
      <c r="C125" s="12">
        <v>32</v>
      </c>
      <c r="M125" s="1">
        <v>-32</v>
      </c>
      <c r="O125" s="1">
        <v>-32</v>
      </c>
    </row>
    <row r="126" spans="1:15" ht="14.25" customHeight="1" x14ac:dyDescent="0.2">
      <c r="A126" s="1" t="s">
        <v>94</v>
      </c>
      <c r="C126" s="12">
        <v>830</v>
      </c>
      <c r="E126" s="12">
        <v>776</v>
      </c>
      <c r="M126" s="1">
        <v>-54</v>
      </c>
      <c r="O126" s="1">
        <v>-54</v>
      </c>
    </row>
    <row r="127" spans="1:15" ht="14.25" customHeight="1" x14ac:dyDescent="0.2">
      <c r="A127" s="1" t="s">
        <v>200</v>
      </c>
      <c r="C127" s="11">
        <v>1650</v>
      </c>
      <c r="E127" s="12">
        <v>960</v>
      </c>
      <c r="M127" s="1">
        <v>-690</v>
      </c>
      <c r="O127" s="1">
        <v>-690</v>
      </c>
    </row>
    <row r="128" spans="1:15" ht="14.25" customHeight="1" x14ac:dyDescent="0.2">
      <c r="A128" s="1" t="s">
        <v>95</v>
      </c>
      <c r="C128" s="12">
        <v>691</v>
      </c>
      <c r="E128" s="12">
        <v>263</v>
      </c>
      <c r="M128" s="1">
        <v>-428</v>
      </c>
      <c r="O128" s="1">
        <v>-428</v>
      </c>
    </row>
    <row r="129" spans="1:17" ht="14.25" customHeight="1" x14ac:dyDescent="0.2">
      <c r="A129" s="1" t="s">
        <v>96</v>
      </c>
      <c r="C129" s="11">
        <v>1205511</v>
      </c>
      <c r="E129" s="11">
        <v>1059932</v>
      </c>
      <c r="I129" s="11">
        <v>263784</v>
      </c>
      <c r="M129" s="11">
        <v>118205</v>
      </c>
      <c r="O129" s="11">
        <v>118205</v>
      </c>
    </row>
    <row r="130" spans="1:17" ht="14.25" customHeight="1" x14ac:dyDescent="0.2">
      <c r="A130" s="1" t="s">
        <v>97</v>
      </c>
      <c r="C130" s="11">
        <v>2208932</v>
      </c>
      <c r="E130" s="11">
        <v>1274740</v>
      </c>
      <c r="G130" s="11">
        <v>65388</v>
      </c>
      <c r="I130" s="11">
        <v>263784</v>
      </c>
      <c r="K130" s="11">
        <v>-723225</v>
      </c>
      <c r="M130" s="11">
        <v>118205</v>
      </c>
      <c r="O130" s="19">
        <v>-605020</v>
      </c>
    </row>
    <row r="131" spans="1:17" ht="14.25" customHeight="1" x14ac:dyDescent="0.2">
      <c r="A131" s="1" t="s">
        <v>7</v>
      </c>
      <c r="C131" s="11">
        <v>128246</v>
      </c>
      <c r="E131" s="11">
        <v>23155</v>
      </c>
      <c r="G131" s="11">
        <v>46229</v>
      </c>
      <c r="I131" s="11">
        <v>150022</v>
      </c>
      <c r="Q131" s="11">
        <v>91160</v>
      </c>
    </row>
    <row r="132" spans="1:17" ht="14.25" customHeight="1" x14ac:dyDescent="0.2">
      <c r="A132" s="1" t="s">
        <v>217</v>
      </c>
    </row>
    <row r="133" spans="1:17" ht="14.25" customHeight="1" x14ac:dyDescent="0.2">
      <c r="A133" s="1" t="s">
        <v>99</v>
      </c>
    </row>
    <row r="134" spans="1:17" ht="14.25" customHeight="1" x14ac:dyDescent="0.2">
      <c r="A134" s="1" t="s">
        <v>100</v>
      </c>
      <c r="K134" s="11">
        <v>206718</v>
      </c>
      <c r="O134" s="11">
        <v>206718</v>
      </c>
    </row>
    <row r="135" spans="1:17" ht="14.25" customHeight="1" x14ac:dyDescent="0.2">
      <c r="A135" s="1" t="s">
        <v>101</v>
      </c>
      <c r="K135" s="11">
        <v>147093</v>
      </c>
      <c r="O135" s="11">
        <v>147093</v>
      </c>
    </row>
    <row r="136" spans="1:17" ht="14.25" customHeight="1" x14ac:dyDescent="0.2">
      <c r="A136" s="1" t="s">
        <v>102</v>
      </c>
      <c r="K136" s="11">
        <v>167852</v>
      </c>
      <c r="M136" s="11">
        <v>145244</v>
      </c>
      <c r="O136" s="11">
        <v>313096</v>
      </c>
    </row>
    <row r="137" spans="1:17" ht="14.25" customHeight="1" x14ac:dyDescent="0.2">
      <c r="A137" s="1" t="s">
        <v>218</v>
      </c>
    </row>
    <row r="138" spans="1:17" ht="14.25" customHeight="1" x14ac:dyDescent="0.2">
      <c r="A138" s="1" t="s">
        <v>219</v>
      </c>
      <c r="K138" s="11">
        <v>189448</v>
      </c>
      <c r="O138" s="11">
        <v>189448</v>
      </c>
      <c r="Q138" s="11">
        <v>6594</v>
      </c>
    </row>
    <row r="139" spans="1:17" ht="14.25" customHeight="1" x14ac:dyDescent="0.2">
      <c r="A139" s="1" t="s">
        <v>159</v>
      </c>
      <c r="K139" s="12">
        <v>704</v>
      </c>
      <c r="O139" s="12">
        <v>704</v>
      </c>
    </row>
    <row r="140" spans="1:17" ht="14.25" customHeight="1" x14ac:dyDescent="0.2">
      <c r="A140" s="1" t="s">
        <v>106</v>
      </c>
      <c r="K140" s="11">
        <v>9803</v>
      </c>
      <c r="M140" s="11">
        <v>23710</v>
      </c>
      <c r="O140" s="11">
        <v>33513</v>
      </c>
      <c r="Q140" s="12">
        <v>997</v>
      </c>
    </row>
    <row r="141" spans="1:17" ht="14.25" customHeight="1" x14ac:dyDescent="0.2">
      <c r="A141" s="1" t="s">
        <v>109</v>
      </c>
      <c r="M141" s="11">
        <v>29278</v>
      </c>
      <c r="O141" s="11">
        <v>29278</v>
      </c>
      <c r="Q141" s="11">
        <v>28195</v>
      </c>
    </row>
    <row r="142" spans="1:17" ht="14.25" customHeight="1" x14ac:dyDescent="0.2">
      <c r="A142" s="1" t="s">
        <v>110</v>
      </c>
      <c r="K142" s="11">
        <v>721618</v>
      </c>
      <c r="M142" s="11">
        <v>198232</v>
      </c>
      <c r="O142" s="11">
        <v>919850</v>
      </c>
      <c r="Q142" s="11">
        <v>35786</v>
      </c>
    </row>
    <row r="143" spans="1:17" ht="14.25" customHeight="1" x14ac:dyDescent="0.2">
      <c r="A143" s="1" t="s">
        <v>112</v>
      </c>
      <c r="K143" s="11">
        <v>60784</v>
      </c>
      <c r="M143" s="11">
        <v>-60784</v>
      </c>
    </row>
    <row r="144" spans="1:17" ht="14.25" customHeight="1" x14ac:dyDescent="0.2">
      <c r="A144" s="1" t="s">
        <v>220</v>
      </c>
    </row>
    <row r="145" spans="1:17" ht="14.25" customHeight="1" x14ac:dyDescent="0.2">
      <c r="A145" s="1" t="s">
        <v>221</v>
      </c>
      <c r="K145" s="11">
        <v>782402</v>
      </c>
      <c r="M145" s="11">
        <v>137448</v>
      </c>
      <c r="O145" s="11">
        <v>919850</v>
      </c>
      <c r="Q145" s="11">
        <v>35786</v>
      </c>
    </row>
    <row r="146" spans="1:17" ht="14.25" customHeight="1" x14ac:dyDescent="0.2">
      <c r="A146" s="1" t="s">
        <v>181</v>
      </c>
      <c r="K146" s="11">
        <v>59177</v>
      </c>
      <c r="M146" s="11">
        <v>255653</v>
      </c>
      <c r="O146" s="11">
        <v>314830</v>
      </c>
      <c r="Q146" s="11">
        <v>126946</v>
      </c>
    </row>
    <row r="147" spans="1:17" ht="14.25" customHeight="1" x14ac:dyDescent="0.2">
      <c r="A147" s="1" t="s">
        <v>245</v>
      </c>
    </row>
    <row r="148" spans="1:17" ht="14.25" customHeight="1" x14ac:dyDescent="0.2">
      <c r="A148" s="1" t="s">
        <v>246</v>
      </c>
      <c r="K148" s="11">
        <v>-1142778</v>
      </c>
      <c r="M148" s="11">
        <v>7412783</v>
      </c>
      <c r="O148" s="11">
        <v>6270005</v>
      </c>
      <c r="Q148" s="11">
        <v>181362</v>
      </c>
    </row>
    <row r="149" spans="1:17" ht="14.25" customHeight="1" x14ac:dyDescent="0.2">
      <c r="A149" s="1" t="s">
        <v>222</v>
      </c>
      <c r="K149" s="11">
        <v>-1083601</v>
      </c>
      <c r="M149" s="11">
        <v>7668436</v>
      </c>
      <c r="O149" s="11">
        <v>6584835</v>
      </c>
      <c r="Q149" s="11">
        <v>308308</v>
      </c>
    </row>
    <row r="150" spans="1:17" ht="14.25" customHeight="1" x14ac:dyDescent="0.2">
      <c r="C150" s="1" t="s">
        <v>206</v>
      </c>
    </row>
    <row r="151" spans="1:17" ht="14.25" customHeight="1" x14ac:dyDescent="0.2">
      <c r="A151" s="12">
        <v>25</v>
      </c>
    </row>
    <row r="152" spans="1:1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3E0D-069D-C54D-AD24-A02B46C00875}">
  <dimension ref="A1:Q154"/>
  <sheetViews>
    <sheetView topLeftCell="A90" zoomScaleNormal="100" workbookViewId="0">
      <selection activeCell="C84" sqref="A1:C1048576"/>
    </sheetView>
  </sheetViews>
  <sheetFormatPr baseColWidth="10" defaultColWidth="8.83203125" defaultRowHeight="15" x14ac:dyDescent="0.2"/>
  <cols>
    <col min="1" max="1" width="38.6640625" style="1" customWidth="1"/>
    <col min="2" max="4" width="8.83203125" style="1"/>
    <col min="5" max="5" width="9.1640625" style="1" bestFit="1" customWidth="1"/>
    <col min="6" max="6" width="8.83203125" style="1"/>
    <col min="7" max="7" width="10.1640625" style="1" bestFit="1" customWidth="1"/>
    <col min="8" max="10" width="8.83203125" style="1"/>
    <col min="11" max="11" width="12.1640625" style="1" bestFit="1" customWidth="1"/>
    <col min="12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B3" s="9" t="s">
        <v>247</v>
      </c>
    </row>
    <row r="4" spans="1:9" ht="14.25" customHeight="1" x14ac:dyDescent="0.2">
      <c r="B4" s="1" t="s">
        <v>264</v>
      </c>
    </row>
    <row r="5" spans="1:9" ht="14.25" customHeight="1" x14ac:dyDescent="0.2">
      <c r="C5" s="1" t="s">
        <v>3</v>
      </c>
      <c r="E5" s="1" t="s">
        <v>4</v>
      </c>
      <c r="I5" s="1" t="s">
        <v>167</v>
      </c>
    </row>
    <row r="6" spans="1:9" ht="14.25" customHeight="1" x14ac:dyDescent="0.2">
      <c r="C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">
        <v>1812</v>
      </c>
      <c r="E9" s="1">
        <v>631</v>
      </c>
      <c r="G9" s="11">
        <v>2443</v>
      </c>
      <c r="I9" s="1">
        <v>39267</v>
      </c>
    </row>
    <row r="10" spans="1:9" ht="14.25" customHeight="1" x14ac:dyDescent="0.2">
      <c r="A10" s="1" t="s">
        <v>11</v>
      </c>
      <c r="C10" s="1">
        <v>565375</v>
      </c>
      <c r="E10" s="1">
        <v>533380</v>
      </c>
      <c r="G10" s="11">
        <v>1098755</v>
      </c>
      <c r="I10" s="1">
        <v>118768</v>
      </c>
    </row>
    <row r="11" spans="1:9" ht="14.25" customHeight="1" x14ac:dyDescent="0.2">
      <c r="A11" s="1" t="s">
        <v>138</v>
      </c>
      <c r="C11" s="1">
        <v>263190</v>
      </c>
      <c r="E11" s="1">
        <v>1683812</v>
      </c>
      <c r="G11" s="11">
        <v>1947002</v>
      </c>
      <c r="I11" s="12">
        <v>0</v>
      </c>
    </row>
    <row r="12" spans="1:9" ht="14.25" customHeight="1" x14ac:dyDescent="0.2">
      <c r="A12" s="1" t="s">
        <v>22</v>
      </c>
      <c r="C12" s="1">
        <v>102648</v>
      </c>
      <c r="E12" s="12">
        <v>0</v>
      </c>
      <c r="G12" s="11">
        <v>102648</v>
      </c>
      <c r="I12" s="12">
        <v>0</v>
      </c>
    </row>
    <row r="13" spans="1:9" ht="14.25" customHeight="1" x14ac:dyDescent="0.2">
      <c r="A13" s="1" t="s">
        <v>224</v>
      </c>
      <c r="C13" s="1">
        <v>72743</v>
      </c>
      <c r="E13" s="1">
        <v>140523</v>
      </c>
      <c r="G13" s="11">
        <v>213266</v>
      </c>
      <c r="I13" s="1">
        <v>45</v>
      </c>
    </row>
    <row r="14" spans="1:9" ht="14.25" customHeight="1" x14ac:dyDescent="0.2">
      <c r="A14" s="1" t="s">
        <v>15</v>
      </c>
      <c r="C14" s="1">
        <v>22039</v>
      </c>
      <c r="E14" s="1">
        <v>18572</v>
      </c>
      <c r="G14" s="11">
        <v>40611</v>
      </c>
      <c r="I14" s="12">
        <v>0</v>
      </c>
    </row>
    <row r="15" spans="1:9" ht="14.25" customHeight="1" x14ac:dyDescent="0.2">
      <c r="A15" s="1" t="s">
        <v>29</v>
      </c>
      <c r="C15" s="1">
        <v>13047</v>
      </c>
      <c r="E15" s="12">
        <v>0</v>
      </c>
      <c r="G15" s="11">
        <v>13047</v>
      </c>
      <c r="I15" s="1">
        <v>6811</v>
      </c>
    </row>
    <row r="16" spans="1:9" ht="14.25" customHeight="1" x14ac:dyDescent="0.2">
      <c r="A16" s="1" t="s">
        <v>140</v>
      </c>
      <c r="C16" s="12">
        <v>0</v>
      </c>
      <c r="E16" s="12">
        <v>0</v>
      </c>
      <c r="I16" s="1">
        <v>3716</v>
      </c>
    </row>
    <row r="17" spans="1:9" ht="14.25" customHeight="1" x14ac:dyDescent="0.2">
      <c r="A17" s="1" t="s">
        <v>16</v>
      </c>
      <c r="C17" s="1">
        <v>42971</v>
      </c>
      <c r="E17" s="1">
        <v>-42971</v>
      </c>
      <c r="I17" s="12">
        <v>0</v>
      </c>
    </row>
    <row r="18" spans="1:9" ht="14.25" customHeight="1" x14ac:dyDescent="0.2">
      <c r="A18" s="1" t="s">
        <v>17</v>
      </c>
      <c r="C18" s="1">
        <v>657</v>
      </c>
      <c r="E18" s="1">
        <v>22857</v>
      </c>
      <c r="G18" s="11">
        <v>23514</v>
      </c>
      <c r="I18" s="12">
        <v>0</v>
      </c>
    </row>
    <row r="19" spans="1:9" ht="14.25" customHeight="1" x14ac:dyDescent="0.2">
      <c r="A19" s="1" t="s">
        <v>18</v>
      </c>
      <c r="C19" s="12">
        <v>0</v>
      </c>
      <c r="E19" s="1">
        <v>43278</v>
      </c>
      <c r="G19" s="11">
        <v>43278</v>
      </c>
      <c r="I19" s="12">
        <v>0</v>
      </c>
    </row>
    <row r="20" spans="1:9" ht="14.25" customHeight="1" x14ac:dyDescent="0.2">
      <c r="A20" s="1" t="s">
        <v>188</v>
      </c>
      <c r="C20" s="1">
        <v>1173</v>
      </c>
      <c r="E20" s="1">
        <v>1859</v>
      </c>
      <c r="G20" s="11">
        <v>3032</v>
      </c>
      <c r="I20" s="1">
        <v>3868</v>
      </c>
    </row>
    <row r="21" spans="1:9" ht="14.25" customHeight="1" x14ac:dyDescent="0.2">
      <c r="A21" s="1" t="s">
        <v>20</v>
      </c>
      <c r="C21" s="1">
        <f>SUM(C9:C20)</f>
        <v>1085655</v>
      </c>
      <c r="E21" s="1">
        <f>SUM(E9:E20)</f>
        <v>2401941</v>
      </c>
      <c r="G21" s="11">
        <f>SUM(G9:G20)</f>
        <v>3487596</v>
      </c>
      <c r="I21" s="1">
        <f>SUM(I9:I20)</f>
        <v>172475</v>
      </c>
    </row>
    <row r="22" spans="1:9" ht="14.25" customHeight="1" x14ac:dyDescent="0.2">
      <c r="A22" s="1" t="s">
        <v>21</v>
      </c>
    </row>
    <row r="23" spans="1:9" ht="14.25" customHeight="1" x14ac:dyDescent="0.2">
      <c r="A23" s="1" t="s">
        <v>11</v>
      </c>
      <c r="C23" s="12">
        <v>0</v>
      </c>
      <c r="E23" s="1">
        <v>140047</v>
      </c>
      <c r="G23" s="11">
        <v>140047</v>
      </c>
      <c r="I23" s="12">
        <v>67440</v>
      </c>
    </row>
    <row r="24" spans="1:9" ht="14.25" customHeight="1" x14ac:dyDescent="0.2">
      <c r="A24" s="1" t="s">
        <v>22</v>
      </c>
      <c r="C24" s="12">
        <v>0</v>
      </c>
      <c r="E24" s="1">
        <v>1246400</v>
      </c>
      <c r="G24" s="11">
        <v>1246400</v>
      </c>
      <c r="I24" s="12">
        <v>0</v>
      </c>
    </row>
    <row r="25" spans="1:9" ht="14.25" customHeight="1" x14ac:dyDescent="0.2">
      <c r="A25" s="1" t="s">
        <v>13</v>
      </c>
      <c r="C25" s="12">
        <v>0</v>
      </c>
      <c r="E25" s="12">
        <v>0</v>
      </c>
      <c r="I25" s="1">
        <v>8890</v>
      </c>
    </row>
    <row r="26" spans="1:9" ht="14.25" customHeight="1" x14ac:dyDescent="0.2">
      <c r="A26" s="1" t="s">
        <v>139</v>
      </c>
      <c r="C26" s="12">
        <v>0</v>
      </c>
      <c r="E26" s="12">
        <v>0</v>
      </c>
      <c r="I26" s="1">
        <v>672824</v>
      </c>
    </row>
    <row r="27" spans="1:9" ht="14.25" customHeight="1" x14ac:dyDescent="0.2">
      <c r="A27" s="1" t="s">
        <v>23</v>
      </c>
    </row>
    <row r="28" spans="1:9" ht="14.25" customHeight="1" x14ac:dyDescent="0.2">
      <c r="A28" s="1" t="s">
        <v>141</v>
      </c>
      <c r="C28" s="1">
        <v>431528</v>
      </c>
      <c r="E28" s="1">
        <v>2726231</v>
      </c>
      <c r="G28" s="11">
        <v>3157759</v>
      </c>
      <c r="I28" s="1">
        <v>508883</v>
      </c>
    </row>
    <row r="29" spans="1:9" ht="14.25" customHeight="1" x14ac:dyDescent="0.2">
      <c r="A29" s="1" t="s">
        <v>142</v>
      </c>
      <c r="C29" s="1">
        <v>1900509</v>
      </c>
      <c r="E29" s="1">
        <v>15312531</v>
      </c>
      <c r="G29" s="11">
        <v>17213040</v>
      </c>
      <c r="I29" s="1">
        <v>283571</v>
      </c>
    </row>
    <row r="30" spans="1:9" ht="14.25" customHeight="1" x14ac:dyDescent="0.2">
      <c r="A30" s="1" t="s">
        <v>143</v>
      </c>
      <c r="C30" s="1">
        <v>-1216443</v>
      </c>
      <c r="E30" s="1">
        <v>-6085540</v>
      </c>
      <c r="G30" s="11">
        <v>-7301983</v>
      </c>
      <c r="I30" s="1">
        <v>-179599</v>
      </c>
    </row>
    <row r="31" spans="1:9" ht="14.25" customHeight="1" x14ac:dyDescent="0.2">
      <c r="A31" s="1" t="s">
        <v>27</v>
      </c>
      <c r="C31" s="12">
        <v>0</v>
      </c>
      <c r="E31" s="1">
        <v>72268</v>
      </c>
      <c r="G31" s="11">
        <v>72268</v>
      </c>
      <c r="I31" s="12">
        <v>0</v>
      </c>
    </row>
    <row r="32" spans="1:9" ht="14.25" customHeight="1" x14ac:dyDescent="0.2">
      <c r="A32" s="1" t="s">
        <v>169</v>
      </c>
      <c r="C32" s="1">
        <v>16994</v>
      </c>
      <c r="E32" s="12">
        <v>0</v>
      </c>
      <c r="G32" s="11">
        <v>16994</v>
      </c>
      <c r="I32" s="12">
        <v>0</v>
      </c>
    </row>
    <row r="33" spans="1:9" ht="14.25" customHeight="1" x14ac:dyDescent="0.2">
      <c r="A33" s="1" t="s">
        <v>170</v>
      </c>
      <c r="C33" s="1">
        <v>10758</v>
      </c>
      <c r="E33" s="12">
        <v>0</v>
      </c>
      <c r="G33" s="11">
        <v>10758</v>
      </c>
      <c r="I33" s="12">
        <v>0</v>
      </c>
    </row>
    <row r="34" spans="1:9" ht="14.25" customHeight="1" x14ac:dyDescent="0.2">
      <c r="A34" s="1" t="s">
        <v>29</v>
      </c>
      <c r="C34" s="12">
        <v>0</v>
      </c>
      <c r="E34" s="1">
        <v>24000</v>
      </c>
      <c r="G34" s="11">
        <v>24000</v>
      </c>
      <c r="I34" s="1">
        <v>53130</v>
      </c>
    </row>
    <row r="35" spans="1:9" ht="14.25" customHeight="1" x14ac:dyDescent="0.2">
      <c r="A35" s="1" t="s">
        <v>30</v>
      </c>
      <c r="C35" s="1">
        <v>8239</v>
      </c>
      <c r="E35" s="12">
        <v>0</v>
      </c>
      <c r="G35" s="11">
        <v>8239</v>
      </c>
      <c r="I35" s="1">
        <v>12802</v>
      </c>
    </row>
    <row r="36" spans="1:9" ht="14.25" customHeight="1" x14ac:dyDescent="0.2">
      <c r="A36" s="1" t="s">
        <v>31</v>
      </c>
      <c r="C36" s="12">
        <v>0</v>
      </c>
      <c r="E36" s="12">
        <v>0</v>
      </c>
      <c r="I36" s="1">
        <v>5848</v>
      </c>
    </row>
    <row r="37" spans="1:9" ht="14.25" customHeight="1" x14ac:dyDescent="0.2">
      <c r="A37" s="1" t="s">
        <v>32</v>
      </c>
      <c r="C37" s="12">
        <f>SUM(C23:C36)</f>
        <v>1151585</v>
      </c>
      <c r="E37" s="12">
        <f>SUM(E23:E36)</f>
        <v>13435937</v>
      </c>
      <c r="G37" s="12">
        <f>SUM(G23:G36)</f>
        <v>14587522</v>
      </c>
      <c r="I37" s="12">
        <f>SUM(I23:I36)</f>
        <v>1433789</v>
      </c>
    </row>
    <row r="38" spans="1:9" ht="14.25" customHeight="1" x14ac:dyDescent="0.2">
      <c r="A38" s="1" t="s">
        <v>33</v>
      </c>
      <c r="C38" s="12">
        <f>SUM(C37,C21)</f>
        <v>2237240</v>
      </c>
      <c r="E38" s="12">
        <f>SUM(E37,E21)</f>
        <v>15837878</v>
      </c>
      <c r="G38" s="12">
        <f>SUM(G37,G21)</f>
        <v>18075118</v>
      </c>
      <c r="I38" s="12">
        <f>SUM(I37,I21)</f>
        <v>1606264</v>
      </c>
    </row>
    <row r="39" spans="1:9" ht="14.25" customHeight="1" x14ac:dyDescent="0.2">
      <c r="A39" s="1" t="s">
        <v>171</v>
      </c>
    </row>
    <row r="40" spans="1:9" ht="14.25" customHeight="1" x14ac:dyDescent="0.2">
      <c r="A40" s="1" t="s">
        <v>189</v>
      </c>
      <c r="C40" s="1">
        <v>158918</v>
      </c>
      <c r="E40" s="1">
        <v>46166</v>
      </c>
      <c r="G40" s="11">
        <v>205084</v>
      </c>
      <c r="I40" s="12">
        <v>0</v>
      </c>
    </row>
    <row r="41" spans="1:9" ht="14.25" customHeight="1" x14ac:dyDescent="0.2">
      <c r="A41" s="1" t="s">
        <v>204</v>
      </c>
      <c r="C41" s="1">
        <v>68855</v>
      </c>
      <c r="E41" s="1">
        <v>33105</v>
      </c>
      <c r="G41" s="11">
        <v>101960</v>
      </c>
      <c r="I41" s="12">
        <v>0</v>
      </c>
    </row>
    <row r="42" spans="1:9" ht="14.25" customHeight="1" x14ac:dyDescent="0.2">
      <c r="A42" s="1" t="s">
        <v>225</v>
      </c>
      <c r="C42" s="1">
        <v>15830</v>
      </c>
      <c r="E42" s="1">
        <v>282349</v>
      </c>
      <c r="G42" s="11">
        <v>298179</v>
      </c>
      <c r="I42" s="1">
        <v>3511</v>
      </c>
    </row>
    <row r="43" spans="1:9" ht="14.25" customHeight="1" x14ac:dyDescent="0.2">
      <c r="A43" s="1" t="s">
        <v>190</v>
      </c>
      <c r="C43" s="1">
        <f>SUM(C40:C42)</f>
        <v>243603</v>
      </c>
      <c r="E43" s="1">
        <f>SUM(E40:E42)</f>
        <v>361620</v>
      </c>
      <c r="G43" s="11">
        <f>SUM(G40:G42)</f>
        <v>605223</v>
      </c>
      <c r="I43" s="12">
        <f>SUM(I40:I42)</f>
        <v>3511</v>
      </c>
    </row>
    <row r="44" spans="1:9" ht="14.25" customHeight="1" x14ac:dyDescent="0.2">
      <c r="A44" s="1" t="s">
        <v>173</v>
      </c>
      <c r="C44" s="12">
        <f>SUM(C43,C38)</f>
        <v>2480843</v>
      </c>
      <c r="E44" s="12">
        <f>SUM(E43,E38)</f>
        <v>16199498</v>
      </c>
      <c r="G44" s="12">
        <f>SUM(G43,G38)</f>
        <v>18680341</v>
      </c>
      <c r="I44" s="12">
        <f>SUM(I43,I38)</f>
        <v>1609775</v>
      </c>
    </row>
    <row r="45" spans="1:9" ht="14.25" customHeight="1" x14ac:dyDescent="0.2">
      <c r="A45" s="1" t="s">
        <v>206</v>
      </c>
    </row>
    <row r="46" spans="1:9" ht="14.25" customHeight="1" x14ac:dyDescent="0.2">
      <c r="A46" s="12">
        <v>23</v>
      </c>
    </row>
    <row r="47" spans="1:9" ht="14.25" customHeight="1" x14ac:dyDescent="0.2"/>
    <row r="48" spans="1:9" ht="14.25" customHeight="1" x14ac:dyDescent="0.2"/>
    <row r="49" spans="1:9" ht="14.25" customHeight="1" x14ac:dyDescent="0.2">
      <c r="B49" s="1" t="s">
        <v>0</v>
      </c>
    </row>
    <row r="50" spans="1:9" ht="14.25" customHeight="1" x14ac:dyDescent="0.2">
      <c r="B50" s="1" t="s">
        <v>135</v>
      </c>
    </row>
    <row r="51" spans="1:9" ht="14.25" customHeight="1" x14ac:dyDescent="0.2">
      <c r="B51" s="1" t="s">
        <v>248</v>
      </c>
    </row>
    <row r="52" spans="1:9" ht="14.25" customHeight="1" x14ac:dyDescent="0.2">
      <c r="B52" s="1" t="s">
        <v>264</v>
      </c>
    </row>
    <row r="53" spans="1:9" ht="14.25" customHeight="1" x14ac:dyDescent="0.2">
      <c r="C53" s="1" t="s">
        <v>3</v>
      </c>
      <c r="E53" s="1" t="s">
        <v>4</v>
      </c>
      <c r="I53" s="1" t="s">
        <v>167</v>
      </c>
    </row>
    <row r="54" spans="1:9" ht="14.25" customHeight="1" x14ac:dyDescent="0.2">
      <c r="C54" s="1" t="s">
        <v>5</v>
      </c>
      <c r="E54" s="1" t="s">
        <v>5</v>
      </c>
      <c r="G54" s="1" t="s">
        <v>6</v>
      </c>
      <c r="I54" s="1" t="s">
        <v>168</v>
      </c>
    </row>
    <row r="55" spans="1:9" ht="14.25" customHeight="1" x14ac:dyDescent="0.2">
      <c r="A55" s="1" t="s">
        <v>34</v>
      </c>
    </row>
    <row r="56" spans="1:9" ht="14.25" customHeight="1" x14ac:dyDescent="0.2">
      <c r="A56" s="1" t="s">
        <v>208</v>
      </c>
    </row>
    <row r="57" spans="1:9" ht="14.25" customHeight="1" x14ac:dyDescent="0.2">
      <c r="A57" s="1" t="s">
        <v>36</v>
      </c>
      <c r="C57" s="1">
        <v>114225</v>
      </c>
      <c r="E57" s="1">
        <v>188479</v>
      </c>
      <c r="G57" s="11">
        <v>302704</v>
      </c>
      <c r="I57" s="1">
        <v>30766</v>
      </c>
    </row>
    <row r="58" spans="1:9" ht="14.25" customHeight="1" x14ac:dyDescent="0.2">
      <c r="A58" s="1" t="s">
        <v>227</v>
      </c>
      <c r="C58" s="1">
        <v>3755</v>
      </c>
      <c r="E58" s="1">
        <v>44869</v>
      </c>
      <c r="G58" s="11">
        <v>48624</v>
      </c>
      <c r="I58" s="12">
        <v>0</v>
      </c>
    </row>
    <row r="59" spans="1:9" ht="14.25" customHeight="1" x14ac:dyDescent="0.2">
      <c r="A59" s="1" t="s">
        <v>147</v>
      </c>
      <c r="C59" s="1">
        <v>6683</v>
      </c>
      <c r="E59" s="1">
        <v>89580</v>
      </c>
      <c r="G59" s="11">
        <v>96263</v>
      </c>
      <c r="I59" s="1">
        <v>10790</v>
      </c>
    </row>
    <row r="60" spans="1:9" ht="14.25" customHeight="1" x14ac:dyDescent="0.2">
      <c r="A60" s="1" t="s">
        <v>228</v>
      </c>
      <c r="C60" s="1">
        <v>973</v>
      </c>
      <c r="E60" s="1">
        <v>203</v>
      </c>
      <c r="G60" s="11">
        <v>1176</v>
      </c>
      <c r="I60" s="12">
        <v>0</v>
      </c>
    </row>
    <row r="61" spans="1:9" ht="14.25" customHeight="1" x14ac:dyDescent="0.2">
      <c r="A61" s="1" t="s">
        <v>39</v>
      </c>
      <c r="C61" s="1">
        <v>2251</v>
      </c>
      <c r="E61" s="1">
        <v>45907</v>
      </c>
      <c r="G61" s="11">
        <v>48158</v>
      </c>
      <c r="I61" s="12">
        <v>0</v>
      </c>
    </row>
    <row r="62" spans="1:9" ht="14.25" customHeight="1" x14ac:dyDescent="0.2">
      <c r="A62" s="1" t="s">
        <v>40</v>
      </c>
      <c r="C62" s="1">
        <v>10210</v>
      </c>
      <c r="E62" s="12">
        <v>0</v>
      </c>
      <c r="G62" s="11">
        <v>10210</v>
      </c>
      <c r="I62" s="12">
        <v>0</v>
      </c>
    </row>
    <row r="63" spans="1:9" ht="14.25" customHeight="1" x14ac:dyDescent="0.2">
      <c r="A63" s="1" t="s">
        <v>151</v>
      </c>
      <c r="C63" s="1">
        <v>29133</v>
      </c>
      <c r="E63" s="12">
        <v>0</v>
      </c>
      <c r="G63" s="11">
        <v>29133</v>
      </c>
      <c r="I63" s="12">
        <v>0</v>
      </c>
    </row>
    <row r="64" spans="1:9" ht="14.25" customHeight="1" x14ac:dyDescent="0.2">
      <c r="A64" s="1" t="s">
        <v>41</v>
      </c>
      <c r="C64" s="12">
        <v>0</v>
      </c>
      <c r="E64" s="1">
        <v>3129</v>
      </c>
      <c r="G64" s="11">
        <v>3129</v>
      </c>
      <c r="I64" s="1">
        <v>1267</v>
      </c>
    </row>
    <row r="65" spans="1:9" ht="14.25" customHeight="1" x14ac:dyDescent="0.2">
      <c r="A65" s="1" t="s">
        <v>249</v>
      </c>
      <c r="C65" s="1">
        <v>213</v>
      </c>
      <c r="E65" s="1">
        <v>3779</v>
      </c>
      <c r="G65" s="11">
        <v>3992</v>
      </c>
      <c r="I65" s="1">
        <v>2107</v>
      </c>
    </row>
    <row r="66" spans="1:9" ht="14.25" customHeight="1" x14ac:dyDescent="0.2">
      <c r="A66" s="1" t="s">
        <v>197</v>
      </c>
      <c r="C66" s="12">
        <v>0</v>
      </c>
      <c r="E66" s="1">
        <v>731746</v>
      </c>
      <c r="G66" s="11">
        <v>731746</v>
      </c>
      <c r="I66" s="12">
        <v>0</v>
      </c>
    </row>
    <row r="67" spans="1:9" ht="14.25" customHeight="1" x14ac:dyDescent="0.2">
      <c r="A67" s="1" t="s">
        <v>229</v>
      </c>
      <c r="C67" s="1">
        <v>23413</v>
      </c>
      <c r="E67" s="1">
        <v>11545</v>
      </c>
      <c r="G67" s="11">
        <v>34958</v>
      </c>
      <c r="I67" s="12">
        <v>0</v>
      </c>
    </row>
    <row r="68" spans="1:9" ht="14.25" customHeight="1" x14ac:dyDescent="0.2">
      <c r="A68" s="1" t="s">
        <v>148</v>
      </c>
      <c r="C68" s="1">
        <v>78022</v>
      </c>
      <c r="E68" s="1">
        <v>229180</v>
      </c>
      <c r="G68" s="11">
        <v>307202</v>
      </c>
      <c r="I68" s="1">
        <v>37628</v>
      </c>
    </row>
    <row r="69" spans="1:9" ht="14.25" customHeight="1" x14ac:dyDescent="0.2">
      <c r="A69" s="1" t="s">
        <v>46</v>
      </c>
      <c r="C69" s="1">
        <v>6817</v>
      </c>
      <c r="E69" s="1">
        <v>2760</v>
      </c>
      <c r="G69" s="11">
        <v>9577</v>
      </c>
      <c r="I69" s="1">
        <v>609</v>
      </c>
    </row>
    <row r="70" spans="1:9" ht="14.25" customHeight="1" x14ac:dyDescent="0.2">
      <c r="A70" s="1" t="s">
        <v>48</v>
      </c>
      <c r="C70" s="1">
        <f>SUM(C57:C69)</f>
        <v>275695</v>
      </c>
      <c r="E70" s="1">
        <f>SUM(E57:E69)</f>
        <v>1351177</v>
      </c>
      <c r="G70" s="11">
        <f>SUM(G57:G69)</f>
        <v>1626872</v>
      </c>
      <c r="I70" s="1">
        <f>SUM(I57:I69)</f>
        <v>83167</v>
      </c>
    </row>
    <row r="71" spans="1:9" ht="14.25" customHeight="1" x14ac:dyDescent="0.2">
      <c r="A71" s="1" t="s">
        <v>49</v>
      </c>
    </row>
    <row r="72" spans="1:9" ht="14.25" customHeight="1" x14ac:dyDescent="0.2">
      <c r="A72" s="1" t="s">
        <v>50</v>
      </c>
      <c r="C72" s="1">
        <v>791805</v>
      </c>
      <c r="E72" s="1">
        <v>5514698</v>
      </c>
      <c r="G72" s="11">
        <v>6306503</v>
      </c>
      <c r="I72" s="1">
        <v>797078</v>
      </c>
    </row>
    <row r="73" spans="1:9" ht="14.25" customHeight="1" x14ac:dyDescent="0.2">
      <c r="A73" s="1" t="s">
        <v>230</v>
      </c>
      <c r="C73" s="1">
        <v>6170</v>
      </c>
      <c r="E73" s="1">
        <v>13848</v>
      </c>
      <c r="G73" s="11">
        <v>20018</v>
      </c>
      <c r="I73" s="12">
        <v>0</v>
      </c>
    </row>
    <row r="74" spans="1:9" ht="14.25" customHeight="1" x14ac:dyDescent="0.2">
      <c r="A74" s="1" t="s">
        <v>51</v>
      </c>
      <c r="C74" s="1">
        <v>22874</v>
      </c>
      <c r="E74" s="1">
        <v>158416</v>
      </c>
      <c r="G74" s="11">
        <v>181290</v>
      </c>
      <c r="I74" s="12">
        <v>0</v>
      </c>
    </row>
    <row r="75" spans="1:9" ht="14.25" customHeight="1" x14ac:dyDescent="0.2">
      <c r="A75" s="1" t="s">
        <v>149</v>
      </c>
      <c r="C75" s="12">
        <v>0</v>
      </c>
      <c r="E75" s="1">
        <v>10028</v>
      </c>
      <c r="G75" s="11">
        <v>10028</v>
      </c>
      <c r="I75" s="12">
        <v>0</v>
      </c>
    </row>
    <row r="76" spans="1:9" ht="14.25" customHeight="1" x14ac:dyDescent="0.2">
      <c r="A76" s="1" t="s">
        <v>250</v>
      </c>
      <c r="C76" s="12">
        <v>0</v>
      </c>
      <c r="E76" s="1">
        <v>29036</v>
      </c>
      <c r="G76" s="11">
        <v>29036</v>
      </c>
      <c r="I76" s="12">
        <v>0</v>
      </c>
    </row>
    <row r="77" spans="1:9" ht="14.25" customHeight="1" x14ac:dyDescent="0.2">
      <c r="A77" s="1" t="s">
        <v>231</v>
      </c>
      <c r="C77" s="1">
        <v>736300</v>
      </c>
      <c r="E77" s="1">
        <v>363888</v>
      </c>
      <c r="G77" s="11">
        <v>1100188</v>
      </c>
      <c r="I77" s="12">
        <v>0</v>
      </c>
    </row>
    <row r="78" spans="1:9" ht="14.25" customHeight="1" x14ac:dyDescent="0.2">
      <c r="A78" s="1" t="s">
        <v>232</v>
      </c>
      <c r="C78" s="1">
        <v>618004</v>
      </c>
      <c r="E78" s="1">
        <v>296974</v>
      </c>
      <c r="G78" s="11">
        <v>914978</v>
      </c>
      <c r="I78" s="12">
        <v>0</v>
      </c>
    </row>
    <row r="79" spans="1:9" ht="14.25" customHeight="1" x14ac:dyDescent="0.2">
      <c r="A79" s="1" t="s">
        <v>54</v>
      </c>
      <c r="C79" s="12">
        <v>0</v>
      </c>
      <c r="E79" s="12">
        <v>0</v>
      </c>
      <c r="I79" s="1">
        <v>39266</v>
      </c>
    </row>
    <row r="80" spans="1:9" ht="14.25" customHeight="1" x14ac:dyDescent="0.2">
      <c r="A80" s="1" t="s">
        <v>151</v>
      </c>
      <c r="C80" s="1">
        <v>395370</v>
      </c>
      <c r="E80" s="12">
        <v>0</v>
      </c>
      <c r="G80" s="11">
        <v>395370</v>
      </c>
      <c r="I80" s="12">
        <v>0</v>
      </c>
    </row>
    <row r="81" spans="1:9" ht="14.25" customHeight="1" x14ac:dyDescent="0.2">
      <c r="A81" s="1" t="s">
        <v>55</v>
      </c>
      <c r="C81" s="1">
        <v>58900</v>
      </c>
      <c r="E81" s="1">
        <v>32964</v>
      </c>
      <c r="G81" s="11">
        <v>91864</v>
      </c>
      <c r="I81" s="1">
        <v>32440</v>
      </c>
    </row>
    <row r="82" spans="1:9" ht="14.25" customHeight="1" x14ac:dyDescent="0.2">
      <c r="A82" s="1" t="s">
        <v>56</v>
      </c>
      <c r="C82" s="1">
        <f>SUM(C72:C81)</f>
        <v>2629423</v>
      </c>
      <c r="E82" s="1">
        <f>SUM(E72:E81)</f>
        <v>6419852</v>
      </c>
      <c r="G82" s="11">
        <f>SUM(G72:G81)</f>
        <v>9049275</v>
      </c>
      <c r="I82" s="1">
        <f>SUM(I72:I81)</f>
        <v>868784</v>
      </c>
    </row>
    <row r="83" spans="1:9" ht="14.25" customHeight="1" x14ac:dyDescent="0.2">
      <c r="A83" s="1" t="s">
        <v>57</v>
      </c>
      <c r="C83" s="1">
        <f>SUM(C82,C70)</f>
        <v>2905118</v>
      </c>
      <c r="E83" s="1">
        <f>SUM(E82,E70)</f>
        <v>7771029</v>
      </c>
      <c r="G83" s="11">
        <f>SUM(G82,G70)</f>
        <v>10676147</v>
      </c>
      <c r="I83" s="1">
        <f>SUM(I82,I70)</f>
        <v>951951</v>
      </c>
    </row>
    <row r="84" spans="1:9" ht="14.25" customHeight="1" x14ac:dyDescent="0.2">
      <c r="A84" s="1" t="s">
        <v>174</v>
      </c>
    </row>
    <row r="85" spans="1:9" ht="14.25" customHeight="1" x14ac:dyDescent="0.2">
      <c r="A85" s="1" t="s">
        <v>192</v>
      </c>
      <c r="C85" s="1">
        <v>190982</v>
      </c>
      <c r="E85" s="1">
        <v>96269</v>
      </c>
      <c r="G85" s="11">
        <v>287251</v>
      </c>
      <c r="I85" s="12">
        <v>0</v>
      </c>
    </row>
    <row r="86" spans="1:9" ht="14.25" customHeight="1" x14ac:dyDescent="0.2">
      <c r="A86" s="1" t="s">
        <v>233</v>
      </c>
      <c r="C86" s="1">
        <v>270641</v>
      </c>
      <c r="E86" s="1">
        <v>139390</v>
      </c>
      <c r="G86" s="11">
        <v>410031</v>
      </c>
      <c r="I86" s="12">
        <v>0</v>
      </c>
    </row>
    <row r="87" spans="1:9" ht="14.25" customHeight="1" x14ac:dyDescent="0.2">
      <c r="A87" s="1" t="s">
        <v>209</v>
      </c>
      <c r="C87" s="12">
        <v>0</v>
      </c>
      <c r="E87" s="12">
        <v>0</v>
      </c>
      <c r="I87" s="1">
        <v>336404</v>
      </c>
    </row>
    <row r="88" spans="1:9" ht="14.25" customHeight="1" x14ac:dyDescent="0.2">
      <c r="A88" s="1" t="s">
        <v>234</v>
      </c>
      <c r="C88" s="1">
        <v>8239</v>
      </c>
      <c r="E88" s="12">
        <v>0</v>
      </c>
      <c r="G88" s="11">
        <v>8239</v>
      </c>
      <c r="I88" s="12">
        <v>0</v>
      </c>
    </row>
    <row r="89" spans="1:9" ht="14.25" customHeight="1" x14ac:dyDescent="0.2">
      <c r="A89" s="1" t="s">
        <v>193</v>
      </c>
      <c r="C89" s="1">
        <f>SUM(C85:C88)</f>
        <v>469862</v>
      </c>
      <c r="E89" s="1">
        <f>SUM(E85:E88)</f>
        <v>235659</v>
      </c>
      <c r="G89" s="11">
        <f>SUM(G85:G88)</f>
        <v>705521</v>
      </c>
      <c r="I89" s="12">
        <f>SUM(I85:I88)</f>
        <v>336404</v>
      </c>
    </row>
    <row r="90" spans="1:9" ht="14.25" customHeight="1" x14ac:dyDescent="0.2">
      <c r="A90" s="1" t="s">
        <v>176</v>
      </c>
      <c r="C90" s="1">
        <f>SUM(C89,C83)</f>
        <v>3374980</v>
      </c>
      <c r="E90" s="1">
        <f>SUM(E89,E83)</f>
        <v>8006688</v>
      </c>
      <c r="G90" s="11">
        <f>SUM(G89,G83)</f>
        <v>11381668</v>
      </c>
      <c r="I90" s="12">
        <f>SUM(I89,I83)</f>
        <v>1288355</v>
      </c>
    </row>
    <row r="91" spans="1:9" ht="14.25" customHeight="1" x14ac:dyDescent="0.2">
      <c r="A91" s="1" t="s">
        <v>152</v>
      </c>
    </row>
    <row r="92" spans="1:9" ht="14.25" customHeight="1" x14ac:dyDescent="0.2">
      <c r="A92" s="1" t="s">
        <v>177</v>
      </c>
      <c r="C92" s="1">
        <v>59923</v>
      </c>
      <c r="E92" s="1">
        <v>5958423</v>
      </c>
      <c r="G92" s="11">
        <v>6018346</v>
      </c>
      <c r="I92" s="1">
        <v>226005</v>
      </c>
    </row>
    <row r="93" spans="1:9" ht="14.25" customHeight="1" x14ac:dyDescent="0.2">
      <c r="A93" s="1" t="s">
        <v>60</v>
      </c>
    </row>
    <row r="94" spans="1:9" ht="14.25" customHeight="1" x14ac:dyDescent="0.2">
      <c r="A94" s="1" t="s">
        <v>61</v>
      </c>
      <c r="C94" s="1">
        <v>335533</v>
      </c>
      <c r="E94" s="1">
        <v>429034</v>
      </c>
      <c r="G94" s="11">
        <v>764567</v>
      </c>
      <c r="I94" s="1">
        <v>18574</v>
      </c>
    </row>
    <row r="95" spans="1:9" ht="14.25" customHeight="1" x14ac:dyDescent="0.2">
      <c r="A95" s="1" t="s">
        <v>62</v>
      </c>
      <c r="C95" s="1">
        <v>170200</v>
      </c>
      <c r="E95" s="12">
        <v>0</v>
      </c>
      <c r="G95" s="11">
        <v>170200</v>
      </c>
      <c r="I95" s="1">
        <v>3550</v>
      </c>
    </row>
    <row r="96" spans="1:9" ht="14.25" customHeight="1" x14ac:dyDescent="0.2">
      <c r="A96" s="1" t="s">
        <v>63</v>
      </c>
      <c r="C96" s="1">
        <v>269780</v>
      </c>
      <c r="E96" s="1">
        <v>758005</v>
      </c>
      <c r="G96" s="11">
        <v>1027785</v>
      </c>
      <c r="I96" s="1">
        <v>86614</v>
      </c>
    </row>
    <row r="97" spans="1:17" ht="14.25" customHeight="1" x14ac:dyDescent="0.2">
      <c r="A97" s="1" t="s">
        <v>235</v>
      </c>
      <c r="C97" s="1">
        <v>-1729573</v>
      </c>
      <c r="E97" s="1">
        <v>1047348</v>
      </c>
      <c r="G97" s="11">
        <v>-682225</v>
      </c>
      <c r="I97" s="1">
        <v>-13323</v>
      </c>
    </row>
    <row r="98" spans="1:17" ht="14.25" customHeight="1" x14ac:dyDescent="0.2">
      <c r="A98" s="1" t="s">
        <v>153</v>
      </c>
      <c r="C98" s="1">
        <f>SUM(C94:C97, C92)</f>
        <v>-894137</v>
      </c>
      <c r="E98" s="1">
        <f>SUM(E94:E97, E92)</f>
        <v>8192810</v>
      </c>
      <c r="G98" s="11">
        <f>SUM(G94:G97, G92)</f>
        <v>7298673</v>
      </c>
      <c r="I98" s="1">
        <f>SUM(I94:I97, I92)</f>
        <v>321420</v>
      </c>
    </row>
    <row r="99" spans="1:17" ht="14.25" customHeight="1" x14ac:dyDescent="0.2"/>
    <row r="100" spans="1:17" ht="14.25" customHeight="1" x14ac:dyDescent="0.2"/>
    <row r="101" spans="1:17" ht="14.25" customHeight="1" x14ac:dyDescent="0.2"/>
    <row r="102" spans="1:17" ht="14.25" customHeight="1" x14ac:dyDescent="0.2"/>
    <row r="103" spans="1:17" ht="14.25" customHeight="1" x14ac:dyDescent="0.2">
      <c r="E103" s="1" t="s">
        <v>0</v>
      </c>
    </row>
    <row r="104" spans="1:17" ht="14.25" customHeight="1" x14ac:dyDescent="0.2">
      <c r="F104" s="1" t="s">
        <v>66</v>
      </c>
    </row>
    <row r="105" spans="1:17" ht="14.25" customHeight="1" x14ac:dyDescent="0.2">
      <c r="E105" s="1" t="s">
        <v>248</v>
      </c>
    </row>
    <row r="106" spans="1:17" ht="14.25" customHeight="1" x14ac:dyDescent="0.2">
      <c r="F106" s="1" t="s">
        <v>264</v>
      </c>
    </row>
    <row r="107" spans="1:17" ht="14.25" customHeight="1" x14ac:dyDescent="0.2">
      <c r="K107" s="1" t="s">
        <v>121</v>
      </c>
    </row>
    <row r="108" spans="1:17" ht="14.25" customHeight="1" x14ac:dyDescent="0.2">
      <c r="F108" s="1" t="s">
        <v>68</v>
      </c>
      <c r="K108" s="1" t="s">
        <v>156</v>
      </c>
    </row>
    <row r="109" spans="1:17" ht="14.25" customHeight="1" x14ac:dyDescent="0.2">
      <c r="D109" s="1" t="s">
        <v>236</v>
      </c>
      <c r="F109" s="1" t="s">
        <v>237</v>
      </c>
      <c r="I109" s="1" t="s">
        <v>238</v>
      </c>
      <c r="M109" s="1" t="s">
        <v>239</v>
      </c>
    </row>
    <row r="110" spans="1:17" ht="14.25" customHeight="1" x14ac:dyDescent="0.2">
      <c r="E110" s="1" t="s">
        <v>240</v>
      </c>
      <c r="F110" s="1" t="s">
        <v>241</v>
      </c>
      <c r="I110" s="1" t="s">
        <v>241</v>
      </c>
      <c r="J110" s="1" t="s">
        <v>3</v>
      </c>
      <c r="M110" s="1" t="s">
        <v>242</v>
      </c>
      <c r="Q110" s="1" t="s">
        <v>167</v>
      </c>
    </row>
    <row r="111" spans="1:17" ht="14.25" customHeight="1" x14ac:dyDescent="0.2">
      <c r="A111" s="1" t="s">
        <v>69</v>
      </c>
      <c r="B111" s="1" t="s">
        <v>70</v>
      </c>
      <c r="D111" s="1" t="s">
        <v>243</v>
      </c>
      <c r="F111" s="1" t="s">
        <v>244</v>
      </c>
      <c r="H111" s="1" t="s">
        <v>244</v>
      </c>
      <c r="K111" s="1" t="s">
        <v>5</v>
      </c>
      <c r="M111" s="1" t="s">
        <v>5</v>
      </c>
      <c r="O111" s="1" t="s">
        <v>76</v>
      </c>
      <c r="Q111" s="1" t="s">
        <v>168</v>
      </c>
    </row>
    <row r="112" spans="1:17" ht="14.25" customHeight="1" x14ac:dyDescent="0.2">
      <c r="A112" s="1" t="s">
        <v>78</v>
      </c>
    </row>
    <row r="113" spans="1:16" ht="14.25" customHeight="1" x14ac:dyDescent="0.2">
      <c r="A113" s="1" t="s">
        <v>79</v>
      </c>
    </row>
    <row r="114" spans="1:16" ht="14.25" customHeight="1" x14ac:dyDescent="0.2">
      <c r="A114" s="1" t="s">
        <v>80</v>
      </c>
      <c r="C114" s="1">
        <v>344274</v>
      </c>
      <c r="E114" s="1">
        <v>162685</v>
      </c>
      <c r="G114" s="1">
        <v>38991</v>
      </c>
      <c r="I114" s="12">
        <v>0</v>
      </c>
      <c r="K114" s="1">
        <v>-142598</v>
      </c>
      <c r="M114" s="12">
        <v>0</v>
      </c>
      <c r="O114" s="11">
        <v>-142598</v>
      </c>
    </row>
    <row r="115" spans="1:16" ht="14.25" customHeight="1" x14ac:dyDescent="0.2">
      <c r="A115" s="1" t="s">
        <v>81</v>
      </c>
      <c r="C115" s="1">
        <v>195031</v>
      </c>
      <c r="E115" s="1">
        <v>27460</v>
      </c>
      <c r="G115" s="1">
        <v>1153</v>
      </c>
      <c r="I115" s="12">
        <v>0</v>
      </c>
      <c r="K115" s="1">
        <v>-166418</v>
      </c>
      <c r="M115" s="12">
        <v>0</v>
      </c>
      <c r="O115" s="11">
        <v>-166418</v>
      </c>
    </row>
    <row r="116" spans="1:16" ht="14.25" customHeight="1" x14ac:dyDescent="0.2">
      <c r="A116" s="1" t="s">
        <v>82</v>
      </c>
      <c r="C116" s="1">
        <v>86236</v>
      </c>
      <c r="E116" s="1">
        <v>826</v>
      </c>
      <c r="G116" s="1">
        <v>1233</v>
      </c>
      <c r="I116" s="12">
        <v>0</v>
      </c>
      <c r="K116" s="1">
        <v>-84177</v>
      </c>
      <c r="M116" s="12">
        <v>0</v>
      </c>
      <c r="O116" s="11">
        <v>-84177</v>
      </c>
    </row>
    <row r="117" spans="1:16" ht="14.25" customHeight="1" x14ac:dyDescent="0.2">
      <c r="A117" s="1" t="s">
        <v>83</v>
      </c>
      <c r="C117" s="1">
        <v>25614</v>
      </c>
      <c r="E117" s="1">
        <v>2088</v>
      </c>
      <c r="G117" s="1">
        <v>23</v>
      </c>
      <c r="I117" s="12">
        <v>0</v>
      </c>
      <c r="K117" s="1">
        <v>-23503</v>
      </c>
      <c r="M117" s="12">
        <v>0</v>
      </c>
      <c r="O117" s="11">
        <v>-23503</v>
      </c>
    </row>
    <row r="118" spans="1:16" ht="14.25" customHeight="1" x14ac:dyDescent="0.2">
      <c r="A118" s="1" t="s">
        <v>84</v>
      </c>
      <c r="C118" s="1">
        <v>121525</v>
      </c>
      <c r="E118" s="1">
        <v>8659</v>
      </c>
      <c r="G118" s="1">
        <v>11124</v>
      </c>
      <c r="I118" s="12">
        <v>0</v>
      </c>
      <c r="K118" s="1">
        <v>-101742</v>
      </c>
      <c r="M118" s="12">
        <v>0</v>
      </c>
      <c r="O118" s="11">
        <v>-101742</v>
      </c>
    </row>
    <row r="119" spans="1:16" ht="14.25" customHeight="1" x14ac:dyDescent="0.2">
      <c r="A119" s="1" t="s">
        <v>213</v>
      </c>
    </row>
    <row r="120" spans="1:16" ht="14.25" customHeight="1" x14ac:dyDescent="0.2">
      <c r="A120" s="1" t="s">
        <v>214</v>
      </c>
      <c r="C120" s="1">
        <v>79454</v>
      </c>
      <c r="E120" s="1">
        <v>29137</v>
      </c>
      <c r="G120" s="1">
        <v>2400</v>
      </c>
      <c r="I120" s="12">
        <v>0</v>
      </c>
      <c r="K120" s="1">
        <v>-47917</v>
      </c>
      <c r="M120" s="12">
        <v>0</v>
      </c>
      <c r="O120" s="11">
        <v>-47917</v>
      </c>
    </row>
    <row r="121" spans="1:16" ht="14.25" customHeight="1" x14ac:dyDescent="0.2">
      <c r="A121" s="1" t="s">
        <v>86</v>
      </c>
      <c r="C121" s="1">
        <v>75241</v>
      </c>
      <c r="E121" s="1">
        <v>0</v>
      </c>
      <c r="G121" s="12">
        <v>0</v>
      </c>
      <c r="I121" s="12">
        <v>0</v>
      </c>
      <c r="K121" s="1">
        <v>-75241</v>
      </c>
      <c r="M121" s="12">
        <v>0</v>
      </c>
      <c r="O121" s="11">
        <v>-75241</v>
      </c>
    </row>
    <row r="122" spans="1:16" ht="14.25" customHeight="1" x14ac:dyDescent="0.2">
      <c r="A122" s="1" t="s">
        <v>87</v>
      </c>
      <c r="C122" s="1">
        <f>SUM(C114:C121)</f>
        <v>927375</v>
      </c>
      <c r="E122" s="1">
        <f>SUM(E114:E121)</f>
        <v>230855</v>
      </c>
      <c r="G122" s="1">
        <f>SUM(G114:G121)</f>
        <v>54924</v>
      </c>
      <c r="I122" s="12">
        <f>SUM(I114:I121)</f>
        <v>0</v>
      </c>
      <c r="K122" s="1">
        <f>SUM(K114:K121)</f>
        <v>-641596</v>
      </c>
      <c r="M122" s="12">
        <f>SUM(M114:M121)</f>
        <v>0</v>
      </c>
      <c r="O122" s="11">
        <f>SUM(O114:O121)</f>
        <v>-641596</v>
      </c>
      <c r="P122" s="1">
        <f>SUM(P114:P121)</f>
        <v>0</v>
      </c>
    </row>
    <row r="123" spans="1:16" ht="14.25" customHeight="1" x14ac:dyDescent="0.2">
      <c r="A123" s="1" t="s">
        <v>88</v>
      </c>
    </row>
    <row r="124" spans="1:16" ht="14.25" customHeight="1" x14ac:dyDescent="0.2">
      <c r="A124" s="1" t="s">
        <v>89</v>
      </c>
      <c r="C124" s="1">
        <v>483199</v>
      </c>
      <c r="E124" s="1">
        <v>488089</v>
      </c>
      <c r="G124" s="12">
        <v>0</v>
      </c>
      <c r="I124" s="1">
        <v>21271</v>
      </c>
      <c r="K124" s="12">
        <v>0</v>
      </c>
      <c r="M124" s="11">
        <f>O124</f>
        <v>26161</v>
      </c>
      <c r="O124" s="11">
        <v>26161</v>
      </c>
    </row>
    <row r="125" spans="1:16" ht="14.25" customHeight="1" x14ac:dyDescent="0.2">
      <c r="A125" s="1" t="s">
        <v>90</v>
      </c>
      <c r="C125" s="1">
        <v>688909</v>
      </c>
      <c r="E125" s="1">
        <v>568507</v>
      </c>
      <c r="G125" s="12">
        <v>0</v>
      </c>
      <c r="I125" s="1">
        <v>259471</v>
      </c>
      <c r="K125" s="12">
        <v>0</v>
      </c>
      <c r="M125" s="11">
        <f>O125</f>
        <v>139069</v>
      </c>
      <c r="O125" s="11">
        <v>139069</v>
      </c>
    </row>
    <row r="126" spans="1:16" ht="14.25" customHeight="1" x14ac:dyDescent="0.2">
      <c r="A126" s="1" t="s">
        <v>91</v>
      </c>
      <c r="C126" s="1">
        <v>56108</v>
      </c>
      <c r="E126" s="1">
        <v>62648</v>
      </c>
      <c r="G126" s="12">
        <v>0</v>
      </c>
      <c r="I126" s="1">
        <v>17</v>
      </c>
      <c r="K126" s="12">
        <v>0</v>
      </c>
      <c r="M126" s="11">
        <f>O126</f>
        <v>6557</v>
      </c>
      <c r="O126" s="11">
        <v>6557</v>
      </c>
    </row>
    <row r="127" spans="1:16" ht="14.25" customHeight="1" x14ac:dyDescent="0.2">
      <c r="A127" s="1" t="s">
        <v>215</v>
      </c>
    </row>
    <row r="128" spans="1:16" ht="14.25" customHeight="1" x14ac:dyDescent="0.2">
      <c r="A128" s="1" t="s">
        <v>216</v>
      </c>
      <c r="C128" s="1">
        <v>1</v>
      </c>
      <c r="E128" s="12">
        <v>0</v>
      </c>
      <c r="G128" s="12">
        <v>0</v>
      </c>
      <c r="I128" s="12">
        <v>0</v>
      </c>
      <c r="K128" s="12">
        <v>0</v>
      </c>
      <c r="M128" s="11">
        <f>O128</f>
        <v>-1</v>
      </c>
      <c r="O128" s="1">
        <v>-1</v>
      </c>
    </row>
    <row r="129" spans="1:17" ht="14.25" customHeight="1" x14ac:dyDescent="0.2">
      <c r="A129" s="1" t="s">
        <v>94</v>
      </c>
      <c r="C129" s="1">
        <v>1117</v>
      </c>
      <c r="E129" s="1">
        <v>1002</v>
      </c>
      <c r="G129" s="12">
        <v>0</v>
      </c>
      <c r="I129" s="12">
        <v>0</v>
      </c>
      <c r="K129" s="12">
        <v>0</v>
      </c>
      <c r="M129" s="11">
        <f>O129</f>
        <v>-115</v>
      </c>
      <c r="O129" s="1">
        <v>-115</v>
      </c>
    </row>
    <row r="130" spans="1:17" ht="14.25" customHeight="1" x14ac:dyDescent="0.2">
      <c r="A130" s="1" t="s">
        <v>200</v>
      </c>
      <c r="C130" s="1">
        <v>276</v>
      </c>
      <c r="E130" s="1">
        <v>1460</v>
      </c>
      <c r="G130" s="1">
        <v>0</v>
      </c>
      <c r="I130" s="1">
        <v>0</v>
      </c>
      <c r="K130" s="1">
        <v>0</v>
      </c>
      <c r="M130" s="11">
        <f>O130</f>
        <v>1184</v>
      </c>
      <c r="O130" s="11">
        <v>1184</v>
      </c>
    </row>
    <row r="131" spans="1:17" ht="14.25" customHeight="1" x14ac:dyDescent="0.2">
      <c r="A131" s="1" t="s">
        <v>96</v>
      </c>
      <c r="C131" s="1">
        <f>SUM(C124:C130)</f>
        <v>1229610</v>
      </c>
      <c r="E131" s="1">
        <f>SUM(E124:E130)</f>
        <v>1121706</v>
      </c>
      <c r="G131" s="12">
        <f>SUM(G124:G130)</f>
        <v>0</v>
      </c>
      <c r="I131" s="1">
        <f>SUM(I124:I130)</f>
        <v>280759</v>
      </c>
      <c r="K131" s="12">
        <f>SUM(K124:K130)</f>
        <v>0</v>
      </c>
      <c r="M131" s="11">
        <f>SUM(M124:M130)</f>
        <v>172855</v>
      </c>
      <c r="O131" s="11">
        <v>172855</v>
      </c>
    </row>
    <row r="132" spans="1:17" ht="14.25" customHeight="1" x14ac:dyDescent="0.2">
      <c r="A132" s="1" t="s">
        <v>97</v>
      </c>
      <c r="C132" s="1">
        <f>SUM(C131,C122)</f>
        <v>2156985</v>
      </c>
      <c r="E132" s="1">
        <f>SUM(E131,E122)</f>
        <v>1352561</v>
      </c>
      <c r="G132" s="12">
        <f>SUM(G131,G122)</f>
        <v>54924</v>
      </c>
      <c r="I132" s="12">
        <f>SUM(I131,I122)</f>
        <v>280759</v>
      </c>
      <c r="K132" s="12">
        <f>SUM(K131,K122)</f>
        <v>-641596</v>
      </c>
      <c r="M132" s="11">
        <f>SUM(M131,M122)</f>
        <v>172855</v>
      </c>
      <c r="O132" s="11">
        <f>SUM(O131,O122)</f>
        <v>-468741</v>
      </c>
    </row>
    <row r="133" spans="1:17" ht="14.25" customHeight="1" x14ac:dyDescent="0.2">
      <c r="A133" s="1" t="s">
        <v>7</v>
      </c>
      <c r="C133" s="1">
        <v>140854</v>
      </c>
      <c r="E133" s="1">
        <v>21639</v>
      </c>
      <c r="G133" s="1">
        <v>45068</v>
      </c>
      <c r="I133" s="1">
        <v>74538</v>
      </c>
      <c r="Q133" s="1">
        <v>391</v>
      </c>
    </row>
    <row r="134" spans="1:17" ht="14.25" customHeight="1" x14ac:dyDescent="0.2">
      <c r="A134" s="1" t="s">
        <v>217</v>
      </c>
    </row>
    <row r="135" spans="1:17" ht="14.25" customHeight="1" x14ac:dyDescent="0.2">
      <c r="A135" s="1" t="s">
        <v>99</v>
      </c>
    </row>
    <row r="136" spans="1:17" ht="14.25" customHeight="1" x14ac:dyDescent="0.2">
      <c r="A136" s="1" t="s">
        <v>100</v>
      </c>
      <c r="K136" s="1">
        <v>217256</v>
      </c>
      <c r="M136" s="12">
        <v>0</v>
      </c>
      <c r="O136" s="11">
        <v>217256</v>
      </c>
      <c r="Q136" s="12">
        <v>0</v>
      </c>
    </row>
    <row r="137" spans="1:17" ht="14.25" customHeight="1" x14ac:dyDescent="0.2">
      <c r="A137" s="1" t="s">
        <v>101</v>
      </c>
      <c r="K137" s="1">
        <v>192655</v>
      </c>
      <c r="M137" s="12">
        <v>0</v>
      </c>
      <c r="O137" s="11">
        <v>192655</v>
      </c>
      <c r="Q137" s="12">
        <v>0</v>
      </c>
    </row>
    <row r="138" spans="1:17" ht="14.25" customHeight="1" x14ac:dyDescent="0.2">
      <c r="A138" s="1" t="s">
        <v>102</v>
      </c>
      <c r="K138" s="1">
        <v>176909</v>
      </c>
      <c r="M138" s="1">
        <v>154634</v>
      </c>
      <c r="O138" s="11">
        <v>331543</v>
      </c>
      <c r="Q138" s="12">
        <v>0</v>
      </c>
    </row>
    <row r="139" spans="1:17" ht="14.25" customHeight="1" x14ac:dyDescent="0.2">
      <c r="A139" s="1" t="s">
        <v>218</v>
      </c>
    </row>
    <row r="140" spans="1:17" ht="14.25" customHeight="1" x14ac:dyDescent="0.2">
      <c r="A140" s="1" t="s">
        <v>219</v>
      </c>
      <c r="K140" s="1">
        <v>197706</v>
      </c>
      <c r="M140" s="12">
        <v>0</v>
      </c>
      <c r="O140" s="11">
        <v>197706</v>
      </c>
      <c r="Q140" s="1">
        <v>8785</v>
      </c>
    </row>
    <row r="141" spans="1:17" ht="14.25" customHeight="1" x14ac:dyDescent="0.2">
      <c r="A141" s="1" t="s">
        <v>159</v>
      </c>
      <c r="K141" s="1">
        <v>1895</v>
      </c>
      <c r="M141" s="12">
        <v>0</v>
      </c>
      <c r="O141" s="11">
        <v>1895</v>
      </c>
    </row>
    <row r="142" spans="1:17" ht="14.25" customHeight="1" x14ac:dyDescent="0.2">
      <c r="A142" s="1" t="s">
        <v>106</v>
      </c>
      <c r="K142" s="1">
        <v>23073</v>
      </c>
      <c r="M142" s="1">
        <v>209915</v>
      </c>
      <c r="O142" s="11">
        <v>225988</v>
      </c>
      <c r="Q142" s="1">
        <v>3613</v>
      </c>
    </row>
    <row r="143" spans="1:17" ht="14.25" customHeight="1" x14ac:dyDescent="0.2">
      <c r="A143" s="1" t="s">
        <v>109</v>
      </c>
      <c r="K143" s="12">
        <v>0</v>
      </c>
      <c r="M143" s="1">
        <v>15536</v>
      </c>
      <c r="O143" s="11">
        <v>15536</v>
      </c>
      <c r="Q143" s="1">
        <v>323</v>
      </c>
    </row>
    <row r="144" spans="1:17" ht="14.25" customHeight="1" x14ac:dyDescent="0.2">
      <c r="A144" s="1" t="s">
        <v>110</v>
      </c>
      <c r="K144" s="1">
        <v>809494</v>
      </c>
      <c r="M144" s="1">
        <v>373085</v>
      </c>
      <c r="O144" s="11">
        <v>1182579</v>
      </c>
      <c r="Q144" s="1">
        <v>12721</v>
      </c>
    </row>
    <row r="145" spans="1:17" ht="14.25" customHeight="1" x14ac:dyDescent="0.2">
      <c r="A145" s="1" t="s">
        <v>112</v>
      </c>
      <c r="K145" s="1">
        <v>21566</v>
      </c>
      <c r="M145" s="1">
        <v>-21566</v>
      </c>
      <c r="Q145" s="12">
        <v>0</v>
      </c>
    </row>
    <row r="146" spans="1:17" ht="14.25" customHeight="1" x14ac:dyDescent="0.2">
      <c r="A146" s="1" t="s">
        <v>220</v>
      </c>
    </row>
    <row r="147" spans="1:17" ht="14.25" customHeight="1" x14ac:dyDescent="0.2">
      <c r="A147" s="1" t="s">
        <v>221</v>
      </c>
      <c r="K147" s="1">
        <f>SUM(K144:K145)</f>
        <v>831060</v>
      </c>
      <c r="M147" s="1">
        <f>SUM(M144:M145)</f>
        <v>351519</v>
      </c>
      <c r="O147" s="11">
        <v>1182579</v>
      </c>
      <c r="Q147" s="1">
        <v>12721</v>
      </c>
    </row>
    <row r="148" spans="1:17" ht="14.25" customHeight="1" x14ac:dyDescent="0.2">
      <c r="A148" s="1" t="s">
        <v>181</v>
      </c>
      <c r="K148" s="1">
        <v>189464</v>
      </c>
      <c r="M148" s="1">
        <v>524374</v>
      </c>
      <c r="O148" s="11">
        <v>713838</v>
      </c>
      <c r="Q148" s="1">
        <v>13112</v>
      </c>
    </row>
    <row r="149" spans="1:17" ht="14.25" customHeight="1" x14ac:dyDescent="0.2">
      <c r="A149" s="1" t="s">
        <v>245</v>
      </c>
      <c r="K149" s="1">
        <v>-1083601</v>
      </c>
      <c r="M149" s="1">
        <v>7668436</v>
      </c>
      <c r="O149" s="11">
        <v>6584835</v>
      </c>
      <c r="Q149" s="1">
        <v>308308</v>
      </c>
    </row>
    <row r="150" spans="1:17" ht="14.25" customHeight="1" x14ac:dyDescent="0.2">
      <c r="A150" s="1" t="s">
        <v>222</v>
      </c>
      <c r="K150" s="1">
        <f>SUM(K148:K149)</f>
        <v>-894137</v>
      </c>
      <c r="M150" s="11">
        <v>8192810</v>
      </c>
      <c r="O150" s="11">
        <v>7298673</v>
      </c>
      <c r="Q150" s="11">
        <v>321420</v>
      </c>
    </row>
    <row r="151" spans="1:17" ht="14.25" customHeight="1" x14ac:dyDescent="0.2">
      <c r="C151" s="1" t="s">
        <v>206</v>
      </c>
    </row>
    <row r="152" spans="1:17" ht="14.25" customHeight="1" x14ac:dyDescent="0.2">
      <c r="A152" s="12">
        <v>25</v>
      </c>
    </row>
    <row r="153" spans="1:17" ht="14.25" customHeight="1" x14ac:dyDescent="0.2"/>
    <row r="154" spans="1:1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FD2E-C389-4947-B3AF-65542157CBA4}">
  <dimension ref="A1:Q154"/>
  <sheetViews>
    <sheetView tabSelected="1" topLeftCell="A121" zoomScaleNormal="100" workbookViewId="0">
      <selection activeCell="D140" sqref="D140"/>
    </sheetView>
  </sheetViews>
  <sheetFormatPr baseColWidth="10" defaultColWidth="8.83203125" defaultRowHeight="15" x14ac:dyDescent="0.2"/>
  <cols>
    <col min="1" max="1" width="8.83203125" style="1" customWidth="1"/>
    <col min="2" max="2" width="9.1640625" style="1" bestFit="1" customWidth="1"/>
    <col min="3" max="3" width="8.83203125" style="1"/>
    <col min="4" max="4" width="9.1640625" style="1" bestFit="1" customWidth="1"/>
    <col min="5" max="5" width="18.33203125" style="1" bestFit="1" customWidth="1"/>
    <col min="6" max="6" width="2.1640625" style="1" bestFit="1" customWidth="1"/>
    <col min="7" max="7" width="20.33203125" style="1" bestFit="1" customWidth="1"/>
    <col min="8" max="13" width="8.83203125" style="1"/>
    <col min="14" max="14" width="9.6640625" style="1" bestFit="1" customWidth="1"/>
    <col min="15" max="16384" width="8.83203125" style="1"/>
  </cols>
  <sheetData>
    <row r="1" spans="1:9" ht="14.25" customHeight="1" x14ac:dyDescent="0.2">
      <c r="B1" s="1" t="s">
        <v>0</v>
      </c>
    </row>
    <row r="2" spans="1:9" ht="14.25" customHeight="1" x14ac:dyDescent="0.2">
      <c r="B2" s="1" t="s">
        <v>135</v>
      </c>
    </row>
    <row r="3" spans="1:9" ht="14.25" customHeight="1" x14ac:dyDescent="0.2">
      <c r="B3" s="1" t="s">
        <v>251</v>
      </c>
    </row>
    <row r="4" spans="1:9" ht="14.25" customHeight="1" x14ac:dyDescent="0.2">
      <c r="B4" s="1" t="s">
        <v>264</v>
      </c>
    </row>
    <row r="5" spans="1:9" ht="14.25" customHeight="1" x14ac:dyDescent="0.2">
      <c r="B5" s="1" t="s">
        <v>3</v>
      </c>
      <c r="E5" s="1" t="s">
        <v>4</v>
      </c>
      <c r="I5" s="1" t="s">
        <v>167</v>
      </c>
    </row>
    <row r="6" spans="1:9" ht="14.25" customHeight="1" x14ac:dyDescent="0.2">
      <c r="B6" s="1" t="s">
        <v>5</v>
      </c>
      <c r="E6" s="1" t="s">
        <v>5</v>
      </c>
      <c r="G6" s="1" t="s">
        <v>6</v>
      </c>
      <c r="I6" s="1" t="s">
        <v>168</v>
      </c>
    </row>
    <row r="7" spans="1:9" ht="14.25" customHeight="1" x14ac:dyDescent="0.2">
      <c r="A7" s="1" t="s">
        <v>8</v>
      </c>
    </row>
    <row r="8" spans="1:9" ht="14.25" customHeight="1" x14ac:dyDescent="0.2">
      <c r="A8" s="1" t="s">
        <v>9</v>
      </c>
    </row>
    <row r="9" spans="1:9" ht="14.25" customHeight="1" x14ac:dyDescent="0.2">
      <c r="A9" s="1" t="s">
        <v>10</v>
      </c>
      <c r="C9" s="12">
        <v>34</v>
      </c>
      <c r="E9" s="11">
        <v>1443</v>
      </c>
      <c r="G9" s="11">
        <v>1477</v>
      </c>
      <c r="I9" s="11">
        <v>41906</v>
      </c>
    </row>
    <row r="10" spans="1:9" ht="14.25" customHeight="1" x14ac:dyDescent="0.2">
      <c r="A10" s="1" t="s">
        <v>11</v>
      </c>
      <c r="B10" s="11">
        <v>740425</v>
      </c>
      <c r="E10" s="11">
        <v>689787</v>
      </c>
      <c r="G10" s="11">
        <v>1430212</v>
      </c>
      <c r="I10" s="11">
        <v>118379</v>
      </c>
    </row>
    <row r="11" spans="1:9" ht="14.25" customHeight="1" x14ac:dyDescent="0.2">
      <c r="A11" s="1" t="s">
        <v>138</v>
      </c>
      <c r="B11" s="11">
        <v>273952</v>
      </c>
      <c r="E11" s="11">
        <v>1650060</v>
      </c>
      <c r="G11" s="11">
        <v>1924012</v>
      </c>
    </row>
    <row r="12" spans="1:9" ht="14.25" customHeight="1" x14ac:dyDescent="0.2">
      <c r="A12" s="1" t="s">
        <v>22</v>
      </c>
      <c r="B12" s="11">
        <v>57765</v>
      </c>
      <c r="G12" s="11">
        <v>57765</v>
      </c>
    </row>
    <row r="13" spans="1:9" ht="14.25" customHeight="1" x14ac:dyDescent="0.2">
      <c r="A13" s="1" t="s">
        <v>224</v>
      </c>
      <c r="B13" s="11">
        <v>68887</v>
      </c>
      <c r="E13" s="11">
        <v>145851</v>
      </c>
      <c r="G13" s="11">
        <v>214738</v>
      </c>
      <c r="I13" s="11">
        <v>4444</v>
      </c>
    </row>
    <row r="14" spans="1:9" ht="14.25" customHeight="1" x14ac:dyDescent="0.2">
      <c r="A14" s="1" t="s">
        <v>15</v>
      </c>
      <c r="B14" s="11">
        <v>29037</v>
      </c>
      <c r="E14" s="11">
        <v>62145</v>
      </c>
      <c r="G14" s="11">
        <v>91182</v>
      </c>
    </row>
    <row r="15" spans="1:9" ht="14.25" customHeight="1" x14ac:dyDescent="0.2">
      <c r="A15" s="1" t="s">
        <v>29</v>
      </c>
      <c r="B15" s="11">
        <v>5500</v>
      </c>
      <c r="G15" s="11">
        <v>5500</v>
      </c>
      <c r="I15" s="11">
        <v>5149</v>
      </c>
    </row>
    <row r="16" spans="1:9" ht="14.25" customHeight="1" x14ac:dyDescent="0.2">
      <c r="A16" s="1" t="s">
        <v>140</v>
      </c>
      <c r="I16" s="11">
        <v>6829</v>
      </c>
    </row>
    <row r="17" spans="1:9" ht="14.25" customHeight="1" x14ac:dyDescent="0.2">
      <c r="A17" s="1" t="s">
        <v>16</v>
      </c>
      <c r="B17" s="11">
        <v>54464</v>
      </c>
      <c r="E17" s="11">
        <v>-54464</v>
      </c>
    </row>
    <row r="18" spans="1:9" ht="14.25" customHeight="1" x14ac:dyDescent="0.2">
      <c r="A18" s="1" t="s">
        <v>17</v>
      </c>
      <c r="B18" s="12">
        <v>438</v>
      </c>
      <c r="E18" s="11">
        <v>24467</v>
      </c>
      <c r="G18" s="11">
        <v>24905</v>
      </c>
    </row>
    <row r="19" spans="1:9" ht="14.25" customHeight="1" x14ac:dyDescent="0.2">
      <c r="A19" s="1" t="s">
        <v>18</v>
      </c>
      <c r="E19" s="11">
        <v>24581</v>
      </c>
      <c r="G19" s="11">
        <v>24581</v>
      </c>
    </row>
    <row r="20" spans="1:9" ht="14.25" customHeight="1" x14ac:dyDescent="0.2">
      <c r="A20" s="1" t="s">
        <v>188</v>
      </c>
      <c r="E20" s="11">
        <v>1699</v>
      </c>
      <c r="G20" s="11">
        <v>1699</v>
      </c>
      <c r="I20" s="12">
        <v>480</v>
      </c>
    </row>
    <row r="21" spans="1:9" ht="14.25" customHeight="1" x14ac:dyDescent="0.2">
      <c r="A21" s="1" t="s">
        <v>20</v>
      </c>
      <c r="B21" s="11">
        <v>1230502</v>
      </c>
      <c r="E21" s="11">
        <v>2545569</v>
      </c>
      <c r="G21" s="11">
        <v>3776071</v>
      </c>
      <c r="I21" s="11">
        <v>177187</v>
      </c>
    </row>
    <row r="22" spans="1:9" ht="14.25" customHeight="1" x14ac:dyDescent="0.2">
      <c r="A22" s="1" t="s">
        <v>21</v>
      </c>
    </row>
    <row r="23" spans="1:9" ht="14.25" customHeight="1" x14ac:dyDescent="0.2">
      <c r="A23" s="1" t="s">
        <v>11</v>
      </c>
      <c r="E23" s="11">
        <v>331304</v>
      </c>
      <c r="G23" s="11">
        <v>331304</v>
      </c>
      <c r="I23" s="11">
        <v>58549</v>
      </c>
    </row>
    <row r="24" spans="1:9" ht="14.25" customHeight="1" x14ac:dyDescent="0.2">
      <c r="A24" s="1" t="s">
        <v>22</v>
      </c>
      <c r="E24" s="11">
        <v>927530</v>
      </c>
      <c r="G24" s="11">
        <v>927530</v>
      </c>
    </row>
    <row r="25" spans="1:9" ht="14.25" customHeight="1" x14ac:dyDescent="0.2">
      <c r="A25" s="1" t="s">
        <v>13</v>
      </c>
      <c r="I25" s="11">
        <v>8981</v>
      </c>
    </row>
    <row r="26" spans="1:9" ht="14.25" customHeight="1" x14ac:dyDescent="0.2">
      <c r="A26" s="1" t="s">
        <v>139</v>
      </c>
      <c r="I26" s="11">
        <v>666204</v>
      </c>
    </row>
    <row r="27" spans="1:9" ht="14.25" customHeight="1" x14ac:dyDescent="0.2">
      <c r="A27" s="1" t="s">
        <v>23</v>
      </c>
    </row>
    <row r="28" spans="1:9" ht="14.25" customHeight="1" x14ac:dyDescent="0.2">
      <c r="A28" s="1" t="s">
        <v>141</v>
      </c>
      <c r="B28" s="11">
        <v>516576</v>
      </c>
      <c r="E28" s="11">
        <v>2625108</v>
      </c>
      <c r="G28" s="11">
        <v>3141684</v>
      </c>
      <c r="I28" s="11">
        <v>299838</v>
      </c>
    </row>
    <row r="29" spans="1:9" ht="14.25" customHeight="1" x14ac:dyDescent="0.2">
      <c r="A29" s="1" t="s">
        <v>142</v>
      </c>
      <c r="B29" s="11">
        <v>1925591</v>
      </c>
      <c r="E29" s="11">
        <v>16203201</v>
      </c>
      <c r="G29" s="11">
        <v>18128792</v>
      </c>
      <c r="I29" s="11">
        <v>520730</v>
      </c>
    </row>
    <row r="30" spans="1:9" ht="14.25" customHeight="1" x14ac:dyDescent="0.2">
      <c r="A30" s="1" t="s">
        <v>143</v>
      </c>
      <c r="B30" s="11">
        <v>-1262980</v>
      </c>
      <c r="E30" s="11">
        <v>-6469948</v>
      </c>
      <c r="G30" s="11">
        <v>-7732928</v>
      </c>
      <c r="I30" s="11">
        <v>-195948</v>
      </c>
    </row>
    <row r="31" spans="1:9" ht="14.25" customHeight="1" x14ac:dyDescent="0.2">
      <c r="A31" s="1" t="s">
        <v>27</v>
      </c>
      <c r="E31" s="11">
        <v>69628</v>
      </c>
      <c r="G31" s="11">
        <v>69628</v>
      </c>
    </row>
    <row r="32" spans="1:9" ht="14.25" customHeight="1" x14ac:dyDescent="0.2">
      <c r="A32" s="1" t="s">
        <v>169</v>
      </c>
      <c r="B32" s="11">
        <v>7399</v>
      </c>
      <c r="G32" s="11">
        <v>7399</v>
      </c>
    </row>
    <row r="33" spans="1:9" ht="14.25" customHeight="1" x14ac:dyDescent="0.2">
      <c r="A33" s="1" t="s">
        <v>170</v>
      </c>
      <c r="B33" s="11">
        <v>10758</v>
      </c>
      <c r="G33" s="11">
        <v>10758</v>
      </c>
    </row>
    <row r="34" spans="1:9" ht="14.25" customHeight="1" x14ac:dyDescent="0.2">
      <c r="A34" s="1" t="s">
        <v>29</v>
      </c>
      <c r="E34" s="11">
        <v>24000</v>
      </c>
      <c r="G34" s="11">
        <v>24000</v>
      </c>
      <c r="I34" s="11">
        <v>49455</v>
      </c>
    </row>
    <row r="35" spans="1:9" ht="14.25" customHeight="1" x14ac:dyDescent="0.2">
      <c r="A35" s="1" t="s">
        <v>30</v>
      </c>
      <c r="B35" s="11">
        <v>10261</v>
      </c>
      <c r="G35" s="11">
        <v>10261</v>
      </c>
      <c r="I35" s="11">
        <v>14953</v>
      </c>
    </row>
    <row r="36" spans="1:9" ht="14.25" customHeight="1" x14ac:dyDescent="0.2">
      <c r="A36" s="1" t="s">
        <v>31</v>
      </c>
      <c r="I36" s="11">
        <v>6768</v>
      </c>
    </row>
    <row r="37" spans="1:9" ht="14.25" customHeight="1" x14ac:dyDescent="0.2">
      <c r="A37" s="1" t="s">
        <v>32</v>
      </c>
      <c r="B37" s="11">
        <v>1207605</v>
      </c>
      <c r="E37" s="11">
        <v>13710823</v>
      </c>
      <c r="G37" s="11">
        <v>14918428</v>
      </c>
      <c r="I37" s="11">
        <v>1429530</v>
      </c>
    </row>
    <row r="38" spans="1:9" ht="14.25" customHeight="1" x14ac:dyDescent="0.2">
      <c r="A38" s="1" t="s">
        <v>33</v>
      </c>
      <c r="B38" s="11">
        <v>2438107</v>
      </c>
      <c r="E38" s="11">
        <v>16256392</v>
      </c>
      <c r="G38" s="11">
        <v>18694499</v>
      </c>
      <c r="I38" s="11">
        <v>1606717</v>
      </c>
    </row>
    <row r="39" spans="1:9" ht="18" customHeight="1" x14ac:dyDescent="0.2">
      <c r="A39" s="1" t="s">
        <v>203</v>
      </c>
      <c r="B39" s="18"/>
      <c r="E39" s="15"/>
      <c r="G39" s="15" t="s">
        <v>252</v>
      </c>
    </row>
    <row r="40" spans="1:9" ht="18" customHeight="1" x14ac:dyDescent="0.2">
      <c r="A40" s="1" t="s">
        <v>189</v>
      </c>
      <c r="B40" s="11">
        <v>137727</v>
      </c>
      <c r="E40" s="11">
        <v>44750</v>
      </c>
      <c r="G40" s="11">
        <v>182477</v>
      </c>
      <c r="I40" s="1">
        <v>0</v>
      </c>
    </row>
    <row r="41" spans="1:9" ht="18" customHeight="1" x14ac:dyDescent="0.2">
      <c r="A41" s="1" t="s">
        <v>204</v>
      </c>
      <c r="B41" s="11">
        <v>81623</v>
      </c>
      <c r="E41" s="11">
        <v>41638</v>
      </c>
      <c r="G41" s="11">
        <v>123261</v>
      </c>
      <c r="I41" s="1">
        <v>0</v>
      </c>
    </row>
    <row r="42" spans="1:9" ht="18" customHeight="1" x14ac:dyDescent="0.2">
      <c r="A42" s="1" t="s">
        <v>205</v>
      </c>
      <c r="B42" s="1">
        <v>13852</v>
      </c>
      <c r="E42" s="11">
        <v>265601</v>
      </c>
      <c r="G42" s="11">
        <v>279453</v>
      </c>
      <c r="I42" s="1">
        <v>3250</v>
      </c>
    </row>
    <row r="43" spans="1:9" ht="14.25" customHeight="1" x14ac:dyDescent="0.2">
      <c r="A43" s="1" t="s">
        <v>190</v>
      </c>
      <c r="B43" s="11">
        <v>233202</v>
      </c>
      <c r="E43" s="11">
        <v>351989</v>
      </c>
      <c r="G43" s="11">
        <v>585191</v>
      </c>
      <c r="I43" s="11">
        <v>3250</v>
      </c>
    </row>
    <row r="44" spans="1:9" ht="14.25" customHeight="1" x14ac:dyDescent="0.2">
      <c r="A44" s="1" t="s">
        <v>173</v>
      </c>
      <c r="B44" s="11">
        <v>2671309</v>
      </c>
      <c r="E44" s="11">
        <v>16608381</v>
      </c>
      <c r="G44" s="11">
        <v>19279690</v>
      </c>
      <c r="I44" s="11">
        <v>1609967</v>
      </c>
    </row>
    <row r="45" spans="1:9" ht="14.25" customHeight="1" x14ac:dyDescent="0.2">
      <c r="A45" s="1" t="s">
        <v>206</v>
      </c>
    </row>
    <row r="46" spans="1:9" ht="14.25" customHeight="1" x14ac:dyDescent="0.2">
      <c r="B46" s="1" t="s">
        <v>253</v>
      </c>
    </row>
    <row r="47" spans="1:9" ht="14.25" customHeight="1" x14ac:dyDescent="0.2">
      <c r="A47" s="12">
        <v>23</v>
      </c>
    </row>
    <row r="48" spans="1:9" ht="14.25" customHeight="1" x14ac:dyDescent="0.2"/>
    <row r="49" spans="1:9" ht="14.25" customHeight="1" x14ac:dyDescent="0.2">
      <c r="B49" s="1" t="s">
        <v>0</v>
      </c>
    </row>
    <row r="50" spans="1:9" ht="14.25" customHeight="1" x14ac:dyDescent="0.2">
      <c r="B50" s="1" t="s">
        <v>135</v>
      </c>
    </row>
    <row r="51" spans="1:9" ht="14.25" customHeight="1" x14ac:dyDescent="0.2">
      <c r="B51" s="1" t="s">
        <v>251</v>
      </c>
    </row>
    <row r="52" spans="1:9" ht="14.25" customHeight="1" x14ac:dyDescent="0.2">
      <c r="B52" s="1" t="s">
        <v>264</v>
      </c>
    </row>
    <row r="53" spans="1:9" ht="14.25" customHeight="1" x14ac:dyDescent="0.2">
      <c r="C53" s="1" t="s">
        <v>3</v>
      </c>
      <c r="E53" s="1" t="s">
        <v>4</v>
      </c>
      <c r="I53" s="1" t="s">
        <v>167</v>
      </c>
    </row>
    <row r="54" spans="1:9" ht="14.25" customHeight="1" x14ac:dyDescent="0.2">
      <c r="C54" s="1" t="s">
        <v>5</v>
      </c>
      <c r="E54" s="1" t="s">
        <v>5</v>
      </c>
      <c r="G54" s="1" t="s">
        <v>6</v>
      </c>
      <c r="I54" s="1" t="s">
        <v>168</v>
      </c>
    </row>
    <row r="55" spans="1:9" ht="14.25" customHeight="1" x14ac:dyDescent="0.2">
      <c r="A55" s="1" t="s">
        <v>34</v>
      </c>
    </row>
    <row r="56" spans="1:9" ht="14.25" customHeight="1" x14ac:dyDescent="0.2">
      <c r="A56" s="1" t="s">
        <v>208</v>
      </c>
    </row>
    <row r="57" spans="1:9" ht="14.25" customHeight="1" x14ac:dyDescent="0.2">
      <c r="A57" s="1" t="s">
        <v>36</v>
      </c>
      <c r="C57" s="11">
        <v>122855</v>
      </c>
      <c r="E57" s="11">
        <v>207004</v>
      </c>
      <c r="G57" s="11">
        <v>329859</v>
      </c>
      <c r="I57" s="11">
        <v>7531</v>
      </c>
    </row>
    <row r="58" spans="1:9" ht="14.25" customHeight="1" x14ac:dyDescent="0.2">
      <c r="A58" s="1" t="s">
        <v>227</v>
      </c>
      <c r="C58" s="11">
        <v>7002</v>
      </c>
      <c r="E58" s="11">
        <v>34303</v>
      </c>
      <c r="G58" s="11">
        <v>41305</v>
      </c>
    </row>
    <row r="59" spans="1:9" ht="14.25" customHeight="1" x14ac:dyDescent="0.2">
      <c r="A59" s="1" t="s">
        <v>147</v>
      </c>
      <c r="C59" s="11">
        <v>3601</v>
      </c>
      <c r="E59" s="11">
        <v>99602</v>
      </c>
      <c r="G59" s="11">
        <v>103203</v>
      </c>
      <c r="I59" s="11">
        <v>11238</v>
      </c>
    </row>
    <row r="60" spans="1:9" ht="14.25" customHeight="1" x14ac:dyDescent="0.2">
      <c r="A60" s="1" t="s">
        <v>228</v>
      </c>
      <c r="C60" s="11">
        <v>6788</v>
      </c>
      <c r="E60" s="12">
        <v>415</v>
      </c>
      <c r="G60" s="11">
        <v>7203</v>
      </c>
    </row>
    <row r="61" spans="1:9" ht="14.25" customHeight="1" x14ac:dyDescent="0.2">
      <c r="A61" s="1" t="s">
        <v>39</v>
      </c>
      <c r="C61" s="11">
        <v>2303</v>
      </c>
      <c r="E61" s="11">
        <v>30086</v>
      </c>
      <c r="G61" s="11">
        <v>32389</v>
      </c>
    </row>
    <row r="62" spans="1:9" ht="14.25" customHeight="1" x14ac:dyDescent="0.2">
      <c r="A62" s="1" t="s">
        <v>40</v>
      </c>
      <c r="C62" s="12">
        <v>137</v>
      </c>
      <c r="G62" s="12">
        <v>137</v>
      </c>
    </row>
    <row r="63" spans="1:9" ht="14.25" customHeight="1" x14ac:dyDescent="0.2">
      <c r="A63" s="1" t="s">
        <v>151</v>
      </c>
      <c r="C63" s="11">
        <v>22719</v>
      </c>
      <c r="G63" s="11">
        <v>22719</v>
      </c>
    </row>
    <row r="64" spans="1:9" ht="14.25" customHeight="1" x14ac:dyDescent="0.2">
      <c r="A64" s="1" t="s">
        <v>41</v>
      </c>
      <c r="E64" s="11">
        <v>3919</v>
      </c>
      <c r="G64" s="11">
        <v>3919</v>
      </c>
      <c r="I64" s="11">
        <v>4805</v>
      </c>
    </row>
    <row r="65" spans="1:9" ht="14.25" customHeight="1" x14ac:dyDescent="0.2">
      <c r="A65" s="1" t="s">
        <v>249</v>
      </c>
      <c r="C65" s="11">
        <v>77006</v>
      </c>
      <c r="E65" s="11">
        <v>3779</v>
      </c>
      <c r="G65" s="11">
        <v>80785</v>
      </c>
      <c r="I65" s="11">
        <v>2683</v>
      </c>
    </row>
    <row r="66" spans="1:9" ht="14.25" customHeight="1" x14ac:dyDescent="0.2">
      <c r="A66" s="1" t="s">
        <v>197</v>
      </c>
      <c r="E66" s="11">
        <v>374160</v>
      </c>
      <c r="G66" s="11">
        <v>374160</v>
      </c>
    </row>
    <row r="67" spans="1:9" ht="14.25" customHeight="1" x14ac:dyDescent="0.2">
      <c r="A67" s="1" t="s">
        <v>254</v>
      </c>
      <c r="C67" s="11">
        <v>23708</v>
      </c>
      <c r="E67" s="11">
        <v>11572</v>
      </c>
      <c r="G67" s="11">
        <v>35280</v>
      </c>
    </row>
    <row r="68" spans="1:9" ht="14.25" customHeight="1" x14ac:dyDescent="0.2">
      <c r="A68" s="1" t="s">
        <v>148</v>
      </c>
      <c r="C68" s="11">
        <v>117497</v>
      </c>
      <c r="E68" s="11">
        <v>232754</v>
      </c>
      <c r="G68" s="11">
        <v>350251</v>
      </c>
      <c r="I68" s="11">
        <v>39513</v>
      </c>
    </row>
    <row r="69" spans="1:9" ht="14.25" customHeight="1" x14ac:dyDescent="0.2">
      <c r="A69" s="1" t="s">
        <v>46</v>
      </c>
      <c r="C69" s="11">
        <v>6320</v>
      </c>
      <c r="E69" s="12">
        <v>495</v>
      </c>
      <c r="G69" s="11">
        <v>6815</v>
      </c>
      <c r="I69" s="12">
        <v>604</v>
      </c>
    </row>
    <row r="70" spans="1:9" ht="14.25" customHeight="1" x14ac:dyDescent="0.2">
      <c r="A70" s="1" t="s">
        <v>48</v>
      </c>
      <c r="C70" s="11">
        <v>389936</v>
      </c>
      <c r="E70" s="11">
        <v>998089</v>
      </c>
      <c r="G70" s="11">
        <v>1388025</v>
      </c>
      <c r="I70" s="11">
        <v>66374</v>
      </c>
    </row>
    <row r="71" spans="1:9" ht="14.25" customHeight="1" x14ac:dyDescent="0.2">
      <c r="A71" s="1" t="s">
        <v>49</v>
      </c>
    </row>
    <row r="72" spans="1:9" ht="14.25" customHeight="1" x14ac:dyDescent="0.2">
      <c r="A72" s="1" t="s">
        <v>50</v>
      </c>
      <c r="C72" s="11">
        <v>657581</v>
      </c>
      <c r="E72" s="11">
        <v>6043506</v>
      </c>
      <c r="G72" s="11">
        <v>6701087</v>
      </c>
      <c r="I72" s="11">
        <v>782693</v>
      </c>
    </row>
    <row r="73" spans="1:9" ht="14.25" customHeight="1" x14ac:dyDescent="0.2">
      <c r="A73" s="1" t="s">
        <v>230</v>
      </c>
      <c r="C73" s="11">
        <v>3960</v>
      </c>
      <c r="E73" s="11">
        <v>4836</v>
      </c>
      <c r="G73" s="11">
        <v>8796</v>
      </c>
    </row>
    <row r="74" spans="1:9" ht="14.25" customHeight="1" x14ac:dyDescent="0.2">
      <c r="A74" s="1" t="s">
        <v>51</v>
      </c>
      <c r="C74" s="11">
        <v>18621</v>
      </c>
      <c r="E74" s="11">
        <v>149369</v>
      </c>
      <c r="G74" s="11">
        <v>167990</v>
      </c>
    </row>
    <row r="75" spans="1:9" ht="14.25" customHeight="1" x14ac:dyDescent="0.2">
      <c r="A75" s="1" t="s">
        <v>149</v>
      </c>
      <c r="E75" s="11">
        <v>5448</v>
      </c>
      <c r="G75" s="11">
        <v>5448</v>
      </c>
    </row>
    <row r="76" spans="1:9" ht="14.25" customHeight="1" x14ac:dyDescent="0.2">
      <c r="A76" s="1" t="s">
        <v>255</v>
      </c>
      <c r="E76" s="11">
        <v>25249</v>
      </c>
      <c r="G76" s="11">
        <v>25249</v>
      </c>
    </row>
    <row r="77" spans="1:9" ht="14.25" customHeight="1" x14ac:dyDescent="0.2">
      <c r="A77" s="1" t="s">
        <v>231</v>
      </c>
      <c r="C77" s="11">
        <v>750141</v>
      </c>
      <c r="E77" s="11">
        <v>364223</v>
      </c>
      <c r="G77" s="11">
        <v>1114364</v>
      </c>
    </row>
    <row r="78" spans="1:9" ht="14.25" customHeight="1" x14ac:dyDescent="0.2">
      <c r="A78" s="1" t="s">
        <v>256</v>
      </c>
      <c r="C78" s="11">
        <v>648709</v>
      </c>
      <c r="E78" s="11">
        <v>308109</v>
      </c>
      <c r="G78" s="11">
        <v>956818</v>
      </c>
    </row>
    <row r="79" spans="1:9" ht="14.25" customHeight="1" x14ac:dyDescent="0.2">
      <c r="A79" s="1" t="s">
        <v>54</v>
      </c>
      <c r="I79" s="11">
        <v>41571</v>
      </c>
    </row>
    <row r="80" spans="1:9" ht="14.25" customHeight="1" x14ac:dyDescent="0.2">
      <c r="A80" s="1" t="s">
        <v>151</v>
      </c>
      <c r="C80" s="11">
        <v>393077</v>
      </c>
      <c r="G80" s="11">
        <v>393077</v>
      </c>
    </row>
    <row r="81" spans="1:9" ht="14.25" customHeight="1" x14ac:dyDescent="0.2">
      <c r="A81" s="1" t="s">
        <v>55</v>
      </c>
      <c r="C81" s="11">
        <v>52042</v>
      </c>
      <c r="E81" s="11">
        <v>34033</v>
      </c>
      <c r="G81" s="11">
        <v>86075</v>
      </c>
      <c r="I81" s="11">
        <v>34368</v>
      </c>
    </row>
    <row r="82" spans="1:9" ht="14.25" customHeight="1" x14ac:dyDescent="0.2">
      <c r="A82" s="1" t="s">
        <v>56</v>
      </c>
      <c r="C82" s="11">
        <v>2524131</v>
      </c>
      <c r="E82" s="11">
        <v>6934773</v>
      </c>
      <c r="G82" s="11">
        <v>9458904</v>
      </c>
      <c r="I82" s="11">
        <v>858632</v>
      </c>
    </row>
    <row r="83" spans="1:9" ht="14.25" customHeight="1" x14ac:dyDescent="0.2">
      <c r="A83" s="1" t="s">
        <v>57</v>
      </c>
      <c r="C83" s="11">
        <v>2914067</v>
      </c>
      <c r="E83" s="11">
        <v>7932862</v>
      </c>
      <c r="G83" s="11">
        <v>10846929</v>
      </c>
      <c r="I83" s="11">
        <v>925006</v>
      </c>
    </row>
    <row r="84" spans="1:9" ht="14.25" customHeight="1" x14ac:dyDescent="0.2">
      <c r="A84" s="1" t="s">
        <v>174</v>
      </c>
    </row>
    <row r="85" spans="1:9" ht="14.25" customHeight="1" x14ac:dyDescent="0.2">
      <c r="A85" s="1" t="s">
        <v>192</v>
      </c>
      <c r="C85" s="11">
        <v>165300</v>
      </c>
      <c r="E85" s="11">
        <v>68952</v>
      </c>
      <c r="G85" s="11">
        <v>234252</v>
      </c>
    </row>
    <row r="86" spans="1:9" ht="14.25" customHeight="1" x14ac:dyDescent="0.2">
      <c r="A86" s="1" t="s">
        <v>233</v>
      </c>
      <c r="C86" s="11">
        <v>203415</v>
      </c>
      <c r="E86" s="11">
        <v>108638</v>
      </c>
      <c r="G86" s="11">
        <v>312053</v>
      </c>
    </row>
    <row r="87" spans="1:9" ht="14.25" customHeight="1" x14ac:dyDescent="0.2">
      <c r="A87" s="1" t="s">
        <v>209</v>
      </c>
      <c r="I87" s="11">
        <v>329814</v>
      </c>
    </row>
    <row r="88" spans="1:9" ht="14.25" customHeight="1" x14ac:dyDescent="0.2">
      <c r="A88" s="1" t="s">
        <v>234</v>
      </c>
      <c r="C88" s="11">
        <v>10261</v>
      </c>
      <c r="G88" s="11">
        <v>10261</v>
      </c>
    </row>
    <row r="89" spans="1:9" ht="14.25" customHeight="1" x14ac:dyDescent="0.2">
      <c r="A89" s="1" t="s">
        <v>193</v>
      </c>
      <c r="C89" s="11">
        <v>378976</v>
      </c>
      <c r="E89" s="11">
        <v>177590</v>
      </c>
      <c r="G89" s="11">
        <v>556566</v>
      </c>
      <c r="I89" s="11">
        <v>329814</v>
      </c>
    </row>
    <row r="90" spans="1:9" ht="14.25" customHeight="1" x14ac:dyDescent="0.2">
      <c r="A90" s="1" t="s">
        <v>176</v>
      </c>
      <c r="C90" s="11">
        <v>3293043</v>
      </c>
      <c r="E90" s="11">
        <v>8110452</v>
      </c>
      <c r="G90" s="11">
        <v>11403495</v>
      </c>
      <c r="I90" s="11">
        <v>1254820</v>
      </c>
    </row>
    <row r="91" spans="1:9" ht="14.25" customHeight="1" x14ac:dyDescent="0.2">
      <c r="A91" s="1" t="s">
        <v>152</v>
      </c>
    </row>
    <row r="92" spans="1:9" ht="14.25" customHeight="1" x14ac:dyDescent="0.2">
      <c r="A92" s="1" t="s">
        <v>177</v>
      </c>
      <c r="C92" s="11">
        <v>253197</v>
      </c>
      <c r="E92" s="11">
        <v>6457144</v>
      </c>
      <c r="G92" s="11">
        <v>6710341</v>
      </c>
      <c r="I92" s="11">
        <v>233193</v>
      </c>
    </row>
    <row r="93" spans="1:9" ht="14.25" customHeight="1" x14ac:dyDescent="0.2">
      <c r="A93" s="1" t="s">
        <v>60</v>
      </c>
    </row>
    <row r="94" spans="1:9" ht="14.25" customHeight="1" x14ac:dyDescent="0.2">
      <c r="A94" s="1" t="s">
        <v>61</v>
      </c>
      <c r="C94" s="11">
        <v>391800</v>
      </c>
      <c r="E94" s="11">
        <v>458750</v>
      </c>
      <c r="G94" s="11">
        <v>850550</v>
      </c>
      <c r="I94" s="11">
        <v>51377</v>
      </c>
    </row>
    <row r="95" spans="1:9" ht="14.25" customHeight="1" x14ac:dyDescent="0.2">
      <c r="A95" s="1" t="s">
        <v>62</v>
      </c>
      <c r="C95" s="11">
        <v>205674</v>
      </c>
      <c r="G95" s="11">
        <v>205674</v>
      </c>
      <c r="I95" s="11">
        <v>80680</v>
      </c>
    </row>
    <row r="96" spans="1:9" ht="14.25" customHeight="1" x14ac:dyDescent="0.2">
      <c r="A96" s="1" t="s">
        <v>63</v>
      </c>
      <c r="C96" s="11">
        <v>254705</v>
      </c>
      <c r="E96" s="11">
        <v>665704</v>
      </c>
      <c r="G96" s="11">
        <v>920409</v>
      </c>
      <c r="I96" s="11">
        <v>18700</v>
      </c>
    </row>
    <row r="97" spans="1:17" ht="14.25" customHeight="1" x14ac:dyDescent="0.2">
      <c r="A97" s="1" t="s">
        <v>235</v>
      </c>
      <c r="C97" s="11">
        <v>-1727110</v>
      </c>
      <c r="E97" s="11">
        <v>916331</v>
      </c>
      <c r="G97" s="11">
        <v>-810779</v>
      </c>
      <c r="I97" s="11">
        <v>-28803</v>
      </c>
    </row>
    <row r="98" spans="1:17" ht="14.25" customHeight="1" x14ac:dyDescent="0.2">
      <c r="A98" s="1" t="s">
        <v>257</v>
      </c>
      <c r="C98" s="11">
        <v>-621734</v>
      </c>
      <c r="E98" s="11">
        <v>8497929</v>
      </c>
      <c r="G98" s="11">
        <v>7876195</v>
      </c>
      <c r="I98" s="11">
        <v>355147</v>
      </c>
    </row>
    <row r="99" spans="1:17" ht="14.25" customHeight="1" x14ac:dyDescent="0.2">
      <c r="B99" s="1" t="s">
        <v>206</v>
      </c>
    </row>
    <row r="100" spans="1:17" ht="14.25" customHeight="1" x14ac:dyDescent="0.2">
      <c r="B100" s="1" t="s">
        <v>253</v>
      </c>
    </row>
    <row r="101" spans="1:17" ht="14.25" customHeight="1" x14ac:dyDescent="0.2">
      <c r="A101" s="12">
        <v>24</v>
      </c>
    </row>
    <row r="102" spans="1:17" ht="14.25" customHeight="1" x14ac:dyDescent="0.2"/>
    <row r="103" spans="1:17" ht="14.25" customHeight="1" x14ac:dyDescent="0.2">
      <c r="E103" s="1" t="s">
        <v>0</v>
      </c>
    </row>
    <row r="104" spans="1:17" ht="14.25" customHeight="1" x14ac:dyDescent="0.2">
      <c r="F104" s="1" t="s">
        <v>66</v>
      </c>
    </row>
    <row r="105" spans="1:17" ht="14.25" customHeight="1" x14ac:dyDescent="0.2">
      <c r="E105" s="1" t="s">
        <v>258</v>
      </c>
    </row>
    <row r="106" spans="1:17" ht="14.25" customHeight="1" x14ac:dyDescent="0.2">
      <c r="F106" s="1" t="s">
        <v>264</v>
      </c>
    </row>
    <row r="107" spans="1:17" ht="14.25" customHeight="1" x14ac:dyDescent="0.2">
      <c r="K107" s="1" t="s">
        <v>121</v>
      </c>
    </row>
    <row r="108" spans="1:17" ht="14.25" customHeight="1" x14ac:dyDescent="0.2">
      <c r="F108" s="1" t="s">
        <v>68</v>
      </c>
      <c r="K108" s="1" t="s">
        <v>156</v>
      </c>
    </row>
    <row r="109" spans="1:17" ht="14.25" customHeight="1" x14ac:dyDescent="0.2">
      <c r="D109" s="1" t="s">
        <v>236</v>
      </c>
      <c r="F109" s="1" t="s">
        <v>237</v>
      </c>
      <c r="I109" s="1" t="s">
        <v>238</v>
      </c>
      <c r="M109" s="1" t="s">
        <v>239</v>
      </c>
    </row>
    <row r="110" spans="1:17" ht="14.25" customHeight="1" x14ac:dyDescent="0.2">
      <c r="E110" s="1" t="s">
        <v>240</v>
      </c>
      <c r="F110" s="1" t="s">
        <v>241</v>
      </c>
      <c r="I110" s="1" t="s">
        <v>241</v>
      </c>
      <c r="J110" s="1" t="s">
        <v>3</v>
      </c>
      <c r="M110" s="1" t="s">
        <v>242</v>
      </c>
      <c r="P110" s="1" t="s">
        <v>167</v>
      </c>
    </row>
    <row r="111" spans="1:17" ht="14.25" customHeight="1" x14ac:dyDescent="0.2">
      <c r="A111" s="1" t="s">
        <v>69</v>
      </c>
      <c r="B111" s="1" t="s">
        <v>70</v>
      </c>
      <c r="D111" s="1" t="s">
        <v>243</v>
      </c>
      <c r="F111" s="1" t="s">
        <v>244</v>
      </c>
      <c r="H111" s="1" t="s">
        <v>244</v>
      </c>
      <c r="K111" s="1" t="s">
        <v>5</v>
      </c>
      <c r="M111" s="1" t="s">
        <v>5</v>
      </c>
      <c r="O111" s="1" t="s">
        <v>76</v>
      </c>
      <c r="Q111" s="1" t="s">
        <v>168</v>
      </c>
    </row>
    <row r="112" spans="1:17" ht="14.25" customHeight="1" x14ac:dyDescent="0.2">
      <c r="A112" s="1" t="s">
        <v>78</v>
      </c>
    </row>
    <row r="113" spans="1:15" ht="14.25" customHeight="1" x14ac:dyDescent="0.2">
      <c r="A113" s="1" t="s">
        <v>79</v>
      </c>
    </row>
    <row r="114" spans="1:15" ht="14.25" customHeight="1" x14ac:dyDescent="0.2">
      <c r="A114" s="1" t="s">
        <v>80</v>
      </c>
      <c r="C114" s="11">
        <v>259946</v>
      </c>
      <c r="E114" s="11">
        <v>141974</v>
      </c>
      <c r="G114" s="11">
        <v>39032</v>
      </c>
      <c r="K114" s="11">
        <v>-78940</v>
      </c>
      <c r="O114" s="11">
        <v>-78940</v>
      </c>
    </row>
    <row r="115" spans="1:15" ht="14.25" customHeight="1" x14ac:dyDescent="0.2">
      <c r="A115" s="1" t="s">
        <v>81</v>
      </c>
      <c r="C115" s="11">
        <v>205209</v>
      </c>
      <c r="E115" s="11">
        <v>23964</v>
      </c>
      <c r="G115" s="11">
        <v>6589</v>
      </c>
      <c r="K115" s="11">
        <v>-174656</v>
      </c>
      <c r="O115" s="11">
        <v>-174656</v>
      </c>
    </row>
    <row r="116" spans="1:15" ht="14.25" customHeight="1" x14ac:dyDescent="0.2">
      <c r="A116" s="1" t="s">
        <v>82</v>
      </c>
      <c r="C116" s="11">
        <v>83403</v>
      </c>
      <c r="E116" s="12">
        <v>721</v>
      </c>
      <c r="G116" s="12">
        <v>198</v>
      </c>
      <c r="K116" s="11">
        <v>-82484</v>
      </c>
      <c r="O116" s="11">
        <v>-82484</v>
      </c>
    </row>
    <row r="117" spans="1:15" ht="14.25" customHeight="1" x14ac:dyDescent="0.2">
      <c r="A117" s="1" t="s">
        <v>83</v>
      </c>
      <c r="C117" s="11">
        <v>17339</v>
      </c>
      <c r="E117" s="11">
        <v>1822</v>
      </c>
      <c r="G117" s="12">
        <v>501</v>
      </c>
      <c r="K117" s="11">
        <v>-15016</v>
      </c>
      <c r="O117" s="11">
        <v>-15016</v>
      </c>
    </row>
    <row r="118" spans="1:15" ht="14.25" customHeight="1" x14ac:dyDescent="0.2">
      <c r="A118" s="1" t="s">
        <v>84</v>
      </c>
      <c r="C118" s="11">
        <v>124193</v>
      </c>
      <c r="E118" s="11">
        <v>7557</v>
      </c>
      <c r="G118" s="11">
        <v>2078</v>
      </c>
      <c r="K118" s="11">
        <v>-114558</v>
      </c>
      <c r="O118" s="11">
        <v>-114558</v>
      </c>
    </row>
    <row r="119" spans="1:15" ht="14.25" customHeight="1" x14ac:dyDescent="0.2">
      <c r="A119" s="1" t="s">
        <v>213</v>
      </c>
    </row>
    <row r="120" spans="1:15" ht="14.25" customHeight="1" x14ac:dyDescent="0.2">
      <c r="A120" s="1" t="s">
        <v>214</v>
      </c>
      <c r="C120" s="11">
        <v>66907</v>
      </c>
      <c r="E120" s="11">
        <v>25428</v>
      </c>
      <c r="G120" s="11">
        <v>6991</v>
      </c>
      <c r="K120" s="11">
        <v>-34488</v>
      </c>
      <c r="O120" s="11">
        <v>-34488</v>
      </c>
    </row>
    <row r="121" spans="1:15" ht="14.25" customHeight="1" x14ac:dyDescent="0.2">
      <c r="A121" s="1" t="s">
        <v>86</v>
      </c>
      <c r="C121" s="11">
        <v>37555</v>
      </c>
      <c r="K121" s="11">
        <v>-37555</v>
      </c>
      <c r="O121" s="11">
        <v>-37555</v>
      </c>
    </row>
    <row r="122" spans="1:15" ht="14.25" customHeight="1" x14ac:dyDescent="0.2">
      <c r="A122" s="1" t="s">
        <v>87</v>
      </c>
      <c r="C122" s="11">
        <v>794552</v>
      </c>
      <c r="E122" s="11">
        <v>201466</v>
      </c>
      <c r="G122" s="11">
        <v>55389</v>
      </c>
      <c r="K122" s="11">
        <v>-537697</v>
      </c>
      <c r="O122" s="11">
        <v>-537697</v>
      </c>
    </row>
    <row r="123" spans="1:15" ht="14.25" customHeight="1" x14ac:dyDescent="0.2">
      <c r="A123" s="1" t="s">
        <v>88</v>
      </c>
    </row>
    <row r="124" spans="1:15" ht="14.25" customHeight="1" x14ac:dyDescent="0.2">
      <c r="A124" s="1" t="s">
        <v>89</v>
      </c>
      <c r="C124" s="11">
        <v>465908</v>
      </c>
      <c r="E124" s="11">
        <v>478397</v>
      </c>
      <c r="I124" s="11">
        <v>54704</v>
      </c>
      <c r="M124" s="11">
        <v>67193</v>
      </c>
      <c r="O124" s="11">
        <v>67193</v>
      </c>
    </row>
    <row r="125" spans="1:15" ht="14.25" customHeight="1" x14ac:dyDescent="0.2">
      <c r="A125" s="1" t="s">
        <v>90</v>
      </c>
      <c r="C125" s="11">
        <v>716194</v>
      </c>
      <c r="E125" s="11">
        <v>442318</v>
      </c>
      <c r="I125" s="11">
        <v>203482</v>
      </c>
      <c r="M125" s="11">
        <v>-70394</v>
      </c>
      <c r="O125" s="11">
        <v>-70394</v>
      </c>
    </row>
    <row r="126" spans="1:15" ht="14.25" customHeight="1" x14ac:dyDescent="0.2">
      <c r="A126" s="1" t="s">
        <v>91</v>
      </c>
      <c r="C126" s="11">
        <v>64601</v>
      </c>
      <c r="E126" s="11">
        <v>74584</v>
      </c>
      <c r="M126" s="11">
        <v>9983</v>
      </c>
      <c r="O126" s="11">
        <v>9983</v>
      </c>
    </row>
    <row r="127" spans="1:15" ht="14.25" customHeight="1" x14ac:dyDescent="0.2">
      <c r="A127" s="1" t="s">
        <v>94</v>
      </c>
      <c r="C127" s="12">
        <v>506</v>
      </c>
      <c r="E127" s="11">
        <v>1032</v>
      </c>
      <c r="M127" s="12">
        <v>526</v>
      </c>
      <c r="O127" s="12">
        <v>526</v>
      </c>
    </row>
    <row r="128" spans="1:15" ht="14.25" customHeight="1" x14ac:dyDescent="0.2">
      <c r="A128" s="1" t="s">
        <v>200</v>
      </c>
      <c r="C128" s="12">
        <v>965</v>
      </c>
      <c r="E128" s="11">
        <v>1460</v>
      </c>
      <c r="M128" s="12">
        <v>495</v>
      </c>
      <c r="O128" s="12">
        <v>495</v>
      </c>
    </row>
    <row r="129" spans="1:17" ht="14.25" customHeight="1" x14ac:dyDescent="0.2">
      <c r="A129" s="1" t="s">
        <v>96</v>
      </c>
      <c r="C129" s="11">
        <v>1248174</v>
      </c>
      <c r="I129" s="11">
        <v>258186</v>
      </c>
      <c r="M129" s="11">
        <v>7803</v>
      </c>
      <c r="O129" s="11">
        <v>7803</v>
      </c>
    </row>
    <row r="130" spans="1:17" ht="14.25" customHeight="1" x14ac:dyDescent="0.2">
      <c r="A130" s="1" t="s">
        <v>97</v>
      </c>
      <c r="C130" s="11">
        <v>2042726</v>
      </c>
      <c r="E130" s="11">
        <v>1199257</v>
      </c>
      <c r="G130" s="11">
        <v>55389</v>
      </c>
      <c r="I130" s="11">
        <v>258186</v>
      </c>
      <c r="K130" s="11">
        <v>-537697</v>
      </c>
      <c r="M130" s="11">
        <v>7803</v>
      </c>
      <c r="O130" s="19">
        <v>-529894</v>
      </c>
    </row>
    <row r="131" spans="1:17" ht="14.25" customHeight="1" x14ac:dyDescent="0.2">
      <c r="A131" s="1" t="s">
        <v>7</v>
      </c>
      <c r="C131" s="11">
        <v>110218</v>
      </c>
      <c r="E131" s="11">
        <v>23788</v>
      </c>
      <c r="G131" s="11">
        <v>33134</v>
      </c>
      <c r="I131" s="11">
        <v>70119</v>
      </c>
      <c r="Q131" s="11">
        <v>16823</v>
      </c>
    </row>
    <row r="132" spans="1:17" ht="14.25" customHeight="1" x14ac:dyDescent="0.2">
      <c r="A132" s="1" t="s">
        <v>217</v>
      </c>
    </row>
    <row r="133" spans="1:17" ht="14.25" customHeight="1" x14ac:dyDescent="0.2">
      <c r="A133" s="1" t="s">
        <v>100</v>
      </c>
      <c r="K133" s="11">
        <v>222468</v>
      </c>
      <c r="O133" s="11">
        <v>222468</v>
      </c>
    </row>
    <row r="134" spans="1:17" ht="14.25" customHeight="1" x14ac:dyDescent="0.2">
      <c r="A134" s="1" t="s">
        <v>101</v>
      </c>
      <c r="K134" s="11">
        <v>213215</v>
      </c>
      <c r="O134" s="11">
        <v>213215</v>
      </c>
    </row>
    <row r="135" spans="1:17" ht="14.25" customHeight="1" x14ac:dyDescent="0.2">
      <c r="A135" s="1" t="s">
        <v>102</v>
      </c>
      <c r="K135" s="11">
        <v>168130</v>
      </c>
      <c r="M135" s="11">
        <v>146696</v>
      </c>
      <c r="O135" s="11">
        <v>314826</v>
      </c>
    </row>
    <row r="136" spans="1:17" ht="14.25" customHeight="1" x14ac:dyDescent="0.2">
      <c r="A136" s="1" t="s">
        <v>158</v>
      </c>
      <c r="K136" s="11">
        <v>165852</v>
      </c>
      <c r="O136" s="11">
        <v>165852</v>
      </c>
      <c r="Q136" s="12">
        <v>702</v>
      </c>
    </row>
    <row r="137" spans="1:17" ht="14.25" customHeight="1" x14ac:dyDescent="0.2">
      <c r="A137" s="1" t="s">
        <v>159</v>
      </c>
      <c r="K137" s="12">
        <v>362</v>
      </c>
      <c r="O137" s="12">
        <v>362</v>
      </c>
    </row>
    <row r="138" spans="1:17" ht="14.25" customHeight="1" x14ac:dyDescent="0.2">
      <c r="A138" s="1" t="s">
        <v>106</v>
      </c>
      <c r="K138" s="11">
        <v>17786</v>
      </c>
      <c r="M138" s="11">
        <v>96867</v>
      </c>
      <c r="O138" s="11">
        <v>114653</v>
      </c>
      <c r="Q138" s="11">
        <v>6767</v>
      </c>
    </row>
    <row r="139" spans="1:17" ht="14.25" customHeight="1" x14ac:dyDescent="0.2">
      <c r="A139" s="1" t="s">
        <v>259</v>
      </c>
      <c r="M139" s="11">
        <v>80881</v>
      </c>
      <c r="O139" s="11">
        <v>80881</v>
      </c>
    </row>
    <row r="140" spans="1:17" ht="14.25" customHeight="1" x14ac:dyDescent="0.2">
      <c r="A140" s="1" t="s">
        <v>109</v>
      </c>
      <c r="M140" s="11">
        <v>-4841</v>
      </c>
      <c r="O140" s="11">
        <v>-4841</v>
      </c>
      <c r="Q140" s="11">
        <v>9535</v>
      </c>
    </row>
    <row r="141" spans="1:17" ht="14.25" customHeight="1" x14ac:dyDescent="0.2">
      <c r="A141" s="1" t="s">
        <v>110</v>
      </c>
      <c r="K141" s="11">
        <v>787813</v>
      </c>
      <c r="M141" s="11">
        <v>319603</v>
      </c>
      <c r="N141" s="11">
        <v>1107416</v>
      </c>
      <c r="Q141" s="11">
        <v>17004</v>
      </c>
    </row>
    <row r="142" spans="1:17" ht="14.25" customHeight="1" x14ac:dyDescent="0.2">
      <c r="A142" s="1" t="s">
        <v>112</v>
      </c>
      <c r="K142" s="11">
        <v>22287</v>
      </c>
      <c r="M142" s="11">
        <v>-22287</v>
      </c>
    </row>
    <row r="143" spans="1:17" ht="14.25" customHeight="1" x14ac:dyDescent="0.2">
      <c r="A143" s="1" t="s">
        <v>220</v>
      </c>
    </row>
    <row r="144" spans="1:17" ht="14.25" customHeight="1" x14ac:dyDescent="0.2">
      <c r="A144" s="1" t="s">
        <v>221</v>
      </c>
      <c r="K144" s="11">
        <v>810100</v>
      </c>
      <c r="M144" s="11">
        <v>297316</v>
      </c>
      <c r="N144" s="11">
        <v>1107416</v>
      </c>
      <c r="Q144" s="11">
        <v>17004</v>
      </c>
    </row>
    <row r="145" spans="1:17" ht="14.25" customHeight="1" x14ac:dyDescent="0.2">
      <c r="A145" s="1" t="s">
        <v>181</v>
      </c>
      <c r="K145" s="11">
        <v>272403</v>
      </c>
      <c r="M145" s="11">
        <v>305119</v>
      </c>
      <c r="O145" s="11">
        <v>577522</v>
      </c>
      <c r="Q145" s="11">
        <v>33827</v>
      </c>
    </row>
    <row r="146" spans="1:17" ht="14.25" customHeight="1" x14ac:dyDescent="0.2">
      <c r="A146" s="1" t="s">
        <v>260</v>
      </c>
      <c r="K146" s="11">
        <v>-894137</v>
      </c>
      <c r="M146" s="11">
        <v>8192810</v>
      </c>
      <c r="N146" s="11">
        <v>7298673</v>
      </c>
      <c r="Q146" s="11">
        <v>321320</v>
      </c>
    </row>
    <row r="147" spans="1:17" ht="14.25" customHeight="1" x14ac:dyDescent="0.2">
      <c r="A147" s="1" t="s">
        <v>261</v>
      </c>
    </row>
    <row r="148" spans="1:17" ht="14.25" customHeight="1" x14ac:dyDescent="0.2">
      <c r="A148" s="1" t="s">
        <v>262</v>
      </c>
      <c r="K148" s="11">
        <v>-621734</v>
      </c>
      <c r="M148" s="11">
        <v>8497929</v>
      </c>
      <c r="N148" s="11">
        <v>7876195</v>
      </c>
      <c r="Q148" s="11">
        <v>355147</v>
      </c>
    </row>
    <row r="149" spans="1:17" ht="14.25" customHeight="1" x14ac:dyDescent="0.2">
      <c r="C149" s="1" t="s">
        <v>206</v>
      </c>
    </row>
    <row r="150" spans="1:17" ht="14.25" customHeight="1" x14ac:dyDescent="0.2">
      <c r="E150" s="1" t="s">
        <v>253</v>
      </c>
    </row>
    <row r="151" spans="1:17" ht="14.25" customHeight="1" x14ac:dyDescent="0.2">
      <c r="A151" s="12">
        <v>25</v>
      </c>
    </row>
    <row r="152" spans="1:17" ht="14.25" customHeight="1" x14ac:dyDescent="0.2"/>
    <row r="154" spans="1:17" ht="16" x14ac:dyDescent="0.2">
      <c r="B154" s="2"/>
      <c r="C154" s="4"/>
      <c r="D154" s="8"/>
      <c r="E154" s="4"/>
      <c r="F154" s="2"/>
      <c r="G154" s="2"/>
      <c r="H154" s="2"/>
      <c r="I154" s="5"/>
      <c r="J154" s="5"/>
      <c r="K154" s="4"/>
      <c r="L154" s="5"/>
      <c r="M154" s="5"/>
      <c r="N154" s="5"/>
      <c r="O154" s="5"/>
      <c r="P154" s="5"/>
      <c r="Q154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7088370219</dc:creator>
  <cp:lastModifiedBy>7088370219</cp:lastModifiedBy>
  <dcterms:created xsi:type="dcterms:W3CDTF">2021-02-18T22:19:44Z</dcterms:created>
  <dcterms:modified xsi:type="dcterms:W3CDTF">2021-02-18T22:26:50Z</dcterms:modified>
</cp:coreProperties>
</file>