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817B711A-03B6-7E4A-BC66-4F6007462013}" xr6:coauthVersionLast="36" xr6:coauthVersionMax="36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5" i="1"/>
  <c r="L5" i="1"/>
  <c r="M5" i="1" s="1"/>
  <c r="K5" i="1"/>
  <c r="G5" i="1" l="1"/>
  <c r="C16" i="1" l="1"/>
  <c r="C11" i="1"/>
  <c r="C12" i="1"/>
  <c r="C14" i="1" s="1"/>
  <c r="B3" i="1"/>
  <c r="B4" i="1"/>
  <c r="B5" i="1"/>
  <c r="B6" i="1"/>
  <c r="B7" i="1"/>
  <c r="B2" i="1"/>
  <c r="C4" i="1" l="1"/>
  <c r="D4" i="1" s="1"/>
  <c r="E4" i="1" s="1"/>
  <c r="F4" i="1" s="1"/>
  <c r="C7" i="1"/>
  <c r="D7" i="1" s="1"/>
  <c r="E7" i="1" s="1"/>
  <c r="F7" i="1" s="1"/>
  <c r="C2" i="1"/>
  <c r="D2" i="1" s="1"/>
  <c r="E2" i="1" s="1"/>
  <c r="F2" i="1" s="1"/>
  <c r="C5" i="1"/>
  <c r="D5" i="1" s="1"/>
  <c r="E5" i="1" s="1"/>
  <c r="F5" i="1" s="1"/>
  <c r="C3" i="1"/>
  <c r="D3" i="1" s="1"/>
  <c r="E3" i="1" s="1"/>
  <c r="F3" i="1" s="1"/>
  <c r="C6" i="1"/>
  <c r="D6" i="1" s="1"/>
  <c r="E6" i="1" s="1"/>
  <c r="F6" i="1" s="1"/>
</calcChain>
</file>

<file path=xl/sharedStrings.xml><?xml version="1.0" encoding="utf-8"?>
<sst xmlns="http://schemas.openxmlformats.org/spreadsheetml/2006/main" count="19" uniqueCount="19">
  <si>
    <t>N</t>
  </si>
  <si>
    <t>max n</t>
  </si>
  <si>
    <t>Batches</t>
  </si>
  <si>
    <t>Conditions per core</t>
  </si>
  <si>
    <t>Max conditions per core</t>
  </si>
  <si>
    <t>Time per condition per core</t>
  </si>
  <si>
    <t>Time per replication</t>
  </si>
  <si>
    <t>Max hours per core</t>
  </si>
  <si>
    <t>Total conditions</t>
  </si>
  <si>
    <t>Reps per condition</t>
  </si>
  <si>
    <t>Total reps</t>
  </si>
  <si>
    <t>Sus</t>
  </si>
  <si>
    <t>total_sus</t>
  </si>
  <si>
    <t>tacc_time</t>
  </si>
  <si>
    <t>sus</t>
  </si>
  <si>
    <t>runs</t>
  </si>
  <si>
    <t>total_sus_1000</t>
  </si>
  <si>
    <t>total_sus_4000</t>
  </si>
  <si>
    <t>total_runs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</si>
</sst>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Q10" sqref="Q10"/>
    </sheetView>
  </sheetViews>
  <sheetFormatPr baseColWidth="10" defaultColWidth="8.83203125" defaultRowHeight="15" x14ac:dyDescent="0.2"/>
  <cols>
    <col min="1" max="1" width="9" customWidth="1"/>
    <col min="2" max="2" width="11.6640625" customWidth="1"/>
    <col min="4" max="4" width="21.83203125" customWidth="1"/>
    <col min="13" max="13" width="22" customWidth="1"/>
    <col min="14" max="14" width="10.1640625" customWidth="1"/>
    <col min="15" max="15" width="13.33203125" customWidth="1"/>
  </cols>
  <sheetData>
    <row r="1" spans="1:15" x14ac:dyDescent="0.2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11</v>
      </c>
      <c r="G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17</v>
      </c>
    </row>
    <row r="2" spans="1:15" x14ac:dyDescent="0.2">
      <c r="A2">
        <v>1</v>
      </c>
      <c r="B2">
        <f>A2*68</f>
        <v>68</v>
      </c>
      <c r="C2" s="1">
        <f t="shared" ref="C2:C7" si="0">$C$11/B2</f>
        <v>7.7647058823529411</v>
      </c>
      <c r="D2">
        <f>ROUNDUP(C2,0)</f>
        <v>8</v>
      </c>
      <c r="E2">
        <f t="shared" ref="E2:E7" si="1">D2*$C$14</f>
        <v>114.61111111111111</v>
      </c>
      <c r="F2">
        <f>E2*A2</f>
        <v>114.61111111111111</v>
      </c>
    </row>
    <row r="3" spans="1:15" x14ac:dyDescent="0.2">
      <c r="A3">
        <v>2</v>
      </c>
      <c r="B3">
        <f t="shared" ref="B3:B7" si="2">A3*68</f>
        <v>136</v>
      </c>
      <c r="C3" s="1">
        <f t="shared" si="0"/>
        <v>3.8823529411764706</v>
      </c>
      <c r="D3">
        <f t="shared" ref="D3:D7" si="3">ROUNDUP(C3,0)</f>
        <v>4</v>
      </c>
      <c r="E3">
        <f t="shared" si="1"/>
        <v>57.305555555555557</v>
      </c>
      <c r="F3">
        <f t="shared" ref="F3:F7" si="4">E3*A3</f>
        <v>114.61111111111111</v>
      </c>
    </row>
    <row r="4" spans="1:15" x14ac:dyDescent="0.2">
      <c r="A4">
        <v>3</v>
      </c>
      <c r="B4">
        <f t="shared" si="2"/>
        <v>204</v>
      </c>
      <c r="C4" s="1">
        <f t="shared" si="0"/>
        <v>2.5882352941176472</v>
      </c>
      <c r="D4">
        <f t="shared" si="3"/>
        <v>3</v>
      </c>
      <c r="E4">
        <f t="shared" si="1"/>
        <v>42.979166666666671</v>
      </c>
      <c r="F4">
        <f t="shared" si="4"/>
        <v>128.9375</v>
      </c>
    </row>
    <row r="5" spans="1:15" x14ac:dyDescent="0.2">
      <c r="A5">
        <v>4</v>
      </c>
      <c r="B5">
        <f t="shared" si="2"/>
        <v>272</v>
      </c>
      <c r="C5" s="1">
        <f t="shared" si="0"/>
        <v>1.9411764705882353</v>
      </c>
      <c r="D5">
        <f t="shared" si="3"/>
        <v>2</v>
      </c>
      <c r="E5">
        <f t="shared" si="1"/>
        <v>28.652777777777779</v>
      </c>
      <c r="F5">
        <f t="shared" si="4"/>
        <v>114.61111111111111</v>
      </c>
      <c r="G5">
        <f>F5*((1000/50)/3)</f>
        <v>764.07407407407413</v>
      </c>
      <c r="J5">
        <v>18</v>
      </c>
      <c r="K5">
        <f>J5 *A5</f>
        <v>72</v>
      </c>
      <c r="L5">
        <f>ROUND(20/3, 0)</f>
        <v>7</v>
      </c>
      <c r="M5">
        <f>L5 *K5</f>
        <v>504</v>
      </c>
      <c r="N5">
        <f xml:space="preserve"> ROUND(80/3, 0)</f>
        <v>27</v>
      </c>
      <c r="O5">
        <f>N5*K5</f>
        <v>1944</v>
      </c>
    </row>
    <row r="6" spans="1:15" x14ac:dyDescent="0.2">
      <c r="A6">
        <v>5</v>
      </c>
      <c r="B6">
        <f t="shared" si="2"/>
        <v>340</v>
      </c>
      <c r="C6" s="1">
        <f t="shared" si="0"/>
        <v>1.5529411764705883</v>
      </c>
      <c r="D6">
        <f t="shared" si="3"/>
        <v>2</v>
      </c>
      <c r="E6">
        <f t="shared" si="1"/>
        <v>28.652777777777779</v>
      </c>
      <c r="F6">
        <f t="shared" si="4"/>
        <v>143.26388888888889</v>
      </c>
    </row>
    <row r="7" spans="1:15" x14ac:dyDescent="0.2">
      <c r="A7">
        <v>6</v>
      </c>
      <c r="B7">
        <f t="shared" si="2"/>
        <v>408</v>
      </c>
      <c r="C7" s="1">
        <f t="shared" si="0"/>
        <v>1.2941176470588236</v>
      </c>
      <c r="D7">
        <f t="shared" si="3"/>
        <v>2</v>
      </c>
      <c r="E7">
        <f t="shared" si="1"/>
        <v>28.652777777777779</v>
      </c>
      <c r="F7">
        <f t="shared" si="4"/>
        <v>171.91666666666669</v>
      </c>
    </row>
    <row r="10" spans="1:15" x14ac:dyDescent="0.2">
      <c r="A10" t="s">
        <v>2</v>
      </c>
      <c r="C10">
        <v>3</v>
      </c>
    </row>
    <row r="11" spans="1:15" x14ac:dyDescent="0.2">
      <c r="A11" t="s">
        <v>8</v>
      </c>
      <c r="C11">
        <f>176*C10</f>
        <v>528</v>
      </c>
    </row>
    <row r="12" spans="1:15" x14ac:dyDescent="0.2">
      <c r="A12" t="s">
        <v>6</v>
      </c>
      <c r="C12">
        <f>2063/2/60^2</f>
        <v>0.28652777777777777</v>
      </c>
    </row>
    <row r="13" spans="1:15" x14ac:dyDescent="0.2">
      <c r="A13" t="s">
        <v>9</v>
      </c>
      <c r="C13">
        <v>50</v>
      </c>
    </row>
    <row r="14" spans="1:15" x14ac:dyDescent="0.2">
      <c r="A14" t="s">
        <v>5</v>
      </c>
      <c r="C14">
        <f>C13*C12</f>
        <v>14.326388888888889</v>
      </c>
    </row>
    <row r="16" spans="1:15" x14ac:dyDescent="0.2">
      <c r="A16" t="s">
        <v>10</v>
      </c>
      <c r="C16">
        <f>C13*C10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Microsoft Office User</cp:lastModifiedBy>
  <dcterms:created xsi:type="dcterms:W3CDTF">2020-11-06T19:18:20Z</dcterms:created>
  <dcterms:modified xsi:type="dcterms:W3CDTF">2020-11-09T22:05:20Z</dcterms:modified>
</cp:coreProperties>
</file>