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Desktop\Docs\Tableau\Flight Analysis\"/>
    </mc:Choice>
  </mc:AlternateContent>
  <bookViews>
    <workbookView xWindow="0" yWindow="0" windowWidth="20490" windowHeight="7530" xr2:uid="{BA458711-8C1A-41B2-A7D4-BA614BD3947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1" l="1"/>
  <c r="G27" i="1"/>
  <c r="I27" i="1" s="1"/>
  <c r="L27" i="1" s="1"/>
  <c r="F27" i="1"/>
  <c r="H27" i="1" s="1"/>
  <c r="K27" i="1" s="1"/>
  <c r="N26" i="1"/>
  <c r="G26" i="1"/>
  <c r="I26" i="1" s="1"/>
  <c r="L26" i="1" s="1"/>
  <c r="F26" i="1"/>
  <c r="H26" i="1" s="1"/>
  <c r="K26" i="1" s="1"/>
  <c r="N25" i="1"/>
  <c r="G25" i="1"/>
  <c r="I25" i="1" s="1"/>
  <c r="L25" i="1" s="1"/>
  <c r="F25" i="1"/>
  <c r="H25" i="1" s="1"/>
  <c r="K25" i="1" s="1"/>
  <c r="N24" i="1"/>
  <c r="G24" i="1"/>
  <c r="I24" i="1" s="1"/>
  <c r="L24" i="1" s="1"/>
  <c r="F24" i="1"/>
  <c r="H24" i="1" s="1"/>
  <c r="K24" i="1" s="1"/>
  <c r="N23" i="1"/>
  <c r="G23" i="1"/>
  <c r="I23" i="1" s="1"/>
  <c r="L23" i="1" s="1"/>
  <c r="F23" i="1"/>
  <c r="H23" i="1" s="1"/>
  <c r="K23" i="1" s="1"/>
  <c r="N22" i="1"/>
  <c r="G22" i="1"/>
  <c r="I22" i="1" s="1"/>
  <c r="L22" i="1" s="1"/>
  <c r="F22" i="1"/>
  <c r="H22" i="1" s="1"/>
  <c r="K22" i="1" s="1"/>
  <c r="N21" i="1"/>
  <c r="G21" i="1"/>
  <c r="I21" i="1" s="1"/>
  <c r="L21" i="1" s="1"/>
  <c r="F21" i="1"/>
  <c r="H21" i="1" s="1"/>
  <c r="K21" i="1" s="1"/>
  <c r="N20" i="1"/>
  <c r="G20" i="1"/>
  <c r="I20" i="1" s="1"/>
  <c r="L20" i="1" s="1"/>
  <c r="F20" i="1"/>
  <c r="H20" i="1" s="1"/>
  <c r="K20" i="1" s="1"/>
  <c r="N19" i="1"/>
  <c r="G19" i="1"/>
  <c r="I19" i="1" s="1"/>
  <c r="L19" i="1" s="1"/>
  <c r="F19" i="1"/>
  <c r="H19" i="1" s="1"/>
  <c r="K19" i="1" s="1"/>
  <c r="N18" i="1"/>
  <c r="G18" i="1"/>
  <c r="I18" i="1" s="1"/>
  <c r="L18" i="1" s="1"/>
  <c r="F18" i="1"/>
  <c r="H18" i="1" s="1"/>
  <c r="K18" i="1" s="1"/>
  <c r="N17" i="1"/>
  <c r="G17" i="1"/>
  <c r="I17" i="1" s="1"/>
  <c r="L17" i="1" s="1"/>
  <c r="F17" i="1"/>
  <c r="H17" i="1" s="1"/>
  <c r="K17" i="1" s="1"/>
  <c r="N16" i="1"/>
  <c r="G16" i="1"/>
  <c r="I16" i="1" s="1"/>
  <c r="L16" i="1" s="1"/>
  <c r="F16" i="1"/>
  <c r="H16" i="1" s="1"/>
  <c r="K16" i="1" s="1"/>
  <c r="N15" i="1"/>
  <c r="G15" i="1"/>
  <c r="I15" i="1" s="1"/>
  <c r="L15" i="1" s="1"/>
  <c r="F15" i="1"/>
  <c r="H15" i="1" s="1"/>
  <c r="K15" i="1" s="1"/>
  <c r="N14" i="1"/>
  <c r="G14" i="1"/>
  <c r="I14" i="1" s="1"/>
  <c r="L14" i="1" s="1"/>
  <c r="F14" i="1"/>
  <c r="H14" i="1" s="1"/>
  <c r="K14" i="1" s="1"/>
  <c r="N13" i="1"/>
  <c r="G13" i="1"/>
  <c r="I13" i="1" s="1"/>
  <c r="L13" i="1" s="1"/>
  <c r="F13" i="1"/>
  <c r="H13" i="1" s="1"/>
  <c r="K13" i="1" s="1"/>
  <c r="N12" i="1"/>
  <c r="G12" i="1"/>
  <c r="I12" i="1" s="1"/>
  <c r="L12" i="1" s="1"/>
  <c r="F12" i="1"/>
  <c r="H12" i="1" s="1"/>
  <c r="K12" i="1" s="1"/>
  <c r="N11" i="1"/>
  <c r="G11" i="1"/>
  <c r="I11" i="1" s="1"/>
  <c r="L11" i="1" s="1"/>
  <c r="F11" i="1"/>
  <c r="H11" i="1" s="1"/>
  <c r="K11" i="1" s="1"/>
  <c r="N10" i="1"/>
  <c r="G10" i="1"/>
  <c r="I10" i="1" s="1"/>
  <c r="L10" i="1" s="1"/>
  <c r="F10" i="1"/>
  <c r="H10" i="1" s="1"/>
  <c r="K10" i="1" s="1"/>
  <c r="N9" i="1"/>
  <c r="G9" i="1"/>
  <c r="I9" i="1" s="1"/>
  <c r="L9" i="1" s="1"/>
  <c r="F9" i="1"/>
  <c r="H9" i="1" s="1"/>
  <c r="K9" i="1" s="1"/>
  <c r="N8" i="1"/>
  <c r="G8" i="1"/>
  <c r="I8" i="1" s="1"/>
  <c r="L8" i="1" s="1"/>
  <c r="F8" i="1"/>
  <c r="H8" i="1" s="1"/>
  <c r="K8" i="1" s="1"/>
  <c r="N7" i="1"/>
  <c r="G7" i="1"/>
  <c r="I7" i="1" s="1"/>
  <c r="L7" i="1" s="1"/>
  <c r="F7" i="1"/>
  <c r="H7" i="1" s="1"/>
  <c r="K7" i="1" s="1"/>
  <c r="N6" i="1"/>
  <c r="G6" i="1"/>
  <c r="I6" i="1" s="1"/>
  <c r="L6" i="1" s="1"/>
  <c r="F6" i="1"/>
  <c r="H6" i="1" s="1"/>
  <c r="K6" i="1" s="1"/>
  <c r="N5" i="1"/>
  <c r="G5" i="1"/>
  <c r="I5" i="1" s="1"/>
  <c r="L5" i="1" s="1"/>
  <c r="F5" i="1"/>
  <c r="H5" i="1" s="1"/>
  <c r="K5" i="1" s="1"/>
  <c r="N4" i="1"/>
  <c r="G4" i="1"/>
  <c r="I4" i="1" s="1"/>
  <c r="L4" i="1" s="1"/>
  <c r="F4" i="1"/>
  <c r="H4" i="1" s="1"/>
  <c r="K4" i="1" s="1"/>
  <c r="N3" i="1"/>
  <c r="G3" i="1"/>
  <c r="I3" i="1" s="1"/>
  <c r="L3" i="1" s="1"/>
  <c r="F3" i="1"/>
  <c r="H3" i="1" s="1"/>
  <c r="K3" i="1" s="1"/>
  <c r="G2" i="1"/>
  <c r="I2" i="1" s="1"/>
  <c r="L2" i="1" s="1"/>
  <c r="F2" i="1"/>
  <c r="H2" i="1" s="1"/>
  <c r="K2" i="1" s="1"/>
</calcChain>
</file>

<file path=xl/sharedStrings.xml><?xml version="1.0" encoding="utf-8"?>
<sst xmlns="http://schemas.openxmlformats.org/spreadsheetml/2006/main" count="127" uniqueCount="36">
  <si>
    <t xml:space="preserve">Flight no </t>
  </si>
  <si>
    <t>Date</t>
  </si>
  <si>
    <t xml:space="preserve">Flight Duration </t>
  </si>
  <si>
    <t># of Passengerson Flight</t>
  </si>
  <si>
    <t>Reccomendations</t>
  </si>
  <si>
    <t xml:space="preserve">Meals Reccomended with PMP </t>
  </si>
  <si>
    <t xml:space="preserve">Meals Reccomended without PMP </t>
  </si>
  <si>
    <t>Delivered with PMP</t>
  </si>
  <si>
    <t>Delivered without PMP</t>
  </si>
  <si>
    <t>Meals Reccomended with PMP vote</t>
  </si>
  <si>
    <t>leftovers with PMP</t>
  </si>
  <si>
    <t>Meals Reccomended without PMP vote</t>
  </si>
  <si>
    <t>Leftovers</t>
  </si>
  <si>
    <t xml:space="preserve">Arrival City </t>
  </si>
  <si>
    <t>Departure City</t>
  </si>
  <si>
    <t>Total No of flights</t>
  </si>
  <si>
    <t>Total No of Passengers</t>
  </si>
  <si>
    <t>Expected reduction in wastage</t>
  </si>
  <si>
    <t>Total no of meals recommended</t>
  </si>
  <si>
    <t>Leftover with recommendation</t>
  </si>
  <si>
    <t>No of meals without recommendation</t>
  </si>
  <si>
    <t>Flight EK 2381</t>
  </si>
  <si>
    <t>12 hours</t>
  </si>
  <si>
    <t>Dubai</t>
  </si>
  <si>
    <t>San Francisco</t>
  </si>
  <si>
    <t>Flight GH 7576</t>
  </si>
  <si>
    <t>Chicago</t>
  </si>
  <si>
    <t>Flight GH 6546</t>
  </si>
  <si>
    <t>14 hours</t>
  </si>
  <si>
    <t>Newyork</t>
  </si>
  <si>
    <t>Flight DF 4535</t>
  </si>
  <si>
    <t>15hours</t>
  </si>
  <si>
    <t>Texas</t>
  </si>
  <si>
    <t>16 hours</t>
  </si>
  <si>
    <t>15 hours</t>
  </si>
  <si>
    <t>13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</si>
</sst>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4" fontId="1" fillId="0" borderId="0" xfId="2" applyNumberFormat="1" applyFont="1"/>
    <xf numFmtId="9" fontId="1" fillId="0" borderId="0" xfId="1" applyNumberFormat="1"/>
  </cellXfs>
  <cellStyles count="3">
    <cellStyle name="Comma 2" xfId="2" xr:uid="{8734564F-05C5-4BC3-97B5-93A927EEB8A9}"/>
    <cellStyle name="Normal" xfId="0" builtinId="0"/>
    <cellStyle name="Normal 2" xfId="1" xr:uid="{BA7596A5-9862-4D94-9EF4-175582A49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9F0A-A04E-4F9F-86C3-0E3B109089D7}">
  <dimension ref="A1:W27"/>
  <sheetViews>
    <sheetView tabSelected="1" workbookViewId="0">
      <selection activeCell="E19" sqref="E19"/>
    </sheetView>
  </sheetViews>
  <sheetFormatPr defaultRowHeight="15" x14ac:dyDescent="0.25"/>
  <cols>
    <col min="1" max="2" width="14" customWidth="1"/>
    <col min="5" max="5" width="16.5703125" customWidth="1"/>
  </cols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15.75" x14ac:dyDescent="0.25">
      <c r="A2" s="2" t="s">
        <v>21</v>
      </c>
      <c r="B2" s="2">
        <v>42967</v>
      </c>
      <c r="C2" t="s">
        <v>22</v>
      </c>
      <c r="D2">
        <v>500</v>
      </c>
      <c r="E2">
        <v>490</v>
      </c>
      <c r="F2">
        <f>TRUNC(E2/3)</f>
        <v>163</v>
      </c>
      <c r="G2">
        <f>TRUNC(D2/2)</f>
        <v>250</v>
      </c>
      <c r="H2">
        <f>F2-2</f>
        <v>161</v>
      </c>
      <c r="I2">
        <f>G2-5</f>
        <v>245</v>
      </c>
      <c r="J2">
        <v>1</v>
      </c>
      <c r="K2">
        <f>H2-155</f>
        <v>6</v>
      </c>
      <c r="L2">
        <f>I2-239</f>
        <v>6</v>
      </c>
      <c r="M2">
        <v>1</v>
      </c>
      <c r="P2" t="s">
        <v>23</v>
      </c>
      <c r="Q2" t="s">
        <v>24</v>
      </c>
      <c r="R2" s="3">
        <v>9000</v>
      </c>
      <c r="S2" s="3">
        <v>27000000</v>
      </c>
      <c r="T2" s="4">
        <v>0.8</v>
      </c>
      <c r="U2" s="3">
        <v>3982500</v>
      </c>
      <c r="V2" s="3">
        <v>45000</v>
      </c>
      <c r="W2" s="3">
        <v>4050000</v>
      </c>
    </row>
    <row r="3" spans="1:23" ht="15.75" x14ac:dyDescent="0.25">
      <c r="A3" t="s">
        <v>25</v>
      </c>
      <c r="B3" s="2">
        <v>42968</v>
      </c>
      <c r="C3" t="s">
        <v>22</v>
      </c>
      <c r="D3">
        <v>500</v>
      </c>
      <c r="E3">
        <v>480</v>
      </c>
      <c r="F3">
        <f>TRUNC(E3/3)</f>
        <v>160</v>
      </c>
      <c r="G3">
        <f>TRUNC(D3/2)</f>
        <v>250</v>
      </c>
      <c r="H3">
        <f t="shared" ref="H3:H27" si="0">F3-2</f>
        <v>158</v>
      </c>
      <c r="I3">
        <f t="shared" ref="I3:I27" si="1">G3-5</f>
        <v>245</v>
      </c>
      <c r="J3">
        <v>1</v>
      </c>
      <c r="K3">
        <f t="shared" ref="K3:K27" si="2">H3-155</f>
        <v>3</v>
      </c>
      <c r="L3">
        <f t="shared" ref="L3:L27" si="3">I3-239</f>
        <v>6</v>
      </c>
      <c r="M3">
        <v>1</v>
      </c>
      <c r="N3">
        <f>D3-E3</f>
        <v>20</v>
      </c>
      <c r="P3" t="s">
        <v>23</v>
      </c>
      <c r="Q3" t="s">
        <v>26</v>
      </c>
      <c r="R3" s="3">
        <v>9000</v>
      </c>
      <c r="S3" s="3">
        <v>27000000</v>
      </c>
      <c r="T3" s="4">
        <v>0.8</v>
      </c>
      <c r="U3" s="3">
        <v>3982500</v>
      </c>
      <c r="V3" s="3">
        <v>45000</v>
      </c>
      <c r="W3" s="3">
        <v>4050000</v>
      </c>
    </row>
    <row r="4" spans="1:23" ht="15.75" x14ac:dyDescent="0.25">
      <c r="A4" t="s">
        <v>27</v>
      </c>
      <c r="B4" s="2">
        <v>42969</v>
      </c>
      <c r="C4" t="s">
        <v>28</v>
      </c>
      <c r="D4">
        <v>488</v>
      </c>
      <c r="E4">
        <v>485</v>
      </c>
      <c r="F4">
        <f>TRUNC(E4/3)</f>
        <v>161</v>
      </c>
      <c r="G4">
        <f>TRUNC(D4/2)</f>
        <v>244</v>
      </c>
      <c r="H4">
        <f t="shared" si="0"/>
        <v>159</v>
      </c>
      <c r="I4">
        <f t="shared" si="1"/>
        <v>239</v>
      </c>
      <c r="J4">
        <v>0</v>
      </c>
      <c r="K4">
        <f t="shared" si="2"/>
        <v>4</v>
      </c>
      <c r="L4">
        <f t="shared" si="3"/>
        <v>0</v>
      </c>
      <c r="M4">
        <v>0</v>
      </c>
      <c r="N4">
        <f>D4-E4</f>
        <v>3</v>
      </c>
      <c r="P4" t="s">
        <v>23</v>
      </c>
      <c r="Q4" t="s">
        <v>29</v>
      </c>
      <c r="R4" s="3">
        <v>9000</v>
      </c>
      <c r="S4" s="3">
        <v>27000000</v>
      </c>
      <c r="T4" s="4">
        <v>0.8</v>
      </c>
      <c r="U4" s="3">
        <v>3982500</v>
      </c>
      <c r="V4" s="3">
        <v>45000</v>
      </c>
      <c r="W4" s="3">
        <v>4050000</v>
      </c>
    </row>
    <row r="5" spans="1:23" ht="15.75" x14ac:dyDescent="0.25">
      <c r="A5" t="s">
        <v>30</v>
      </c>
      <c r="B5" s="2">
        <v>42970</v>
      </c>
      <c r="C5" t="s">
        <v>31</v>
      </c>
      <c r="D5">
        <v>500</v>
      </c>
      <c r="E5">
        <v>500</v>
      </c>
      <c r="F5">
        <f>TRUNC(E5/3)</f>
        <v>166</v>
      </c>
      <c r="G5">
        <f>TRUNC(D5/2)</f>
        <v>250</v>
      </c>
      <c r="H5">
        <f t="shared" si="0"/>
        <v>164</v>
      </c>
      <c r="I5">
        <f t="shared" si="1"/>
        <v>245</v>
      </c>
      <c r="J5">
        <v>1</v>
      </c>
      <c r="K5">
        <f t="shared" si="2"/>
        <v>9</v>
      </c>
      <c r="L5">
        <f t="shared" si="3"/>
        <v>6</v>
      </c>
      <c r="M5">
        <v>1</v>
      </c>
      <c r="N5">
        <f>D5-E5</f>
        <v>0</v>
      </c>
      <c r="P5" t="s">
        <v>23</v>
      </c>
      <c r="Q5" t="s">
        <v>32</v>
      </c>
      <c r="R5" s="3">
        <v>9000</v>
      </c>
      <c r="S5" s="3">
        <v>27000000</v>
      </c>
      <c r="T5" s="4">
        <v>0.8</v>
      </c>
      <c r="U5" s="3">
        <v>3982500</v>
      </c>
      <c r="V5" s="3">
        <v>45000</v>
      </c>
      <c r="W5" s="3">
        <v>4050000</v>
      </c>
    </row>
    <row r="6" spans="1:23" ht="15.75" x14ac:dyDescent="0.25">
      <c r="A6" s="2" t="s">
        <v>21</v>
      </c>
      <c r="B6" s="2">
        <v>42971</v>
      </c>
      <c r="C6" t="s">
        <v>33</v>
      </c>
      <c r="D6">
        <v>488</v>
      </c>
      <c r="E6">
        <v>473</v>
      </c>
      <c r="F6">
        <f>TRUNC(E6/3)</f>
        <v>157</v>
      </c>
      <c r="G6">
        <f>TRUNC(D6/2)</f>
        <v>244</v>
      </c>
      <c r="H6">
        <f t="shared" si="0"/>
        <v>155</v>
      </c>
      <c r="I6">
        <f t="shared" si="1"/>
        <v>239</v>
      </c>
      <c r="J6">
        <v>0</v>
      </c>
      <c r="K6">
        <f t="shared" si="2"/>
        <v>0</v>
      </c>
      <c r="L6">
        <f t="shared" si="3"/>
        <v>0</v>
      </c>
      <c r="M6">
        <v>0</v>
      </c>
      <c r="N6">
        <f>D6-E6</f>
        <v>15</v>
      </c>
      <c r="P6" t="s">
        <v>23</v>
      </c>
      <c r="Q6" t="s">
        <v>24</v>
      </c>
      <c r="R6" s="3">
        <v>9000</v>
      </c>
      <c r="S6" s="3">
        <v>27000000</v>
      </c>
      <c r="T6" s="4">
        <v>0.8</v>
      </c>
      <c r="U6" s="3">
        <v>3982500</v>
      </c>
      <c r="V6" s="3">
        <v>45000</v>
      </c>
      <c r="W6" s="3">
        <v>4050000</v>
      </c>
    </row>
    <row r="7" spans="1:23" ht="15.75" x14ac:dyDescent="0.25">
      <c r="A7" t="s">
        <v>25</v>
      </c>
      <c r="B7" s="2">
        <v>42972</v>
      </c>
      <c r="C7" t="s">
        <v>34</v>
      </c>
      <c r="D7">
        <v>500</v>
      </c>
      <c r="E7">
        <v>488</v>
      </c>
      <c r="F7">
        <f>TRUNC(E7/3)</f>
        <v>162</v>
      </c>
      <c r="G7">
        <f>TRUNC(D7/2)</f>
        <v>250</v>
      </c>
      <c r="H7">
        <f t="shared" si="0"/>
        <v>160</v>
      </c>
      <c r="I7">
        <f t="shared" si="1"/>
        <v>245</v>
      </c>
      <c r="J7">
        <v>1</v>
      </c>
      <c r="K7">
        <f t="shared" si="2"/>
        <v>5</v>
      </c>
      <c r="L7">
        <f t="shared" si="3"/>
        <v>6</v>
      </c>
      <c r="M7">
        <v>1</v>
      </c>
      <c r="N7">
        <f>D7-E7</f>
        <v>12</v>
      </c>
      <c r="P7" t="s">
        <v>23</v>
      </c>
      <c r="Q7" t="s">
        <v>26</v>
      </c>
      <c r="R7" s="3">
        <v>9000</v>
      </c>
      <c r="S7" s="3">
        <v>27000000</v>
      </c>
      <c r="T7" s="4">
        <v>0.8</v>
      </c>
      <c r="U7" s="3">
        <v>3982500</v>
      </c>
      <c r="V7" s="3">
        <v>45000</v>
      </c>
      <c r="W7" s="3">
        <v>4050000</v>
      </c>
    </row>
    <row r="8" spans="1:23" ht="15.75" x14ac:dyDescent="0.25">
      <c r="A8" t="s">
        <v>27</v>
      </c>
      <c r="B8" s="2">
        <v>42973</v>
      </c>
      <c r="C8" t="s">
        <v>28</v>
      </c>
      <c r="D8">
        <v>500</v>
      </c>
      <c r="E8">
        <v>473</v>
      </c>
      <c r="F8">
        <f>TRUNC(E8/3)</f>
        <v>157</v>
      </c>
      <c r="G8">
        <f>TRUNC(D8/2)</f>
        <v>250</v>
      </c>
      <c r="H8">
        <f t="shared" si="0"/>
        <v>155</v>
      </c>
      <c r="I8">
        <f t="shared" si="1"/>
        <v>245</v>
      </c>
      <c r="J8">
        <v>1</v>
      </c>
      <c r="K8">
        <f t="shared" si="2"/>
        <v>0</v>
      </c>
      <c r="L8">
        <f t="shared" si="3"/>
        <v>6</v>
      </c>
      <c r="M8">
        <v>1</v>
      </c>
      <c r="N8">
        <f>D8-E8</f>
        <v>27</v>
      </c>
      <c r="P8" t="s">
        <v>23</v>
      </c>
      <c r="Q8" t="s">
        <v>29</v>
      </c>
      <c r="R8" s="3">
        <v>9000</v>
      </c>
      <c r="S8" s="3">
        <v>27000000</v>
      </c>
      <c r="T8" s="4">
        <v>0.8</v>
      </c>
      <c r="U8" s="3">
        <v>3982500</v>
      </c>
      <c r="V8" s="3">
        <v>45000</v>
      </c>
      <c r="W8" s="3">
        <v>4050000</v>
      </c>
    </row>
    <row r="9" spans="1:23" ht="15.75" x14ac:dyDescent="0.25">
      <c r="A9" t="s">
        <v>30</v>
      </c>
      <c r="B9" s="2">
        <v>42974</v>
      </c>
      <c r="C9" t="s">
        <v>22</v>
      </c>
      <c r="D9">
        <v>500</v>
      </c>
      <c r="E9">
        <v>473</v>
      </c>
      <c r="F9">
        <f>TRUNC(E9/3)</f>
        <v>157</v>
      </c>
      <c r="G9">
        <f>TRUNC(D9/2)</f>
        <v>250</v>
      </c>
      <c r="H9">
        <f t="shared" si="0"/>
        <v>155</v>
      </c>
      <c r="I9">
        <f t="shared" si="1"/>
        <v>245</v>
      </c>
      <c r="J9">
        <v>1</v>
      </c>
      <c r="K9">
        <f t="shared" si="2"/>
        <v>0</v>
      </c>
      <c r="L9">
        <f t="shared" si="3"/>
        <v>6</v>
      </c>
      <c r="M9">
        <v>1</v>
      </c>
      <c r="N9">
        <f>D9-E9</f>
        <v>27</v>
      </c>
      <c r="P9" t="s">
        <v>23</v>
      </c>
      <c r="Q9" t="s">
        <v>32</v>
      </c>
      <c r="R9" s="3">
        <v>9000</v>
      </c>
      <c r="S9" s="3">
        <v>27000000</v>
      </c>
      <c r="T9" s="4">
        <v>0.8</v>
      </c>
      <c r="U9" s="3">
        <v>3982500</v>
      </c>
      <c r="V9" s="3">
        <v>45000</v>
      </c>
      <c r="W9" s="3">
        <v>4050000</v>
      </c>
    </row>
    <row r="10" spans="1:23" ht="15.75" x14ac:dyDescent="0.25">
      <c r="A10" s="2" t="s">
        <v>21</v>
      </c>
      <c r="B10" s="2">
        <v>42966</v>
      </c>
      <c r="C10" t="s">
        <v>35</v>
      </c>
      <c r="D10">
        <v>500</v>
      </c>
      <c r="E10">
        <v>473</v>
      </c>
      <c r="F10">
        <f>TRUNC(E10/3)</f>
        <v>157</v>
      </c>
      <c r="G10">
        <f>TRUNC(D10/2)</f>
        <v>250</v>
      </c>
      <c r="H10">
        <f t="shared" si="0"/>
        <v>155</v>
      </c>
      <c r="I10">
        <f t="shared" si="1"/>
        <v>245</v>
      </c>
      <c r="J10">
        <v>1</v>
      </c>
      <c r="K10">
        <f t="shared" si="2"/>
        <v>0</v>
      </c>
      <c r="L10">
        <f t="shared" si="3"/>
        <v>6</v>
      </c>
      <c r="M10">
        <v>1</v>
      </c>
      <c r="N10">
        <f>D10-E10</f>
        <v>27</v>
      </c>
      <c r="P10" t="s">
        <v>23</v>
      </c>
      <c r="Q10" t="s">
        <v>24</v>
      </c>
      <c r="R10" s="3">
        <v>9000</v>
      </c>
      <c r="S10" s="3">
        <v>27000000</v>
      </c>
      <c r="T10" s="4">
        <v>0.8</v>
      </c>
      <c r="U10" s="3">
        <v>3982500</v>
      </c>
      <c r="V10" s="3">
        <v>45000</v>
      </c>
      <c r="W10" s="3">
        <v>4050000</v>
      </c>
    </row>
    <row r="11" spans="1:23" ht="15.75" x14ac:dyDescent="0.25">
      <c r="A11" t="s">
        <v>25</v>
      </c>
      <c r="B11" s="2">
        <v>42964</v>
      </c>
      <c r="C11" t="s">
        <v>22</v>
      </c>
      <c r="D11">
        <v>500</v>
      </c>
      <c r="E11">
        <v>473</v>
      </c>
      <c r="F11">
        <f>TRUNC(E11/3)</f>
        <v>157</v>
      </c>
      <c r="G11">
        <f>TRUNC(D11/2)</f>
        <v>250</v>
      </c>
      <c r="H11">
        <f t="shared" si="0"/>
        <v>155</v>
      </c>
      <c r="I11">
        <f t="shared" si="1"/>
        <v>245</v>
      </c>
      <c r="J11">
        <v>1</v>
      </c>
      <c r="K11">
        <f t="shared" si="2"/>
        <v>0</v>
      </c>
      <c r="L11">
        <f t="shared" si="3"/>
        <v>6</v>
      </c>
      <c r="M11">
        <v>1</v>
      </c>
      <c r="N11">
        <f>D11-E11</f>
        <v>27</v>
      </c>
      <c r="P11" t="s">
        <v>23</v>
      </c>
      <c r="Q11" t="s">
        <v>26</v>
      </c>
      <c r="R11" s="3">
        <v>9000</v>
      </c>
      <c r="S11" s="3">
        <v>27000000</v>
      </c>
      <c r="T11" s="4">
        <v>0.8</v>
      </c>
      <c r="U11" s="3">
        <v>3982500</v>
      </c>
      <c r="V11" s="3">
        <v>45000</v>
      </c>
      <c r="W11" s="3">
        <v>4050000</v>
      </c>
    </row>
    <row r="12" spans="1:23" ht="15.75" x14ac:dyDescent="0.25">
      <c r="A12" t="s">
        <v>27</v>
      </c>
      <c r="B12" s="2">
        <v>42960</v>
      </c>
      <c r="C12" t="s">
        <v>22</v>
      </c>
      <c r="D12">
        <v>500</v>
      </c>
      <c r="E12">
        <v>473</v>
      </c>
      <c r="F12">
        <f>TRUNC(E12/3)</f>
        <v>157</v>
      </c>
      <c r="G12">
        <f>TRUNC(D12/2)</f>
        <v>250</v>
      </c>
      <c r="H12">
        <f t="shared" si="0"/>
        <v>155</v>
      </c>
      <c r="I12">
        <f t="shared" si="1"/>
        <v>245</v>
      </c>
      <c r="J12">
        <v>0</v>
      </c>
      <c r="K12">
        <f t="shared" si="2"/>
        <v>0</v>
      </c>
      <c r="L12">
        <f t="shared" si="3"/>
        <v>6</v>
      </c>
      <c r="M12">
        <v>0</v>
      </c>
      <c r="N12">
        <f>D12-E12</f>
        <v>27</v>
      </c>
      <c r="P12" t="s">
        <v>23</v>
      </c>
      <c r="Q12" t="s">
        <v>29</v>
      </c>
      <c r="R12" s="3">
        <v>9000</v>
      </c>
      <c r="S12" s="3">
        <v>27000000</v>
      </c>
      <c r="T12" s="4">
        <v>0.8</v>
      </c>
      <c r="U12" s="3">
        <v>3982500</v>
      </c>
      <c r="V12" s="3">
        <v>45000</v>
      </c>
      <c r="W12" s="3">
        <v>4050000</v>
      </c>
    </row>
    <row r="13" spans="1:23" ht="15.75" x14ac:dyDescent="0.25">
      <c r="A13" t="s">
        <v>30</v>
      </c>
      <c r="B13" s="2">
        <v>42963</v>
      </c>
      <c r="C13" t="s">
        <v>28</v>
      </c>
      <c r="D13">
        <v>500</v>
      </c>
      <c r="E13">
        <v>473</v>
      </c>
      <c r="F13">
        <f>TRUNC(E13/3)</f>
        <v>157</v>
      </c>
      <c r="G13">
        <f>TRUNC(D13/2)</f>
        <v>250</v>
      </c>
      <c r="H13">
        <f t="shared" si="0"/>
        <v>155</v>
      </c>
      <c r="I13">
        <f t="shared" si="1"/>
        <v>245</v>
      </c>
      <c r="J13">
        <v>1</v>
      </c>
      <c r="K13">
        <f t="shared" si="2"/>
        <v>0</v>
      </c>
      <c r="L13">
        <f t="shared" si="3"/>
        <v>6</v>
      </c>
      <c r="M13">
        <v>1</v>
      </c>
      <c r="N13">
        <f>D13-E13</f>
        <v>27</v>
      </c>
      <c r="P13" t="s">
        <v>23</v>
      </c>
      <c r="Q13" t="s">
        <v>32</v>
      </c>
      <c r="R13" s="3">
        <v>9000</v>
      </c>
      <c r="S13" s="3">
        <v>27000000</v>
      </c>
      <c r="T13" s="4">
        <v>0.8</v>
      </c>
      <c r="U13" s="3">
        <v>3982500</v>
      </c>
      <c r="V13" s="3">
        <v>45000</v>
      </c>
      <c r="W13" s="3">
        <v>4050000</v>
      </c>
    </row>
    <row r="14" spans="1:23" ht="15.75" x14ac:dyDescent="0.25">
      <c r="A14" s="2" t="s">
        <v>21</v>
      </c>
      <c r="B14" s="2">
        <v>42975</v>
      </c>
      <c r="C14" t="s">
        <v>31</v>
      </c>
      <c r="D14">
        <v>488</v>
      </c>
      <c r="E14">
        <v>473</v>
      </c>
      <c r="F14">
        <f>TRUNC(E14/3)</f>
        <v>157</v>
      </c>
      <c r="G14">
        <f>TRUNC(D14/2)</f>
        <v>244</v>
      </c>
      <c r="H14">
        <f t="shared" si="0"/>
        <v>155</v>
      </c>
      <c r="I14">
        <f t="shared" si="1"/>
        <v>239</v>
      </c>
      <c r="J14">
        <v>1</v>
      </c>
      <c r="K14">
        <f t="shared" si="2"/>
        <v>0</v>
      </c>
      <c r="L14">
        <f t="shared" si="3"/>
        <v>0</v>
      </c>
      <c r="M14">
        <v>1</v>
      </c>
      <c r="N14">
        <f>D14-E14</f>
        <v>15</v>
      </c>
      <c r="P14" t="s">
        <v>23</v>
      </c>
      <c r="Q14" t="s">
        <v>24</v>
      </c>
      <c r="R14" s="3">
        <v>9000</v>
      </c>
      <c r="S14" s="3">
        <v>27000000</v>
      </c>
      <c r="T14" s="4">
        <v>0.8</v>
      </c>
      <c r="U14" s="3">
        <v>3982500</v>
      </c>
      <c r="V14" s="3">
        <v>45000</v>
      </c>
      <c r="W14" s="3">
        <v>4050000</v>
      </c>
    </row>
    <row r="15" spans="1:23" ht="15.75" x14ac:dyDescent="0.25">
      <c r="A15" t="s">
        <v>25</v>
      </c>
      <c r="B15" s="2">
        <v>42976</v>
      </c>
      <c r="C15" t="s">
        <v>33</v>
      </c>
      <c r="D15">
        <v>488</v>
      </c>
      <c r="E15">
        <v>473</v>
      </c>
      <c r="F15">
        <f>TRUNC(E15/3)</f>
        <v>157</v>
      </c>
      <c r="G15">
        <f>TRUNC(D15/2)</f>
        <v>244</v>
      </c>
      <c r="H15">
        <f t="shared" si="0"/>
        <v>155</v>
      </c>
      <c r="I15">
        <f t="shared" si="1"/>
        <v>239</v>
      </c>
      <c r="J15">
        <v>1</v>
      </c>
      <c r="K15">
        <f t="shared" si="2"/>
        <v>0</v>
      </c>
      <c r="L15">
        <f t="shared" si="3"/>
        <v>0</v>
      </c>
      <c r="M15">
        <v>1</v>
      </c>
      <c r="N15">
        <f>D15-E15</f>
        <v>15</v>
      </c>
      <c r="P15" t="s">
        <v>23</v>
      </c>
      <c r="Q15" t="s">
        <v>26</v>
      </c>
      <c r="R15" s="3">
        <v>9000</v>
      </c>
      <c r="S15" s="3">
        <v>27000000</v>
      </c>
      <c r="T15" s="4">
        <v>0.8</v>
      </c>
      <c r="U15" s="3">
        <v>3982500</v>
      </c>
      <c r="V15" s="3">
        <v>45000</v>
      </c>
      <c r="W15" s="3">
        <v>4050000</v>
      </c>
    </row>
    <row r="16" spans="1:23" ht="15.75" x14ac:dyDescent="0.25">
      <c r="A16" t="s">
        <v>27</v>
      </c>
      <c r="B16" s="2">
        <v>42981</v>
      </c>
      <c r="C16" t="s">
        <v>34</v>
      </c>
      <c r="D16">
        <v>488</v>
      </c>
      <c r="E16">
        <v>473</v>
      </c>
      <c r="F16">
        <f>TRUNC(E16/3)</f>
        <v>157</v>
      </c>
      <c r="G16">
        <f>TRUNC(D16/2)</f>
        <v>244</v>
      </c>
      <c r="H16">
        <f t="shared" si="0"/>
        <v>155</v>
      </c>
      <c r="I16">
        <f t="shared" si="1"/>
        <v>239</v>
      </c>
      <c r="J16">
        <v>1</v>
      </c>
      <c r="K16">
        <f t="shared" si="2"/>
        <v>0</v>
      </c>
      <c r="L16">
        <f t="shared" si="3"/>
        <v>0</v>
      </c>
      <c r="M16">
        <v>1</v>
      </c>
      <c r="N16">
        <f>D16-E16</f>
        <v>15</v>
      </c>
      <c r="P16" t="s">
        <v>23</v>
      </c>
      <c r="Q16" t="s">
        <v>29</v>
      </c>
      <c r="R16" s="3">
        <v>9000</v>
      </c>
      <c r="S16" s="3">
        <v>27000000</v>
      </c>
      <c r="T16" s="4">
        <v>0.8</v>
      </c>
      <c r="U16" s="3">
        <v>3982500</v>
      </c>
      <c r="V16" s="3">
        <v>45000</v>
      </c>
      <c r="W16" s="3">
        <v>4050000</v>
      </c>
    </row>
    <row r="17" spans="1:23" ht="15.75" x14ac:dyDescent="0.25">
      <c r="A17" t="s">
        <v>30</v>
      </c>
      <c r="B17" s="2">
        <v>42979</v>
      </c>
      <c r="C17" t="s">
        <v>28</v>
      </c>
      <c r="D17">
        <v>490</v>
      </c>
      <c r="E17">
        <v>473</v>
      </c>
      <c r="F17">
        <f>TRUNC(E17/3)</f>
        <v>157</v>
      </c>
      <c r="G17">
        <f>TRUNC(D17/2)</f>
        <v>245</v>
      </c>
      <c r="H17">
        <f t="shared" si="0"/>
        <v>155</v>
      </c>
      <c r="I17">
        <f t="shared" si="1"/>
        <v>240</v>
      </c>
      <c r="J17">
        <v>1</v>
      </c>
      <c r="K17">
        <f t="shared" si="2"/>
        <v>0</v>
      </c>
      <c r="L17">
        <f t="shared" si="3"/>
        <v>1</v>
      </c>
      <c r="M17">
        <v>1</v>
      </c>
      <c r="N17">
        <f>D17-E17</f>
        <v>17</v>
      </c>
      <c r="P17" t="s">
        <v>23</v>
      </c>
      <c r="Q17" t="s">
        <v>32</v>
      </c>
      <c r="R17" s="3">
        <v>9000</v>
      </c>
      <c r="S17" s="3">
        <v>27000000</v>
      </c>
      <c r="T17" s="4">
        <v>0.8</v>
      </c>
      <c r="U17" s="3">
        <v>3982500</v>
      </c>
      <c r="W17" s="3">
        <v>4050000</v>
      </c>
    </row>
    <row r="18" spans="1:23" ht="15.75" x14ac:dyDescent="0.25">
      <c r="A18" s="2" t="s">
        <v>21</v>
      </c>
      <c r="B18" s="2">
        <v>43045</v>
      </c>
      <c r="C18" t="s">
        <v>22</v>
      </c>
      <c r="D18">
        <v>490</v>
      </c>
      <c r="E18">
        <v>473</v>
      </c>
      <c r="F18">
        <f>TRUNC(E18/3)</f>
        <v>157</v>
      </c>
      <c r="G18">
        <f>TRUNC(D18/2)</f>
        <v>245</v>
      </c>
      <c r="H18">
        <f t="shared" si="0"/>
        <v>155</v>
      </c>
      <c r="I18">
        <f t="shared" si="1"/>
        <v>240</v>
      </c>
      <c r="J18">
        <v>0</v>
      </c>
      <c r="K18">
        <f t="shared" si="2"/>
        <v>0</v>
      </c>
      <c r="L18">
        <f t="shared" si="3"/>
        <v>1</v>
      </c>
      <c r="M18">
        <v>0</v>
      </c>
      <c r="N18">
        <f>D18-E18</f>
        <v>17</v>
      </c>
      <c r="P18" t="s">
        <v>23</v>
      </c>
      <c r="Q18" t="s">
        <v>24</v>
      </c>
      <c r="R18" s="3">
        <v>9000</v>
      </c>
      <c r="S18" s="3">
        <v>27000000</v>
      </c>
      <c r="T18" s="4">
        <v>0.8</v>
      </c>
      <c r="U18" s="3">
        <v>3982500</v>
      </c>
      <c r="V18" s="3">
        <v>45000</v>
      </c>
      <c r="W18" s="3">
        <v>4050000</v>
      </c>
    </row>
    <row r="19" spans="1:23" ht="15.75" x14ac:dyDescent="0.25">
      <c r="A19" t="s">
        <v>25</v>
      </c>
      <c r="B19" s="2">
        <v>43046</v>
      </c>
      <c r="C19" t="s">
        <v>35</v>
      </c>
      <c r="D19">
        <v>490</v>
      </c>
      <c r="E19">
        <v>480</v>
      </c>
      <c r="F19">
        <f>TRUNC(E19/3)</f>
        <v>160</v>
      </c>
      <c r="G19">
        <f>TRUNC(D19/2)</f>
        <v>245</v>
      </c>
      <c r="H19">
        <f t="shared" si="0"/>
        <v>158</v>
      </c>
      <c r="I19">
        <f t="shared" si="1"/>
        <v>240</v>
      </c>
      <c r="J19">
        <v>1</v>
      </c>
      <c r="K19">
        <f t="shared" si="2"/>
        <v>3</v>
      </c>
      <c r="L19">
        <f t="shared" si="3"/>
        <v>1</v>
      </c>
      <c r="M19">
        <v>1</v>
      </c>
      <c r="N19">
        <f>D19-E19</f>
        <v>10</v>
      </c>
      <c r="P19" t="s">
        <v>23</v>
      </c>
      <c r="Q19" t="s">
        <v>26</v>
      </c>
      <c r="R19" s="3">
        <v>9000</v>
      </c>
      <c r="S19" s="3">
        <v>27000000</v>
      </c>
      <c r="T19" s="4">
        <v>0.8</v>
      </c>
      <c r="U19" s="3">
        <v>3982500</v>
      </c>
      <c r="V19" s="3">
        <v>45000</v>
      </c>
      <c r="W19" s="3">
        <v>4050000</v>
      </c>
    </row>
    <row r="20" spans="1:23" ht="15.75" x14ac:dyDescent="0.25">
      <c r="A20" t="s">
        <v>27</v>
      </c>
      <c r="B20" s="2">
        <v>43047</v>
      </c>
      <c r="C20" t="s">
        <v>28</v>
      </c>
      <c r="D20">
        <v>490</v>
      </c>
      <c r="E20">
        <v>473</v>
      </c>
      <c r="F20">
        <f>TRUNC(E20/3)</f>
        <v>157</v>
      </c>
      <c r="G20">
        <f>TRUNC(D20/2)</f>
        <v>245</v>
      </c>
      <c r="H20">
        <f t="shared" si="0"/>
        <v>155</v>
      </c>
      <c r="I20">
        <f t="shared" si="1"/>
        <v>240</v>
      </c>
      <c r="J20">
        <v>1</v>
      </c>
      <c r="K20">
        <f t="shared" si="2"/>
        <v>0</v>
      </c>
      <c r="L20">
        <f t="shared" si="3"/>
        <v>1</v>
      </c>
      <c r="M20">
        <v>1</v>
      </c>
      <c r="N20">
        <f>D20-E20</f>
        <v>17</v>
      </c>
      <c r="P20" t="s">
        <v>23</v>
      </c>
      <c r="Q20" t="s">
        <v>29</v>
      </c>
      <c r="R20" s="3">
        <v>9000</v>
      </c>
      <c r="S20" s="3">
        <v>27000000</v>
      </c>
      <c r="T20" s="4">
        <v>0.8</v>
      </c>
      <c r="U20" s="3">
        <v>3982500</v>
      </c>
      <c r="V20" s="3">
        <v>45000</v>
      </c>
      <c r="W20" s="3">
        <v>4050000</v>
      </c>
    </row>
    <row r="21" spans="1:23" ht="15.75" x14ac:dyDescent="0.25">
      <c r="A21" t="s">
        <v>30</v>
      </c>
      <c r="B21" s="2">
        <v>43048</v>
      </c>
      <c r="C21" t="s">
        <v>31</v>
      </c>
      <c r="D21">
        <v>488</v>
      </c>
      <c r="E21">
        <v>500</v>
      </c>
      <c r="F21">
        <f>TRUNC(E21/3)</f>
        <v>166</v>
      </c>
      <c r="G21">
        <f>TRUNC(D21/2)</f>
        <v>244</v>
      </c>
      <c r="H21">
        <f t="shared" si="0"/>
        <v>164</v>
      </c>
      <c r="I21">
        <f t="shared" si="1"/>
        <v>239</v>
      </c>
      <c r="J21">
        <v>1</v>
      </c>
      <c r="K21">
        <f t="shared" si="2"/>
        <v>9</v>
      </c>
      <c r="L21">
        <f t="shared" si="3"/>
        <v>0</v>
      </c>
      <c r="M21">
        <v>1</v>
      </c>
      <c r="N21">
        <f>D21-E21</f>
        <v>-12</v>
      </c>
      <c r="P21" t="s">
        <v>23</v>
      </c>
      <c r="Q21" t="s">
        <v>32</v>
      </c>
      <c r="R21" s="3">
        <v>9000</v>
      </c>
      <c r="S21" s="3">
        <v>27000000</v>
      </c>
      <c r="T21" s="4">
        <v>0.8</v>
      </c>
      <c r="U21" s="3">
        <v>3982500</v>
      </c>
      <c r="V21" s="3">
        <v>45000</v>
      </c>
      <c r="W21" s="3">
        <v>4050000</v>
      </c>
    </row>
    <row r="22" spans="1:23" ht="15.75" x14ac:dyDescent="0.25">
      <c r="A22" s="2" t="s">
        <v>21</v>
      </c>
      <c r="B22" s="2">
        <v>43049</v>
      </c>
      <c r="C22" t="s">
        <v>33</v>
      </c>
      <c r="D22">
        <v>488</v>
      </c>
      <c r="E22">
        <v>473</v>
      </c>
      <c r="F22">
        <f>TRUNC(E22/3)</f>
        <v>157</v>
      </c>
      <c r="G22">
        <f>TRUNC(D22/2)</f>
        <v>244</v>
      </c>
      <c r="H22">
        <f t="shared" si="0"/>
        <v>155</v>
      </c>
      <c r="I22">
        <f t="shared" si="1"/>
        <v>239</v>
      </c>
      <c r="J22">
        <v>0</v>
      </c>
      <c r="K22">
        <f t="shared" si="2"/>
        <v>0</v>
      </c>
      <c r="L22">
        <f t="shared" si="3"/>
        <v>0</v>
      </c>
      <c r="M22">
        <v>0</v>
      </c>
      <c r="N22">
        <f>D22-E22</f>
        <v>15</v>
      </c>
      <c r="P22" t="s">
        <v>23</v>
      </c>
      <c r="Q22" t="s">
        <v>24</v>
      </c>
      <c r="R22" s="3">
        <v>9000</v>
      </c>
      <c r="S22" s="3">
        <v>27000000</v>
      </c>
      <c r="T22" s="4">
        <v>0.8</v>
      </c>
      <c r="U22" s="3">
        <v>3982500</v>
      </c>
      <c r="V22" s="3">
        <v>45000</v>
      </c>
      <c r="W22" s="3">
        <v>4050000</v>
      </c>
    </row>
    <row r="23" spans="1:23" ht="15.75" x14ac:dyDescent="0.25">
      <c r="A23" t="s">
        <v>25</v>
      </c>
      <c r="B23" s="2">
        <v>43044</v>
      </c>
      <c r="C23" t="s">
        <v>34</v>
      </c>
      <c r="D23">
        <v>488</v>
      </c>
      <c r="E23">
        <v>473</v>
      </c>
      <c r="F23">
        <f>TRUNC(E23/3)</f>
        <v>157</v>
      </c>
      <c r="G23">
        <f>TRUNC(D23/2)</f>
        <v>244</v>
      </c>
      <c r="H23">
        <f t="shared" si="0"/>
        <v>155</v>
      </c>
      <c r="I23">
        <f t="shared" si="1"/>
        <v>239</v>
      </c>
      <c r="J23">
        <v>1</v>
      </c>
      <c r="K23">
        <f t="shared" si="2"/>
        <v>0</v>
      </c>
      <c r="L23">
        <f t="shared" si="3"/>
        <v>0</v>
      </c>
      <c r="M23">
        <v>1</v>
      </c>
      <c r="N23">
        <f>D23-E23</f>
        <v>15</v>
      </c>
      <c r="P23" t="s">
        <v>23</v>
      </c>
      <c r="Q23" t="s">
        <v>26</v>
      </c>
      <c r="R23" s="3">
        <v>9000</v>
      </c>
      <c r="S23" s="3">
        <v>27000000</v>
      </c>
      <c r="T23" s="4">
        <v>0.8</v>
      </c>
      <c r="U23" s="3">
        <v>3982500</v>
      </c>
      <c r="V23" s="3">
        <v>45000</v>
      </c>
      <c r="W23" s="3">
        <v>4050000</v>
      </c>
    </row>
    <row r="24" spans="1:23" ht="15.75" x14ac:dyDescent="0.25">
      <c r="A24" t="s">
        <v>27</v>
      </c>
      <c r="B24" s="2">
        <v>43043</v>
      </c>
      <c r="C24" t="s">
        <v>28</v>
      </c>
      <c r="D24">
        <v>488</v>
      </c>
      <c r="E24">
        <v>473</v>
      </c>
      <c r="F24">
        <f>TRUNC(E24/3)</f>
        <v>157</v>
      </c>
      <c r="G24">
        <f>TRUNC(D24/2)</f>
        <v>244</v>
      </c>
      <c r="H24">
        <f t="shared" si="0"/>
        <v>155</v>
      </c>
      <c r="I24">
        <f t="shared" si="1"/>
        <v>239</v>
      </c>
      <c r="J24">
        <v>1</v>
      </c>
      <c r="K24">
        <f t="shared" si="2"/>
        <v>0</v>
      </c>
      <c r="L24">
        <f t="shared" si="3"/>
        <v>0</v>
      </c>
      <c r="M24">
        <v>1</v>
      </c>
      <c r="N24">
        <f>D24-E24</f>
        <v>15</v>
      </c>
      <c r="P24" t="s">
        <v>23</v>
      </c>
      <c r="Q24" t="s">
        <v>29</v>
      </c>
      <c r="R24" s="3">
        <v>9000</v>
      </c>
      <c r="S24" s="3">
        <v>27000000</v>
      </c>
      <c r="T24" s="4">
        <v>0.8</v>
      </c>
      <c r="U24" s="3">
        <v>3982500</v>
      </c>
      <c r="V24" s="3">
        <v>45000</v>
      </c>
      <c r="W24" s="3">
        <v>4050000</v>
      </c>
    </row>
    <row r="25" spans="1:23" ht="15.75" x14ac:dyDescent="0.25">
      <c r="A25" t="s">
        <v>30</v>
      </c>
      <c r="B25" s="2">
        <v>43042</v>
      </c>
      <c r="C25" t="s">
        <v>22</v>
      </c>
      <c r="D25">
        <v>480</v>
      </c>
      <c r="E25">
        <v>473</v>
      </c>
      <c r="F25">
        <f>TRUNC(E25/3)</f>
        <v>157</v>
      </c>
      <c r="G25">
        <f>TRUNC(D25/2)</f>
        <v>240</v>
      </c>
      <c r="H25">
        <f t="shared" si="0"/>
        <v>155</v>
      </c>
      <c r="I25">
        <f t="shared" si="1"/>
        <v>235</v>
      </c>
      <c r="J25">
        <v>0</v>
      </c>
      <c r="K25">
        <f t="shared" si="2"/>
        <v>0</v>
      </c>
      <c r="L25">
        <f t="shared" si="3"/>
        <v>-4</v>
      </c>
      <c r="M25">
        <v>0</v>
      </c>
      <c r="N25">
        <f>D25-E25</f>
        <v>7</v>
      </c>
      <c r="P25" t="s">
        <v>23</v>
      </c>
      <c r="Q25" t="s">
        <v>32</v>
      </c>
      <c r="R25" s="3">
        <v>9000</v>
      </c>
      <c r="S25" s="3">
        <v>27000000</v>
      </c>
      <c r="T25" s="4">
        <v>0.8</v>
      </c>
      <c r="U25" s="3">
        <v>3982500</v>
      </c>
      <c r="V25" s="3">
        <v>45000</v>
      </c>
      <c r="W25" s="3">
        <v>4050000</v>
      </c>
    </row>
    <row r="26" spans="1:23" ht="15.75" x14ac:dyDescent="0.25">
      <c r="A26" s="2" t="s">
        <v>21</v>
      </c>
      <c r="B26" s="2">
        <v>43041</v>
      </c>
      <c r="C26" t="s">
        <v>35</v>
      </c>
      <c r="D26">
        <v>490</v>
      </c>
      <c r="E26">
        <v>473</v>
      </c>
      <c r="F26">
        <f>TRUNC(E26/3)</f>
        <v>157</v>
      </c>
      <c r="G26">
        <f>TRUNC(D26/2)</f>
        <v>245</v>
      </c>
      <c r="H26">
        <f t="shared" si="0"/>
        <v>155</v>
      </c>
      <c r="I26">
        <f t="shared" si="1"/>
        <v>240</v>
      </c>
      <c r="J26">
        <v>1</v>
      </c>
      <c r="K26">
        <f t="shared" si="2"/>
        <v>0</v>
      </c>
      <c r="L26">
        <f t="shared" si="3"/>
        <v>1</v>
      </c>
      <c r="M26">
        <v>1</v>
      </c>
      <c r="N26">
        <f>D26-E26</f>
        <v>17</v>
      </c>
      <c r="P26" t="s">
        <v>23</v>
      </c>
      <c r="Q26" t="s">
        <v>24</v>
      </c>
      <c r="R26" s="3">
        <v>9000</v>
      </c>
      <c r="S26" s="3">
        <v>27000000</v>
      </c>
      <c r="T26" s="4">
        <v>0.8</v>
      </c>
      <c r="U26" s="3">
        <v>3982500</v>
      </c>
      <c r="V26" s="3">
        <v>45000</v>
      </c>
      <c r="W26" s="3">
        <v>4050000</v>
      </c>
    </row>
    <row r="27" spans="1:23" ht="15.75" x14ac:dyDescent="0.25">
      <c r="A27" t="s">
        <v>25</v>
      </c>
      <c r="B27" s="2">
        <v>43040</v>
      </c>
      <c r="C27" t="s">
        <v>22</v>
      </c>
      <c r="D27">
        <v>500</v>
      </c>
      <c r="E27">
        <v>480</v>
      </c>
      <c r="F27">
        <f>TRUNC(E27/3)</f>
        <v>160</v>
      </c>
      <c r="G27">
        <f>TRUNC(D27/2)</f>
        <v>250</v>
      </c>
      <c r="H27">
        <f t="shared" si="0"/>
        <v>158</v>
      </c>
      <c r="I27">
        <f t="shared" si="1"/>
        <v>245</v>
      </c>
      <c r="J27">
        <v>1</v>
      </c>
      <c r="K27">
        <f t="shared" si="2"/>
        <v>3</v>
      </c>
      <c r="L27">
        <f t="shared" si="3"/>
        <v>6</v>
      </c>
      <c r="M27">
        <v>1</v>
      </c>
      <c r="N27">
        <f>D27-E27</f>
        <v>20</v>
      </c>
      <c r="P27" t="s">
        <v>23</v>
      </c>
      <c r="Q27" t="s">
        <v>26</v>
      </c>
      <c r="R27" s="3">
        <v>9000</v>
      </c>
      <c r="S27" s="3">
        <v>27000000</v>
      </c>
      <c r="T27" s="4">
        <v>0.8</v>
      </c>
      <c r="U27" s="3">
        <v>3982500</v>
      </c>
      <c r="V27" s="3">
        <v>45000</v>
      </c>
      <c r="W27" s="3">
        <v>4050000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Prasad Laveti</dc:creator>
  <cp:lastModifiedBy>Meghna Prasad Laveti</cp:lastModifiedBy>
  <dcterms:created xsi:type="dcterms:W3CDTF">2017-11-12T09:54:50Z</dcterms:created>
  <dcterms:modified xsi:type="dcterms:W3CDTF">2017-11-13T09:10:15Z</dcterms:modified>
</cp:coreProperties>
</file>