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60" windowWidth="20055" windowHeight="7950" firstSheet="1" activeTab="3"/>
  </bookViews>
  <sheets>
    <sheet name="Sheet1" sheetId="1" r:id="rId1"/>
    <sheet name="himpunan fuzzy" sheetId="2" r:id="rId2"/>
    <sheet name="fuzzyfikasi" sheetId="3" r:id="rId3"/>
    <sheet name="prediksi cheng " sheetId="4" r:id="rId4"/>
  </sheets>
  <calcPr calcId="124519"/>
  <pivotCaches>
    <pivotCache cacheId="28" r:id="rId5"/>
  </pivotCaches>
</workbook>
</file>

<file path=xl/calcChain.xml><?xml version="1.0" encoding="utf-8"?>
<calcChain xmlns="http://schemas.openxmlformats.org/spreadsheetml/2006/main">
  <c r="G6" i="4"/>
  <c r="G10"/>
  <c r="G14"/>
  <c r="G18"/>
  <c r="G22"/>
  <c r="G26"/>
  <c r="G30"/>
  <c r="G34"/>
  <c r="G38"/>
  <c r="G42"/>
  <c r="G46"/>
  <c r="G50"/>
  <c r="G54"/>
  <c r="G58"/>
  <c r="G62"/>
  <c r="G66"/>
  <c r="G70"/>
  <c r="G74"/>
  <c r="G78"/>
  <c r="G82"/>
  <c r="G86"/>
  <c r="G90"/>
  <c r="G94"/>
  <c r="G98"/>
  <c r="G102"/>
  <c r="G106"/>
  <c r="G110"/>
  <c r="G114"/>
  <c r="G118"/>
  <c r="G122"/>
  <c r="G126"/>
  <c r="G130"/>
  <c r="G134"/>
  <c r="G138"/>
  <c r="G142"/>
  <c r="G146"/>
  <c r="G150"/>
  <c r="G154"/>
  <c r="G158"/>
  <c r="G162"/>
  <c r="G166"/>
  <c r="G170"/>
  <c r="G174"/>
  <c r="G178"/>
  <c r="G182"/>
  <c r="G186"/>
  <c r="G190"/>
  <c r="G194"/>
  <c r="G198"/>
  <c r="G202"/>
  <c r="G206"/>
  <c r="G210"/>
  <c r="G214"/>
  <c r="G218"/>
  <c r="G222"/>
  <c r="G226"/>
  <c r="G230"/>
  <c r="G234"/>
  <c r="G238"/>
  <c r="G242"/>
  <c r="G246"/>
  <c r="G250"/>
  <c r="G254"/>
  <c r="G258"/>
  <c r="G262"/>
  <c r="G266"/>
  <c r="G270"/>
  <c r="G274"/>
  <c r="G278"/>
  <c r="G282"/>
  <c r="G286"/>
  <c r="G290"/>
  <c r="G294"/>
  <c r="G298"/>
  <c r="G302"/>
  <c r="G306"/>
  <c r="G310"/>
  <c r="G314"/>
  <c r="G318"/>
  <c r="G322"/>
  <c r="F4"/>
  <c r="G4" s="1"/>
  <c r="F5"/>
  <c r="G5" s="1"/>
  <c r="F6"/>
  <c r="F7"/>
  <c r="G7" s="1"/>
  <c r="F8"/>
  <c r="G8" s="1"/>
  <c r="F9"/>
  <c r="G9" s="1"/>
  <c r="F10"/>
  <c r="F11"/>
  <c r="G11" s="1"/>
  <c r="F12"/>
  <c r="G12" s="1"/>
  <c r="F13"/>
  <c r="G13" s="1"/>
  <c r="F14"/>
  <c r="F15"/>
  <c r="G15" s="1"/>
  <c r="F16"/>
  <c r="G16" s="1"/>
  <c r="F17"/>
  <c r="G17" s="1"/>
  <c r="F18"/>
  <c r="F19"/>
  <c r="G19" s="1"/>
  <c r="F20"/>
  <c r="G20" s="1"/>
  <c r="F21"/>
  <c r="G21" s="1"/>
  <c r="F22"/>
  <c r="F23"/>
  <c r="G23" s="1"/>
  <c r="F24"/>
  <c r="G24" s="1"/>
  <c r="F25"/>
  <c r="G25" s="1"/>
  <c r="F26"/>
  <c r="F27"/>
  <c r="G27" s="1"/>
  <c r="F28"/>
  <c r="G28" s="1"/>
  <c r="F29"/>
  <c r="G29" s="1"/>
  <c r="F30"/>
  <c r="F31"/>
  <c r="G31" s="1"/>
  <c r="F32"/>
  <c r="G32" s="1"/>
  <c r="F33"/>
  <c r="G33" s="1"/>
  <c r="F34"/>
  <c r="F35"/>
  <c r="G35" s="1"/>
  <c r="F36"/>
  <c r="G36" s="1"/>
  <c r="F37"/>
  <c r="G37" s="1"/>
  <c r="F38"/>
  <c r="F39"/>
  <c r="G39" s="1"/>
  <c r="F40"/>
  <c r="G40" s="1"/>
  <c r="F41"/>
  <c r="G41" s="1"/>
  <c r="F42"/>
  <c r="F43"/>
  <c r="G43" s="1"/>
  <c r="F44"/>
  <c r="G44" s="1"/>
  <c r="F45"/>
  <c r="G45" s="1"/>
  <c r="F46"/>
  <c r="F47"/>
  <c r="G47" s="1"/>
  <c r="F48"/>
  <c r="G48" s="1"/>
  <c r="F49"/>
  <c r="G49" s="1"/>
  <c r="F50"/>
  <c r="F51"/>
  <c r="G51" s="1"/>
  <c r="F52"/>
  <c r="G52" s="1"/>
  <c r="F53"/>
  <c r="G53" s="1"/>
  <c r="F54"/>
  <c r="F55"/>
  <c r="G55" s="1"/>
  <c r="F56"/>
  <c r="G56" s="1"/>
  <c r="F57"/>
  <c r="G57" s="1"/>
  <c r="F58"/>
  <c r="F59"/>
  <c r="G59" s="1"/>
  <c r="F60"/>
  <c r="G60" s="1"/>
  <c r="F61"/>
  <c r="G61" s="1"/>
  <c r="F62"/>
  <c r="F63"/>
  <c r="G63" s="1"/>
  <c r="F64"/>
  <c r="G64" s="1"/>
  <c r="F65"/>
  <c r="G65" s="1"/>
  <c r="F66"/>
  <c r="F67"/>
  <c r="G67" s="1"/>
  <c r="F68"/>
  <c r="G68" s="1"/>
  <c r="F69"/>
  <c r="G69" s="1"/>
  <c r="F70"/>
  <c r="F71"/>
  <c r="G71" s="1"/>
  <c r="F72"/>
  <c r="G72" s="1"/>
  <c r="F73"/>
  <c r="G73" s="1"/>
  <c r="F74"/>
  <c r="F75"/>
  <c r="G75" s="1"/>
  <c r="F76"/>
  <c r="G76" s="1"/>
  <c r="F77"/>
  <c r="G77" s="1"/>
  <c r="F78"/>
  <c r="F79"/>
  <c r="G79" s="1"/>
  <c r="F80"/>
  <c r="G80" s="1"/>
  <c r="F81"/>
  <c r="G81" s="1"/>
  <c r="F82"/>
  <c r="F83"/>
  <c r="G83" s="1"/>
  <c r="F84"/>
  <c r="G84" s="1"/>
  <c r="F85"/>
  <c r="G85" s="1"/>
  <c r="F86"/>
  <c r="F87"/>
  <c r="G87" s="1"/>
  <c r="F88"/>
  <c r="G88" s="1"/>
  <c r="F89"/>
  <c r="G89" s="1"/>
  <c r="F90"/>
  <c r="F91"/>
  <c r="G91" s="1"/>
  <c r="F92"/>
  <c r="G92" s="1"/>
  <c r="F93"/>
  <c r="G93" s="1"/>
  <c r="F94"/>
  <c r="F95"/>
  <c r="G95" s="1"/>
  <c r="F96"/>
  <c r="G96" s="1"/>
  <c r="F97"/>
  <c r="G97" s="1"/>
  <c r="F98"/>
  <c r="F99"/>
  <c r="G99" s="1"/>
  <c r="F100"/>
  <c r="G100" s="1"/>
  <c r="F101"/>
  <c r="G101" s="1"/>
  <c r="F102"/>
  <c r="F103"/>
  <c r="G103" s="1"/>
  <c r="F104"/>
  <c r="G104" s="1"/>
  <c r="F105"/>
  <c r="G105" s="1"/>
  <c r="F106"/>
  <c r="F107"/>
  <c r="G107" s="1"/>
  <c r="F108"/>
  <c r="G108" s="1"/>
  <c r="F109"/>
  <c r="G109" s="1"/>
  <c r="F110"/>
  <c r="F111"/>
  <c r="G111" s="1"/>
  <c r="F112"/>
  <c r="G112" s="1"/>
  <c r="F113"/>
  <c r="G113" s="1"/>
  <c r="F114"/>
  <c r="F115"/>
  <c r="G115" s="1"/>
  <c r="F116"/>
  <c r="G116" s="1"/>
  <c r="F117"/>
  <c r="G117" s="1"/>
  <c r="F118"/>
  <c r="F119"/>
  <c r="G119" s="1"/>
  <c r="F120"/>
  <c r="G120" s="1"/>
  <c r="F121"/>
  <c r="G121" s="1"/>
  <c r="F122"/>
  <c r="F123"/>
  <c r="G123" s="1"/>
  <c r="F124"/>
  <c r="G124" s="1"/>
  <c r="F125"/>
  <c r="G125" s="1"/>
  <c r="F126"/>
  <c r="F127"/>
  <c r="G127" s="1"/>
  <c r="F128"/>
  <c r="G128" s="1"/>
  <c r="F129"/>
  <c r="G129" s="1"/>
  <c r="F130"/>
  <c r="F131"/>
  <c r="G131" s="1"/>
  <c r="F132"/>
  <c r="G132" s="1"/>
  <c r="F133"/>
  <c r="G133" s="1"/>
  <c r="F134"/>
  <c r="F135"/>
  <c r="G135" s="1"/>
  <c r="F136"/>
  <c r="G136" s="1"/>
  <c r="F137"/>
  <c r="G137" s="1"/>
  <c r="F138"/>
  <c r="F139"/>
  <c r="G139" s="1"/>
  <c r="F140"/>
  <c r="G140" s="1"/>
  <c r="F141"/>
  <c r="G141" s="1"/>
  <c r="F142"/>
  <c r="F143"/>
  <c r="G143" s="1"/>
  <c r="F144"/>
  <c r="G144" s="1"/>
  <c r="F145"/>
  <c r="G145" s="1"/>
  <c r="F146"/>
  <c r="F147"/>
  <c r="G147" s="1"/>
  <c r="F148"/>
  <c r="G148" s="1"/>
  <c r="F149"/>
  <c r="G149" s="1"/>
  <c r="F150"/>
  <c r="F151"/>
  <c r="G151" s="1"/>
  <c r="F152"/>
  <c r="G152" s="1"/>
  <c r="F153"/>
  <c r="G153" s="1"/>
  <c r="F154"/>
  <c r="F155"/>
  <c r="G155" s="1"/>
  <c r="F156"/>
  <c r="G156" s="1"/>
  <c r="F157"/>
  <c r="G157" s="1"/>
  <c r="F158"/>
  <c r="F159"/>
  <c r="G159" s="1"/>
  <c r="F160"/>
  <c r="G160" s="1"/>
  <c r="F161"/>
  <c r="G161" s="1"/>
  <c r="F162"/>
  <c r="F163"/>
  <c r="G163" s="1"/>
  <c r="F164"/>
  <c r="G164" s="1"/>
  <c r="F165"/>
  <c r="G165" s="1"/>
  <c r="F166"/>
  <c r="F167"/>
  <c r="G167" s="1"/>
  <c r="F168"/>
  <c r="G168" s="1"/>
  <c r="F169"/>
  <c r="G169" s="1"/>
  <c r="F170"/>
  <c r="F171"/>
  <c r="G171" s="1"/>
  <c r="F172"/>
  <c r="G172" s="1"/>
  <c r="F173"/>
  <c r="G173" s="1"/>
  <c r="F174"/>
  <c r="F175"/>
  <c r="G175" s="1"/>
  <c r="F176"/>
  <c r="G176" s="1"/>
  <c r="F177"/>
  <c r="G177" s="1"/>
  <c r="F178"/>
  <c r="F179"/>
  <c r="G179" s="1"/>
  <c r="F180"/>
  <c r="G180" s="1"/>
  <c r="F181"/>
  <c r="G181" s="1"/>
  <c r="F182"/>
  <c r="F183"/>
  <c r="G183" s="1"/>
  <c r="F184"/>
  <c r="G184" s="1"/>
  <c r="F185"/>
  <c r="G185" s="1"/>
  <c r="F186"/>
  <c r="F187"/>
  <c r="G187" s="1"/>
  <c r="F188"/>
  <c r="G188" s="1"/>
  <c r="F189"/>
  <c r="G189" s="1"/>
  <c r="F190"/>
  <c r="F191"/>
  <c r="G191" s="1"/>
  <c r="F192"/>
  <c r="G192" s="1"/>
  <c r="F193"/>
  <c r="G193" s="1"/>
  <c r="F194"/>
  <c r="F195"/>
  <c r="G195" s="1"/>
  <c r="F196"/>
  <c r="G196" s="1"/>
  <c r="F197"/>
  <c r="G197" s="1"/>
  <c r="F198"/>
  <c r="F199"/>
  <c r="G199" s="1"/>
  <c r="F200"/>
  <c r="G200" s="1"/>
  <c r="F201"/>
  <c r="G201" s="1"/>
  <c r="F202"/>
  <c r="F203"/>
  <c r="G203" s="1"/>
  <c r="F204"/>
  <c r="G204" s="1"/>
  <c r="F205"/>
  <c r="G205" s="1"/>
  <c r="F206"/>
  <c r="F207"/>
  <c r="G207" s="1"/>
  <c r="F208"/>
  <c r="G208" s="1"/>
  <c r="F209"/>
  <c r="G209" s="1"/>
  <c r="F210"/>
  <c r="F211"/>
  <c r="G211" s="1"/>
  <c r="F212"/>
  <c r="G212" s="1"/>
  <c r="F213"/>
  <c r="G213" s="1"/>
  <c r="F214"/>
  <c r="F215"/>
  <c r="G215" s="1"/>
  <c r="F216"/>
  <c r="G216" s="1"/>
  <c r="F217"/>
  <c r="G217" s="1"/>
  <c r="F218"/>
  <c r="F219"/>
  <c r="G219" s="1"/>
  <c r="F220"/>
  <c r="G220" s="1"/>
  <c r="F221"/>
  <c r="G221" s="1"/>
  <c r="F222"/>
  <c r="F223"/>
  <c r="G223" s="1"/>
  <c r="F224"/>
  <c r="G224" s="1"/>
  <c r="F225"/>
  <c r="G225" s="1"/>
  <c r="F226"/>
  <c r="F227"/>
  <c r="G227" s="1"/>
  <c r="F228"/>
  <c r="G228" s="1"/>
  <c r="F229"/>
  <c r="G229" s="1"/>
  <c r="F230"/>
  <c r="F231"/>
  <c r="G231" s="1"/>
  <c r="F232"/>
  <c r="G232" s="1"/>
  <c r="F233"/>
  <c r="G233" s="1"/>
  <c r="F234"/>
  <c r="F235"/>
  <c r="G235" s="1"/>
  <c r="F236"/>
  <c r="G236" s="1"/>
  <c r="F237"/>
  <c r="G237" s="1"/>
  <c r="F238"/>
  <c r="F239"/>
  <c r="G239" s="1"/>
  <c r="F240"/>
  <c r="G240" s="1"/>
  <c r="F241"/>
  <c r="G241" s="1"/>
  <c r="F242"/>
  <c r="F243"/>
  <c r="G243" s="1"/>
  <c r="F244"/>
  <c r="G244" s="1"/>
  <c r="F245"/>
  <c r="G245" s="1"/>
  <c r="F246"/>
  <c r="F247"/>
  <c r="G247" s="1"/>
  <c r="F248"/>
  <c r="G248" s="1"/>
  <c r="F249"/>
  <c r="G249" s="1"/>
  <c r="F250"/>
  <c r="F251"/>
  <c r="G251" s="1"/>
  <c r="F252"/>
  <c r="G252" s="1"/>
  <c r="F253"/>
  <c r="G253" s="1"/>
  <c r="F254"/>
  <c r="F255"/>
  <c r="G255" s="1"/>
  <c r="F256"/>
  <c r="G256" s="1"/>
  <c r="F257"/>
  <c r="G257" s="1"/>
  <c r="F258"/>
  <c r="F259"/>
  <c r="G259" s="1"/>
  <c r="F260"/>
  <c r="G260" s="1"/>
  <c r="F261"/>
  <c r="G261" s="1"/>
  <c r="F262"/>
  <c r="F263"/>
  <c r="G263" s="1"/>
  <c r="F264"/>
  <c r="G264" s="1"/>
  <c r="F265"/>
  <c r="G265" s="1"/>
  <c r="F266"/>
  <c r="F267"/>
  <c r="G267" s="1"/>
  <c r="F268"/>
  <c r="G268" s="1"/>
  <c r="F269"/>
  <c r="G269" s="1"/>
  <c r="F270"/>
  <c r="F271"/>
  <c r="G271" s="1"/>
  <c r="F272"/>
  <c r="G272" s="1"/>
  <c r="F273"/>
  <c r="G273" s="1"/>
  <c r="F274"/>
  <c r="F275"/>
  <c r="G275" s="1"/>
  <c r="F276"/>
  <c r="G276" s="1"/>
  <c r="F277"/>
  <c r="G277" s="1"/>
  <c r="F278"/>
  <c r="F279"/>
  <c r="G279" s="1"/>
  <c r="F280"/>
  <c r="G280" s="1"/>
  <c r="F281"/>
  <c r="G281" s="1"/>
  <c r="F282"/>
  <c r="F283"/>
  <c r="G283" s="1"/>
  <c r="F284"/>
  <c r="G284" s="1"/>
  <c r="F285"/>
  <c r="G285" s="1"/>
  <c r="F286"/>
  <c r="F287"/>
  <c r="G287" s="1"/>
  <c r="F288"/>
  <c r="G288" s="1"/>
  <c r="F289"/>
  <c r="G289" s="1"/>
  <c r="F290"/>
  <c r="F291"/>
  <c r="G291" s="1"/>
  <c r="F292"/>
  <c r="G292" s="1"/>
  <c r="F293"/>
  <c r="G293" s="1"/>
  <c r="F294"/>
  <c r="F295"/>
  <c r="G295" s="1"/>
  <c r="F296"/>
  <c r="G296" s="1"/>
  <c r="F297"/>
  <c r="G297" s="1"/>
  <c r="F298"/>
  <c r="F299"/>
  <c r="G299" s="1"/>
  <c r="F300"/>
  <c r="G300" s="1"/>
  <c r="F301"/>
  <c r="G301" s="1"/>
  <c r="F302"/>
  <c r="F303"/>
  <c r="G303" s="1"/>
  <c r="F304"/>
  <c r="G304" s="1"/>
  <c r="F305"/>
  <c r="G305" s="1"/>
  <c r="F306"/>
  <c r="F307"/>
  <c r="G307" s="1"/>
  <c r="F308"/>
  <c r="G308" s="1"/>
  <c r="F309"/>
  <c r="G309" s="1"/>
  <c r="F310"/>
  <c r="F311"/>
  <c r="G311" s="1"/>
  <c r="F312"/>
  <c r="G312" s="1"/>
  <c r="F313"/>
  <c r="G313" s="1"/>
  <c r="F314"/>
  <c r="F315"/>
  <c r="G315" s="1"/>
  <c r="F316"/>
  <c r="G316" s="1"/>
  <c r="F317"/>
  <c r="G317" s="1"/>
  <c r="F318"/>
  <c r="F319"/>
  <c r="G319" s="1"/>
  <c r="F320"/>
  <c r="G320" s="1"/>
  <c r="F321"/>
  <c r="G321" s="1"/>
  <c r="F322"/>
  <c r="F323"/>
  <c r="G323" s="1"/>
  <c r="F3"/>
  <c r="G3" s="1"/>
  <c r="H4" i="3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"/>
  <c r="D2"/>
  <c r="Y2"/>
  <c r="Y14"/>
  <c r="Y13"/>
  <c r="Y12"/>
  <c r="Y11"/>
  <c r="Y10"/>
  <c r="Y9"/>
  <c r="Y8"/>
  <c r="Y7"/>
  <c r="Y6"/>
  <c r="Y5"/>
  <c r="Y4"/>
  <c r="Y3"/>
  <c r="AG30"/>
  <c r="AG29"/>
  <c r="AF29"/>
  <c r="AF28"/>
  <c r="AE28"/>
  <c r="AE27"/>
  <c r="AD27"/>
  <c r="AC27"/>
  <c r="AD26"/>
  <c r="AC26"/>
  <c r="AC25"/>
  <c r="AB25"/>
  <c r="AB24"/>
  <c r="AA24"/>
  <c r="AA23"/>
  <c r="Z23"/>
  <c r="Y23"/>
  <c r="Z22"/>
  <c r="Y22"/>
  <c r="W22"/>
  <c r="Y21"/>
  <c r="X21"/>
  <c r="W21"/>
  <c r="X20"/>
  <c r="W20"/>
  <c r="W19"/>
  <c r="V19"/>
  <c r="U19"/>
  <c r="V18"/>
  <c r="U18"/>
  <c r="B34" i="2"/>
  <c r="B35"/>
  <c r="O35"/>
  <c r="N46"/>
  <c r="O46" s="1"/>
  <c r="N45"/>
  <c r="M45"/>
  <c r="M44"/>
  <c r="L44"/>
  <c r="L43"/>
  <c r="K43"/>
  <c r="J43"/>
  <c r="K42"/>
  <c r="J42"/>
  <c r="J41"/>
  <c r="O41" s="1"/>
  <c r="I41"/>
  <c r="I40"/>
  <c r="H40"/>
  <c r="G38"/>
  <c r="O38" s="1"/>
  <c r="O36"/>
  <c r="O37"/>
  <c r="O39"/>
  <c r="O34"/>
  <c r="G39"/>
  <c r="H39"/>
  <c r="F39"/>
  <c r="F38"/>
  <c r="D38"/>
  <c r="F37"/>
  <c r="E37"/>
  <c r="D37"/>
  <c r="E36"/>
  <c r="D36"/>
  <c r="D35"/>
  <c r="C35"/>
  <c r="C34"/>
  <c r="E3" i="3"/>
  <c r="C4"/>
  <c r="D5"/>
  <c r="D3"/>
  <c r="D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F3"/>
  <c r="C2"/>
  <c r="C3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D2" i="1"/>
  <c r="D3"/>
  <c r="L2"/>
  <c r="K2"/>
  <c r="K3"/>
  <c r="J3"/>
  <c r="G3" i="3"/>
  <c r="E4"/>
  <c r="F4"/>
  <c r="G4"/>
  <c r="E5"/>
  <c r="F5"/>
  <c r="G5"/>
  <c r="E6"/>
  <c r="F6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E27"/>
  <c r="F27"/>
  <c r="G27"/>
  <c r="E28"/>
  <c r="F28"/>
  <c r="G28"/>
  <c r="E29"/>
  <c r="F29"/>
  <c r="G29"/>
  <c r="E30"/>
  <c r="F30"/>
  <c r="G30"/>
  <c r="E31"/>
  <c r="F31"/>
  <c r="G31"/>
  <c r="E32"/>
  <c r="F32"/>
  <c r="G32"/>
  <c r="E33"/>
  <c r="F33"/>
  <c r="G33"/>
  <c r="E34"/>
  <c r="F34"/>
  <c r="G34"/>
  <c r="E35"/>
  <c r="F35"/>
  <c r="G35"/>
  <c r="E36"/>
  <c r="F36"/>
  <c r="G36"/>
  <c r="E37"/>
  <c r="F37"/>
  <c r="G37"/>
  <c r="E38"/>
  <c r="F38"/>
  <c r="G38"/>
  <c r="E39"/>
  <c r="F39"/>
  <c r="G39"/>
  <c r="E40"/>
  <c r="F40"/>
  <c r="G40"/>
  <c r="E41"/>
  <c r="F41"/>
  <c r="G41"/>
  <c r="E42"/>
  <c r="F42"/>
  <c r="G42"/>
  <c r="E43"/>
  <c r="F43"/>
  <c r="G43"/>
  <c r="E44"/>
  <c r="F44"/>
  <c r="G44"/>
  <c r="E45"/>
  <c r="F45"/>
  <c r="G45"/>
  <c r="E46"/>
  <c r="F46"/>
  <c r="G46"/>
  <c r="E47"/>
  <c r="F47"/>
  <c r="G47"/>
  <c r="E48"/>
  <c r="F48"/>
  <c r="G48"/>
  <c r="E49"/>
  <c r="F49"/>
  <c r="G49"/>
  <c r="E50"/>
  <c r="F50"/>
  <c r="G50"/>
  <c r="E51"/>
  <c r="F51"/>
  <c r="G51"/>
  <c r="E52"/>
  <c r="F52"/>
  <c r="G52"/>
  <c r="E53"/>
  <c r="F53"/>
  <c r="G53"/>
  <c r="E54"/>
  <c r="F54"/>
  <c r="G54"/>
  <c r="E55"/>
  <c r="F55"/>
  <c r="G55"/>
  <c r="E56"/>
  <c r="F56"/>
  <c r="G56"/>
  <c r="E57"/>
  <c r="F57"/>
  <c r="G57"/>
  <c r="E58"/>
  <c r="F58"/>
  <c r="G58"/>
  <c r="E59"/>
  <c r="F59"/>
  <c r="G59"/>
  <c r="E60"/>
  <c r="F60"/>
  <c r="G60"/>
  <c r="E61"/>
  <c r="F61"/>
  <c r="G61"/>
  <c r="E62"/>
  <c r="F62"/>
  <c r="G62"/>
  <c r="E63"/>
  <c r="F63"/>
  <c r="G63"/>
  <c r="E64"/>
  <c r="F64"/>
  <c r="G64"/>
  <c r="E65"/>
  <c r="F65"/>
  <c r="G65"/>
  <c r="E66"/>
  <c r="F66"/>
  <c r="G66"/>
  <c r="E67"/>
  <c r="F67"/>
  <c r="G67"/>
  <c r="E68"/>
  <c r="F68"/>
  <c r="G68"/>
  <c r="E69"/>
  <c r="F69"/>
  <c r="G69"/>
  <c r="E70"/>
  <c r="F70"/>
  <c r="G70"/>
  <c r="E71"/>
  <c r="F71"/>
  <c r="G71"/>
  <c r="E72"/>
  <c r="F72"/>
  <c r="G72"/>
  <c r="E73"/>
  <c r="F73"/>
  <c r="G73"/>
  <c r="E74"/>
  <c r="F74"/>
  <c r="G74"/>
  <c r="E75"/>
  <c r="F75"/>
  <c r="G75"/>
  <c r="E76"/>
  <c r="F76"/>
  <c r="G76"/>
  <c r="E77"/>
  <c r="F77"/>
  <c r="G77"/>
  <c r="E78"/>
  <c r="F78"/>
  <c r="G78"/>
  <c r="E79"/>
  <c r="F79"/>
  <c r="G79"/>
  <c r="E80"/>
  <c r="F80"/>
  <c r="G80"/>
  <c r="E81"/>
  <c r="F81"/>
  <c r="G81"/>
  <c r="E82"/>
  <c r="F82"/>
  <c r="G82"/>
  <c r="E83"/>
  <c r="F83"/>
  <c r="G83"/>
  <c r="E84"/>
  <c r="F84"/>
  <c r="G84"/>
  <c r="E85"/>
  <c r="F85"/>
  <c r="G85"/>
  <c r="E86"/>
  <c r="F86"/>
  <c r="G86"/>
  <c r="E87"/>
  <c r="F87"/>
  <c r="G87"/>
  <c r="E88"/>
  <c r="F88"/>
  <c r="G88"/>
  <c r="E89"/>
  <c r="F89"/>
  <c r="G89"/>
  <c r="E90"/>
  <c r="F90"/>
  <c r="G90"/>
  <c r="E91"/>
  <c r="F91"/>
  <c r="G91"/>
  <c r="E92"/>
  <c r="F92"/>
  <c r="G92"/>
  <c r="E93"/>
  <c r="F93"/>
  <c r="G93"/>
  <c r="E94"/>
  <c r="F94"/>
  <c r="G94"/>
  <c r="E95"/>
  <c r="F95"/>
  <c r="G95"/>
  <c r="E96"/>
  <c r="F96"/>
  <c r="G96"/>
  <c r="E97"/>
  <c r="F97"/>
  <c r="G97"/>
  <c r="E98"/>
  <c r="F98"/>
  <c r="G98"/>
  <c r="E99"/>
  <c r="F99"/>
  <c r="G99"/>
  <c r="E100"/>
  <c r="F100"/>
  <c r="G100"/>
  <c r="E101"/>
  <c r="F101"/>
  <c r="G101"/>
  <c r="E102"/>
  <c r="F102"/>
  <c r="G102"/>
  <c r="E103"/>
  <c r="F103"/>
  <c r="G103"/>
  <c r="E104"/>
  <c r="F104"/>
  <c r="G104"/>
  <c r="E105"/>
  <c r="F105"/>
  <c r="G105"/>
  <c r="E106"/>
  <c r="F106"/>
  <c r="G106"/>
  <c r="E107"/>
  <c r="F107"/>
  <c r="G107"/>
  <c r="E108"/>
  <c r="F108"/>
  <c r="G108"/>
  <c r="E109"/>
  <c r="F109"/>
  <c r="G109"/>
  <c r="E110"/>
  <c r="F110"/>
  <c r="G110"/>
  <c r="E111"/>
  <c r="F111"/>
  <c r="G111"/>
  <c r="E112"/>
  <c r="F112"/>
  <c r="G112"/>
  <c r="E113"/>
  <c r="F113"/>
  <c r="G113"/>
  <c r="E114"/>
  <c r="F114"/>
  <c r="G114"/>
  <c r="E115"/>
  <c r="F115"/>
  <c r="G115"/>
  <c r="E116"/>
  <c r="F116"/>
  <c r="G116"/>
  <c r="E117"/>
  <c r="F117"/>
  <c r="G117"/>
  <c r="E118"/>
  <c r="F118"/>
  <c r="G118"/>
  <c r="E119"/>
  <c r="F119"/>
  <c r="G119"/>
  <c r="E120"/>
  <c r="F120"/>
  <c r="G120"/>
  <c r="E121"/>
  <c r="F121"/>
  <c r="G121"/>
  <c r="E122"/>
  <c r="F122"/>
  <c r="G122"/>
  <c r="E123"/>
  <c r="F123"/>
  <c r="G123"/>
  <c r="E124"/>
  <c r="F124"/>
  <c r="G124"/>
  <c r="E125"/>
  <c r="F125"/>
  <c r="G125"/>
  <c r="E126"/>
  <c r="F126"/>
  <c r="G126"/>
  <c r="E127"/>
  <c r="F127"/>
  <c r="G127"/>
  <c r="E128"/>
  <c r="F128"/>
  <c r="G128"/>
  <c r="E129"/>
  <c r="F129"/>
  <c r="G129"/>
  <c r="E130"/>
  <c r="F130"/>
  <c r="G130"/>
  <c r="E131"/>
  <c r="F131"/>
  <c r="G131"/>
  <c r="E132"/>
  <c r="F132"/>
  <c r="G132"/>
  <c r="E133"/>
  <c r="F133"/>
  <c r="G133"/>
  <c r="E134"/>
  <c r="F134"/>
  <c r="G134"/>
  <c r="E135"/>
  <c r="F135"/>
  <c r="G135"/>
  <c r="E136"/>
  <c r="F136"/>
  <c r="G136"/>
  <c r="E137"/>
  <c r="F137"/>
  <c r="G137"/>
  <c r="E138"/>
  <c r="F138"/>
  <c r="G138"/>
  <c r="E139"/>
  <c r="F139"/>
  <c r="G139"/>
  <c r="E140"/>
  <c r="F140"/>
  <c r="G140"/>
  <c r="E141"/>
  <c r="F141"/>
  <c r="G141"/>
  <c r="E142"/>
  <c r="F142"/>
  <c r="G142"/>
  <c r="E143"/>
  <c r="F143"/>
  <c r="G143"/>
  <c r="E144"/>
  <c r="F144"/>
  <c r="G144"/>
  <c r="E145"/>
  <c r="F145"/>
  <c r="G145"/>
  <c r="E146"/>
  <c r="F146"/>
  <c r="G146"/>
  <c r="E147"/>
  <c r="F147"/>
  <c r="G147"/>
  <c r="E148"/>
  <c r="F148"/>
  <c r="G148"/>
  <c r="E149"/>
  <c r="F149"/>
  <c r="G149"/>
  <c r="E150"/>
  <c r="F150"/>
  <c r="G150"/>
  <c r="E151"/>
  <c r="F151"/>
  <c r="G151"/>
  <c r="E152"/>
  <c r="F152"/>
  <c r="G152"/>
  <c r="E153"/>
  <c r="F153"/>
  <c r="G153"/>
  <c r="E154"/>
  <c r="F154"/>
  <c r="G154"/>
  <c r="E155"/>
  <c r="F155"/>
  <c r="G155"/>
  <c r="E156"/>
  <c r="F156"/>
  <c r="G156"/>
  <c r="E157"/>
  <c r="F157"/>
  <c r="G157"/>
  <c r="E158"/>
  <c r="F158"/>
  <c r="G158"/>
  <c r="E159"/>
  <c r="F159"/>
  <c r="G159"/>
  <c r="E160"/>
  <c r="F160"/>
  <c r="G160"/>
  <c r="E161"/>
  <c r="F161"/>
  <c r="G161"/>
  <c r="E162"/>
  <c r="F162"/>
  <c r="G162"/>
  <c r="E163"/>
  <c r="F163"/>
  <c r="G163"/>
  <c r="E164"/>
  <c r="F164"/>
  <c r="G164"/>
  <c r="E165"/>
  <c r="F165"/>
  <c r="G165"/>
  <c r="E166"/>
  <c r="F166"/>
  <c r="G166"/>
  <c r="E167"/>
  <c r="F167"/>
  <c r="G167"/>
  <c r="E168"/>
  <c r="F168"/>
  <c r="G168"/>
  <c r="E169"/>
  <c r="F169"/>
  <c r="G169"/>
  <c r="E170"/>
  <c r="F170"/>
  <c r="G170"/>
  <c r="E171"/>
  <c r="F171"/>
  <c r="G171"/>
  <c r="E172"/>
  <c r="F172"/>
  <c r="G172"/>
  <c r="E173"/>
  <c r="F173"/>
  <c r="G173"/>
  <c r="E174"/>
  <c r="F174"/>
  <c r="G174"/>
  <c r="E175"/>
  <c r="F175"/>
  <c r="G175"/>
  <c r="E176"/>
  <c r="F176"/>
  <c r="G176"/>
  <c r="E177"/>
  <c r="F177"/>
  <c r="G177"/>
  <c r="E178"/>
  <c r="F178"/>
  <c r="G178"/>
  <c r="E179"/>
  <c r="F179"/>
  <c r="G179"/>
  <c r="E180"/>
  <c r="F180"/>
  <c r="G180"/>
  <c r="E181"/>
  <c r="F181"/>
  <c r="G181"/>
  <c r="E182"/>
  <c r="F182"/>
  <c r="G182"/>
  <c r="E183"/>
  <c r="F183"/>
  <c r="G183"/>
  <c r="E184"/>
  <c r="F184"/>
  <c r="G184"/>
  <c r="E185"/>
  <c r="F185"/>
  <c r="G185"/>
  <c r="E186"/>
  <c r="F186"/>
  <c r="G186"/>
  <c r="E187"/>
  <c r="F187"/>
  <c r="G187"/>
  <c r="E188"/>
  <c r="F188"/>
  <c r="G188"/>
  <c r="E189"/>
  <c r="F189"/>
  <c r="G189"/>
  <c r="E190"/>
  <c r="F190"/>
  <c r="G190"/>
  <c r="E191"/>
  <c r="F191"/>
  <c r="G191"/>
  <c r="E192"/>
  <c r="F192"/>
  <c r="G192"/>
  <c r="E193"/>
  <c r="F193"/>
  <c r="G193"/>
  <c r="E194"/>
  <c r="F194"/>
  <c r="G194"/>
  <c r="E195"/>
  <c r="F195"/>
  <c r="G195"/>
  <c r="E196"/>
  <c r="F196"/>
  <c r="G196"/>
  <c r="E197"/>
  <c r="F197"/>
  <c r="G197"/>
  <c r="E198"/>
  <c r="F198"/>
  <c r="G198"/>
  <c r="E199"/>
  <c r="F199"/>
  <c r="G199"/>
  <c r="E200"/>
  <c r="F200"/>
  <c r="G200"/>
  <c r="E201"/>
  <c r="F201"/>
  <c r="G201"/>
  <c r="E202"/>
  <c r="F202"/>
  <c r="G202"/>
  <c r="E203"/>
  <c r="F203"/>
  <c r="G203"/>
  <c r="E204"/>
  <c r="F204"/>
  <c r="G204"/>
  <c r="E205"/>
  <c r="F205"/>
  <c r="G205"/>
  <c r="E206"/>
  <c r="F206"/>
  <c r="G206"/>
  <c r="E207"/>
  <c r="F207"/>
  <c r="G207"/>
  <c r="E208"/>
  <c r="F208"/>
  <c r="G208"/>
  <c r="E209"/>
  <c r="F209"/>
  <c r="G209"/>
  <c r="E210"/>
  <c r="F210"/>
  <c r="G210"/>
  <c r="E211"/>
  <c r="F211"/>
  <c r="G211"/>
  <c r="E212"/>
  <c r="F212"/>
  <c r="G212"/>
  <c r="E213"/>
  <c r="F213"/>
  <c r="G213"/>
  <c r="E214"/>
  <c r="F214"/>
  <c r="G214"/>
  <c r="E215"/>
  <c r="F215"/>
  <c r="G215"/>
  <c r="E216"/>
  <c r="F216"/>
  <c r="G216"/>
  <c r="E217"/>
  <c r="F217"/>
  <c r="G217"/>
  <c r="E218"/>
  <c r="F218"/>
  <c r="G218"/>
  <c r="E219"/>
  <c r="F219"/>
  <c r="G219"/>
  <c r="E220"/>
  <c r="F220"/>
  <c r="G220"/>
  <c r="E221"/>
  <c r="F221"/>
  <c r="G221"/>
  <c r="E222"/>
  <c r="F222"/>
  <c r="G222"/>
  <c r="E223"/>
  <c r="F223"/>
  <c r="G223"/>
  <c r="E224"/>
  <c r="F224"/>
  <c r="G224"/>
  <c r="E225"/>
  <c r="F225"/>
  <c r="G225"/>
  <c r="E226"/>
  <c r="F226"/>
  <c r="G226"/>
  <c r="E227"/>
  <c r="F227"/>
  <c r="G227"/>
  <c r="E228"/>
  <c r="F228"/>
  <c r="G228"/>
  <c r="E229"/>
  <c r="F229"/>
  <c r="G229"/>
  <c r="E230"/>
  <c r="F230"/>
  <c r="G230"/>
  <c r="E231"/>
  <c r="F231"/>
  <c r="G231"/>
  <c r="E232"/>
  <c r="F232"/>
  <c r="G232"/>
  <c r="E233"/>
  <c r="F233"/>
  <c r="G233"/>
  <c r="E234"/>
  <c r="F234"/>
  <c r="G234"/>
  <c r="E235"/>
  <c r="F235"/>
  <c r="G235"/>
  <c r="E236"/>
  <c r="F236"/>
  <c r="G236"/>
  <c r="E237"/>
  <c r="F237"/>
  <c r="G237"/>
  <c r="E238"/>
  <c r="F238"/>
  <c r="G238"/>
  <c r="E239"/>
  <c r="F239"/>
  <c r="G239"/>
  <c r="E240"/>
  <c r="F240"/>
  <c r="G240"/>
  <c r="E241"/>
  <c r="F241"/>
  <c r="G241"/>
  <c r="E242"/>
  <c r="F242"/>
  <c r="G242"/>
  <c r="E243"/>
  <c r="F243"/>
  <c r="G243"/>
  <c r="E244"/>
  <c r="F244"/>
  <c r="G244"/>
  <c r="E245"/>
  <c r="F245"/>
  <c r="G245"/>
  <c r="E246"/>
  <c r="F246"/>
  <c r="G246"/>
  <c r="E247"/>
  <c r="F247"/>
  <c r="G247"/>
  <c r="E248"/>
  <c r="F248"/>
  <c r="G248"/>
  <c r="E249"/>
  <c r="F249"/>
  <c r="G249"/>
  <c r="E250"/>
  <c r="F250"/>
  <c r="G250"/>
  <c r="E251"/>
  <c r="F251"/>
  <c r="G251"/>
  <c r="E252"/>
  <c r="F252"/>
  <c r="G252"/>
  <c r="E253"/>
  <c r="F253"/>
  <c r="G253"/>
  <c r="E254"/>
  <c r="F254"/>
  <c r="G254"/>
  <c r="E255"/>
  <c r="F255"/>
  <c r="G255"/>
  <c r="E256"/>
  <c r="F256"/>
  <c r="G256"/>
  <c r="E257"/>
  <c r="F257"/>
  <c r="G257"/>
  <c r="E258"/>
  <c r="F258"/>
  <c r="G258"/>
  <c r="E259"/>
  <c r="F259"/>
  <c r="G259"/>
  <c r="E260"/>
  <c r="F260"/>
  <c r="G260"/>
  <c r="E261"/>
  <c r="F261"/>
  <c r="G261"/>
  <c r="E262"/>
  <c r="F262"/>
  <c r="G262"/>
  <c r="E263"/>
  <c r="F263"/>
  <c r="G263"/>
  <c r="E264"/>
  <c r="F264"/>
  <c r="G264"/>
  <c r="E265"/>
  <c r="F265"/>
  <c r="G265"/>
  <c r="E266"/>
  <c r="F266"/>
  <c r="G266"/>
  <c r="E267"/>
  <c r="F267"/>
  <c r="G267"/>
  <c r="E268"/>
  <c r="F268"/>
  <c r="G268"/>
  <c r="E269"/>
  <c r="F269"/>
  <c r="G269"/>
  <c r="E270"/>
  <c r="F270"/>
  <c r="G270"/>
  <c r="E271"/>
  <c r="F271"/>
  <c r="G271"/>
  <c r="E272"/>
  <c r="F272"/>
  <c r="G272"/>
  <c r="E273"/>
  <c r="F273"/>
  <c r="G273"/>
  <c r="E274"/>
  <c r="F274"/>
  <c r="G274"/>
  <c r="E275"/>
  <c r="F275"/>
  <c r="G275"/>
  <c r="E276"/>
  <c r="F276"/>
  <c r="G276"/>
  <c r="E277"/>
  <c r="F277"/>
  <c r="G277"/>
  <c r="E278"/>
  <c r="F278"/>
  <c r="G278"/>
  <c r="E279"/>
  <c r="F279"/>
  <c r="G279"/>
  <c r="E280"/>
  <c r="F280"/>
  <c r="G280"/>
  <c r="E281"/>
  <c r="F281"/>
  <c r="G281"/>
  <c r="E282"/>
  <c r="F282"/>
  <c r="G282"/>
  <c r="E283"/>
  <c r="F283"/>
  <c r="G283"/>
  <c r="E284"/>
  <c r="F284"/>
  <c r="G284"/>
  <c r="E285"/>
  <c r="F285"/>
  <c r="G285"/>
  <c r="E286"/>
  <c r="F286"/>
  <c r="G286"/>
  <c r="E287"/>
  <c r="F287"/>
  <c r="G287"/>
  <c r="E288"/>
  <c r="F288"/>
  <c r="G288"/>
  <c r="E289"/>
  <c r="F289"/>
  <c r="G289"/>
  <c r="E290"/>
  <c r="F290"/>
  <c r="G290"/>
  <c r="E291"/>
  <c r="F291"/>
  <c r="G291"/>
  <c r="E292"/>
  <c r="F292"/>
  <c r="G292"/>
  <c r="E293"/>
  <c r="F293"/>
  <c r="G293"/>
  <c r="E294"/>
  <c r="F294"/>
  <c r="G294"/>
  <c r="E295"/>
  <c r="F295"/>
  <c r="G295"/>
  <c r="E296"/>
  <c r="F296"/>
  <c r="G296"/>
  <c r="E297"/>
  <c r="F297"/>
  <c r="G297"/>
  <c r="E298"/>
  <c r="F298"/>
  <c r="G298"/>
  <c r="E299"/>
  <c r="F299"/>
  <c r="G299"/>
  <c r="E300"/>
  <c r="F300"/>
  <c r="G300"/>
  <c r="E301"/>
  <c r="F301"/>
  <c r="G301"/>
  <c r="E302"/>
  <c r="F302"/>
  <c r="G302"/>
  <c r="E303"/>
  <c r="F303"/>
  <c r="G303"/>
  <c r="E304"/>
  <c r="F304"/>
  <c r="G304"/>
  <c r="E305"/>
  <c r="F305"/>
  <c r="G305"/>
  <c r="E306"/>
  <c r="F306"/>
  <c r="G306"/>
  <c r="E307"/>
  <c r="F307"/>
  <c r="G307"/>
  <c r="E308"/>
  <c r="F308"/>
  <c r="G308"/>
  <c r="E309"/>
  <c r="F309"/>
  <c r="G309"/>
  <c r="E310"/>
  <c r="F310"/>
  <c r="G310"/>
  <c r="E311"/>
  <c r="F311"/>
  <c r="G311"/>
  <c r="E312"/>
  <c r="F312"/>
  <c r="G312"/>
  <c r="E313"/>
  <c r="F313"/>
  <c r="G313"/>
  <c r="E314"/>
  <c r="F314"/>
  <c r="G314"/>
  <c r="E315"/>
  <c r="F315"/>
  <c r="G315"/>
  <c r="E316"/>
  <c r="F316"/>
  <c r="G316"/>
  <c r="E317"/>
  <c r="F317"/>
  <c r="G317"/>
  <c r="E318"/>
  <c r="F318"/>
  <c r="G318"/>
  <c r="E319"/>
  <c r="F319"/>
  <c r="G319"/>
  <c r="E320"/>
  <c r="F320"/>
  <c r="G320"/>
  <c r="E321"/>
  <c r="F321"/>
  <c r="G321"/>
  <c r="E322"/>
  <c r="F322"/>
  <c r="G322"/>
  <c r="E323"/>
  <c r="F323"/>
  <c r="G323"/>
  <c r="F8" i="1"/>
  <c r="G2"/>
  <c r="G6" s="1"/>
  <c r="G8" s="1"/>
  <c r="F2"/>
  <c r="F6" s="1"/>
  <c r="J2" s="1"/>
  <c r="F324" i="4" l="1"/>
  <c r="G324" s="1"/>
  <c r="O45" i="2"/>
  <c r="O44"/>
  <c r="O43"/>
  <c r="O42"/>
  <c r="O40"/>
  <c r="J17" i="1"/>
  <c r="J18" s="1"/>
  <c r="J19" s="1"/>
  <c r="J20" s="1"/>
  <c r="J21" s="1"/>
  <c r="K17" l="1"/>
  <c r="K18" s="1"/>
  <c r="J4"/>
  <c r="J5" s="1"/>
  <c r="J6" s="1"/>
  <c r="J7" s="1"/>
  <c r="J8" s="1"/>
  <c r="J9" s="1"/>
  <c r="J10" s="1"/>
  <c r="L17" l="1"/>
  <c r="K19"/>
  <c r="L18"/>
  <c r="M2"/>
  <c r="D6"/>
  <c r="D22"/>
  <c r="D38"/>
  <c r="D54"/>
  <c r="D70"/>
  <c r="D86"/>
  <c r="D102"/>
  <c r="D118"/>
  <c r="D134"/>
  <c r="D150"/>
  <c r="D166"/>
  <c r="D182"/>
  <c r="D198"/>
  <c r="D214"/>
  <c r="D230"/>
  <c r="D246"/>
  <c r="D262"/>
  <c r="D278"/>
  <c r="D294"/>
  <c r="D310"/>
  <c r="D5"/>
  <c r="D21"/>
  <c r="D37"/>
  <c r="D53"/>
  <c r="D69"/>
  <c r="D85"/>
  <c r="D101"/>
  <c r="D117"/>
  <c r="D133"/>
  <c r="D149"/>
  <c r="D165"/>
  <c r="D181"/>
  <c r="D197"/>
  <c r="D213"/>
  <c r="D229"/>
  <c r="D245"/>
  <c r="D261"/>
  <c r="D277"/>
  <c r="D293"/>
  <c r="D309"/>
  <c r="D63"/>
  <c r="D103"/>
  <c r="D139"/>
  <c r="D179"/>
  <c r="D207"/>
  <c r="D251"/>
  <c r="D291"/>
  <c r="D4"/>
  <c r="D20"/>
  <c r="D36"/>
  <c r="D52"/>
  <c r="D68"/>
  <c r="D84"/>
  <c r="D100"/>
  <c r="D116"/>
  <c r="D132"/>
  <c r="D148"/>
  <c r="D164"/>
  <c r="D212"/>
  <c r="D228"/>
  <c r="D244"/>
  <c r="D260"/>
  <c r="D276"/>
  <c r="D292"/>
  <c r="D308"/>
  <c r="D67"/>
  <c r="D151"/>
  <c r="D235"/>
  <c r="D315"/>
  <c r="D18"/>
  <c r="D34"/>
  <c r="D50"/>
  <c r="D66"/>
  <c r="D82"/>
  <c r="D98"/>
  <c r="D114"/>
  <c r="D130"/>
  <c r="D146"/>
  <c r="D162"/>
  <c r="D178"/>
  <c r="D194"/>
  <c r="D210"/>
  <c r="D226"/>
  <c r="D242"/>
  <c r="D258"/>
  <c r="D274"/>
  <c r="D290"/>
  <c r="D306"/>
  <c r="D322"/>
  <c r="D17"/>
  <c r="D33"/>
  <c r="D49"/>
  <c r="D65"/>
  <c r="D81"/>
  <c r="D97"/>
  <c r="D113"/>
  <c r="D129"/>
  <c r="D145"/>
  <c r="D161"/>
  <c r="D177"/>
  <c r="D193"/>
  <c r="D209"/>
  <c r="D225"/>
  <c r="D241"/>
  <c r="D257"/>
  <c r="D273"/>
  <c r="D289"/>
  <c r="D305"/>
  <c r="D321"/>
  <c r="D55"/>
  <c r="D95"/>
  <c r="D131"/>
  <c r="D167"/>
  <c r="D199"/>
  <c r="D239"/>
  <c r="D283"/>
  <c r="D323"/>
  <c r="D16"/>
  <c r="D32"/>
  <c r="D48"/>
  <c r="D64"/>
  <c r="D80"/>
  <c r="D96"/>
  <c r="D112"/>
  <c r="D128"/>
  <c r="D144"/>
  <c r="D160"/>
  <c r="D176"/>
  <c r="D192"/>
  <c r="D208"/>
  <c r="D224"/>
  <c r="D240"/>
  <c r="D256"/>
  <c r="D272"/>
  <c r="D288"/>
  <c r="D304"/>
  <c r="D320"/>
  <c r="D19"/>
  <c r="D35"/>
  <c r="D59"/>
  <c r="D87"/>
  <c r="D115"/>
  <c r="D143"/>
  <c r="D171"/>
  <c r="D203"/>
  <c r="D227"/>
  <c r="D255"/>
  <c r="D279"/>
  <c r="D307"/>
  <c r="D14"/>
  <c r="D30"/>
  <c r="D46"/>
  <c r="D62"/>
  <c r="D78"/>
  <c r="D94"/>
  <c r="D110"/>
  <c r="D126"/>
  <c r="D142"/>
  <c r="D158"/>
  <c r="D174"/>
  <c r="D190"/>
  <c r="D206"/>
  <c r="D222"/>
  <c r="D238"/>
  <c r="D254"/>
  <c r="D270"/>
  <c r="D286"/>
  <c r="D302"/>
  <c r="D318"/>
  <c r="D13"/>
  <c r="D29"/>
  <c r="D45"/>
  <c r="D61"/>
  <c r="D77"/>
  <c r="D93"/>
  <c r="D109"/>
  <c r="D125"/>
  <c r="D141"/>
  <c r="D157"/>
  <c r="D173"/>
  <c r="D189"/>
  <c r="D205"/>
  <c r="D221"/>
  <c r="D237"/>
  <c r="D253"/>
  <c r="D269"/>
  <c r="D285"/>
  <c r="D301"/>
  <c r="D317"/>
  <c r="D39"/>
  <c r="D83"/>
  <c r="D119"/>
  <c r="D159"/>
  <c r="D191"/>
  <c r="D231"/>
  <c r="D271"/>
  <c r="D311"/>
  <c r="D12"/>
  <c r="D28"/>
  <c r="D44"/>
  <c r="D60"/>
  <c r="D76"/>
  <c r="D92"/>
  <c r="D108"/>
  <c r="D124"/>
  <c r="D140"/>
  <c r="D156"/>
  <c r="D172"/>
  <c r="D188"/>
  <c r="D204"/>
  <c r="D220"/>
  <c r="D236"/>
  <c r="D252"/>
  <c r="D268"/>
  <c r="D284"/>
  <c r="D300"/>
  <c r="D316"/>
  <c r="D15"/>
  <c r="D31"/>
  <c r="D51"/>
  <c r="D79"/>
  <c r="D107"/>
  <c r="D135"/>
  <c r="D163"/>
  <c r="D195"/>
  <c r="D223"/>
  <c r="D247"/>
  <c r="D275"/>
  <c r="D299"/>
  <c r="D196"/>
  <c r="D43"/>
  <c r="D91"/>
  <c r="D211"/>
  <c r="D287"/>
  <c r="D10"/>
  <c r="D26"/>
  <c r="D42"/>
  <c r="D58"/>
  <c r="D74"/>
  <c r="D90"/>
  <c r="D106"/>
  <c r="D122"/>
  <c r="D138"/>
  <c r="D154"/>
  <c r="D170"/>
  <c r="D186"/>
  <c r="D202"/>
  <c r="D218"/>
  <c r="D234"/>
  <c r="D250"/>
  <c r="D266"/>
  <c r="D282"/>
  <c r="D298"/>
  <c r="D314"/>
  <c r="D9"/>
  <c r="D25"/>
  <c r="D41"/>
  <c r="D57"/>
  <c r="D73"/>
  <c r="D89"/>
  <c r="D105"/>
  <c r="D121"/>
  <c r="D137"/>
  <c r="D153"/>
  <c r="D169"/>
  <c r="D185"/>
  <c r="D201"/>
  <c r="D217"/>
  <c r="D233"/>
  <c r="D249"/>
  <c r="D265"/>
  <c r="D281"/>
  <c r="D297"/>
  <c r="D313"/>
  <c r="D7"/>
  <c r="D75"/>
  <c r="D111"/>
  <c r="D147"/>
  <c r="D187"/>
  <c r="D219"/>
  <c r="D259"/>
  <c r="D303"/>
  <c r="D8"/>
  <c r="D24"/>
  <c r="D40"/>
  <c r="D56"/>
  <c r="D72"/>
  <c r="D88"/>
  <c r="D104"/>
  <c r="D120"/>
  <c r="D136"/>
  <c r="D152"/>
  <c r="D168"/>
  <c r="D184"/>
  <c r="D200"/>
  <c r="D216"/>
  <c r="D232"/>
  <c r="D248"/>
  <c r="D264"/>
  <c r="D280"/>
  <c r="D296"/>
  <c r="D312"/>
  <c r="D11"/>
  <c r="D27"/>
  <c r="D47"/>
  <c r="D71"/>
  <c r="D99"/>
  <c r="D127"/>
  <c r="D155"/>
  <c r="D183"/>
  <c r="D215"/>
  <c r="D243"/>
  <c r="D267"/>
  <c r="D295"/>
  <c r="D319"/>
  <c r="D180"/>
  <c r="D23"/>
  <c r="D123"/>
  <c r="D175"/>
  <c r="D263"/>
  <c r="M3"/>
  <c r="K20" l="1"/>
  <c r="L19"/>
  <c r="J22"/>
  <c r="K4"/>
  <c r="M4" s="1"/>
  <c r="L3"/>
  <c r="L7"/>
  <c r="L9"/>
  <c r="L4"/>
  <c r="L6"/>
  <c r="L8"/>
  <c r="L10"/>
  <c r="L5"/>
  <c r="L11" l="1"/>
  <c r="K21"/>
  <c r="L20"/>
  <c r="J23"/>
  <c r="K5"/>
  <c r="M5" s="1"/>
  <c r="K22" l="1"/>
  <c r="L21"/>
  <c r="J24"/>
  <c r="K6"/>
  <c r="M6" s="1"/>
  <c r="K23" l="1"/>
  <c r="L22"/>
  <c r="J25"/>
  <c r="J26" s="1"/>
  <c r="K7"/>
  <c r="M7" s="1"/>
  <c r="K24" l="1"/>
  <c r="L23"/>
  <c r="K8"/>
  <c r="M8" s="1"/>
  <c r="K9" l="1"/>
  <c r="K10" s="1"/>
  <c r="M10" s="1"/>
  <c r="K25"/>
  <c r="L24"/>
  <c r="J27"/>
  <c r="J28" s="1"/>
  <c r="J29" s="1"/>
  <c r="M9"/>
  <c r="K26" l="1"/>
  <c r="L25"/>
  <c r="K27" l="1"/>
  <c r="L26"/>
  <c r="K28" l="1"/>
  <c r="L27"/>
  <c r="K29" l="1"/>
  <c r="L29" s="1"/>
  <c r="L28"/>
</calcChain>
</file>

<file path=xl/sharedStrings.xml><?xml version="1.0" encoding="utf-8"?>
<sst xmlns="http://schemas.openxmlformats.org/spreadsheetml/2006/main" count="631" uniqueCount="83">
  <si>
    <t>t</t>
  </si>
  <si>
    <t>date</t>
  </si>
  <si>
    <t>value</t>
  </si>
  <si>
    <t>D-min</t>
  </si>
  <si>
    <t>D-max</t>
  </si>
  <si>
    <t xml:space="preserve">N </t>
  </si>
  <si>
    <t>Kelas</t>
  </si>
  <si>
    <t xml:space="preserve">Batas Bawah </t>
  </si>
  <si>
    <t>Batas Atas</t>
  </si>
  <si>
    <t>Nilai Tengah</t>
  </si>
  <si>
    <t>Current State</t>
  </si>
  <si>
    <t>A1</t>
  </si>
  <si>
    <t>D1</t>
  </si>
  <si>
    <t>D2</t>
  </si>
  <si>
    <t>A2</t>
  </si>
  <si>
    <t>A3</t>
  </si>
  <si>
    <t>min1</t>
  </si>
  <si>
    <t>max1</t>
  </si>
  <si>
    <t>A4</t>
  </si>
  <si>
    <t>A5</t>
  </si>
  <si>
    <t>Panjang Kelas</t>
  </si>
  <si>
    <t>A6</t>
  </si>
  <si>
    <t>A7</t>
  </si>
  <si>
    <t>A8</t>
  </si>
  <si>
    <t>A9</t>
  </si>
  <si>
    <t>Fuzzyfikasi</t>
  </si>
  <si>
    <t>FLR</t>
  </si>
  <si>
    <t>Left</t>
  </si>
  <si>
    <t>Right</t>
  </si>
  <si>
    <t xml:space="preserve">Pembulatan </t>
  </si>
  <si>
    <t>Frekuensi</t>
  </si>
  <si>
    <t>Kondisi</t>
  </si>
  <si>
    <t>Kedua</t>
  </si>
  <si>
    <t>Pertama</t>
  </si>
  <si>
    <t>Interval Kelas Baru</t>
  </si>
  <si>
    <t>Rata-rata</t>
  </si>
  <si>
    <t>A10</t>
  </si>
  <si>
    <t>A11</t>
  </si>
  <si>
    <t>A12</t>
  </si>
  <si>
    <t>A13</t>
  </si>
  <si>
    <t>Kelas Baru</t>
  </si>
  <si>
    <t>(blank)</t>
  </si>
  <si>
    <t>Grand Total</t>
  </si>
  <si>
    <t>Count of Right</t>
  </si>
  <si>
    <t>Values</t>
  </si>
  <si>
    <t>Count of Left</t>
  </si>
  <si>
    <t>Row Labels</t>
  </si>
  <si>
    <t>FLRG</t>
  </si>
  <si>
    <t>Next State</t>
  </si>
  <si>
    <t>Total</t>
  </si>
  <si>
    <t>G1</t>
  </si>
  <si>
    <t>A1,A2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</si>
  <si>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</si>
  <si>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</si>
  <si>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</si>
  <si>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</si>
  <si>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</si>
  <si>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</si>
  <si>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</si>
  <si>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</si>
  <si>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</si>
  <si>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</si>
  <si>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</si>
  <si>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</si>
  <si>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A9,A10,A11</t>
  </si>
  <si>
    <t>A11,A12</t>
  </si>
  <si>
    <t>A12,A13</t>
  </si>
  <si>
    <t>A1,A2,A3</t>
  </si>
  <si>
    <t>A3,A4</t>
  </si>
  <si>
    <t>A3,A4,A5</t>
  </si>
  <si>
    <t>A3,A5,A6</t>
  </si>
  <si>
    <t>A5,A6,A7</t>
  </si>
  <si>
    <t>A7,A8</t>
  </si>
  <si>
    <t>A8,A9</t>
  </si>
  <si>
    <t>A9,A10</t>
  </si>
  <si>
    <t xml:space="preserve">Pembobotan </t>
  </si>
  <si>
    <t xml:space="preserve">bobot ternormalisasi </t>
  </si>
  <si>
    <t xml:space="preserve">Prediksi Cheng </t>
  </si>
  <si>
    <t xml:space="preserve">Total </t>
  </si>
  <si>
    <t>CS</t>
  </si>
  <si>
    <t xml:space="preserve">Cheng </t>
  </si>
  <si>
    <t>MAPE</t>
  </si>
  <si>
    <t xml:space="preserve">Persentase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</si>
</sst>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66FF99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4" fontId="2" fillId="0" borderId="0" xfId="0" applyNumberFormat="1" applyFont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Fill="1"/>
    <xf numFmtId="0" fontId="1" fillId="3" borderId="0" xfId="0" applyFont="1" applyFill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0" fillId="0" borderId="0" xfId="0" applyFill="1"/>
    <xf numFmtId="9" fontId="2" fillId="0" borderId="0" xfId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FF99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nia Imajinasiku" refreshedDate="43464.034480324073" createdVersion="3" refreshedVersion="3" minRefreshableVersion="3" recordCount="322">
  <cacheSource type="worksheet">
    <worksheetSource ref="F1:G323" sheet="fuzzyfikasi"/>
  </cacheSource>
  <cacheFields count="2">
    <cacheField name="Left" numFmtId="0">
      <sharedItems containsBlank="1" count="14">
        <m/>
        <s v="A1"/>
        <s v="A2"/>
        <s v="A3"/>
        <s v="A4"/>
        <s v="A5"/>
        <s v="A6"/>
        <s v="A7"/>
        <s v="A8"/>
        <s v="A9"/>
        <s v="A10"/>
        <s v="A11"/>
        <s v="A12"/>
        <s v="A13"/>
      </sharedItems>
    </cacheField>
    <cacheField name="Right" numFmtId="0">
      <sharedItems containsBlank="1" count="14">
        <m/>
        <s v="A1"/>
        <s v="A2"/>
        <s v="A3"/>
        <s v="A4"/>
        <s v="A5"/>
        <s v="A6"/>
        <s v="A7"/>
        <s v="A8"/>
        <s v="A9"/>
        <s v="A10"/>
        <s v="A11"/>
        <s v="A12"/>
        <s v="A1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2"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2"/>
    <x v="1"/>
  </r>
  <r>
    <x v="1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4"/>
  </r>
  <r>
    <x v="4"/>
    <x v="3"/>
  </r>
  <r>
    <x v="3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5"/>
  </r>
  <r>
    <x v="5"/>
    <x v="3"/>
  </r>
  <r>
    <x v="3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6"/>
  </r>
  <r>
    <x v="6"/>
    <x v="6"/>
  </r>
  <r>
    <x v="6"/>
    <x v="6"/>
  </r>
  <r>
    <x v="6"/>
    <x v="6"/>
  </r>
  <r>
    <x v="6"/>
    <x v="5"/>
  </r>
  <r>
    <x v="5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10"/>
  </r>
  <r>
    <x v="10"/>
    <x v="10"/>
  </r>
  <r>
    <x v="10"/>
    <x v="10"/>
  </r>
  <r>
    <x v="10"/>
    <x v="10"/>
  </r>
  <r>
    <x v="10"/>
    <x v="9"/>
  </r>
  <r>
    <x v="9"/>
    <x v="9"/>
  </r>
  <r>
    <x v="9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2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P1:R20" firstHeaderRow="1" firstDataRow="2" firstDataCol="1"/>
  <pivotFields count="2">
    <pivotField axis="axisRow" dataField="1" showAll="0">
      <items count="15">
        <item sd="0" x="1"/>
        <item x="10"/>
        <item sd="0" x="11"/>
        <item sd="0" x="12"/>
        <item sd="0" x="13"/>
        <item sd="0" x="2"/>
        <item sd="0" x="3"/>
        <item sd="0" x="4"/>
        <item sd="0" x="5"/>
        <item sd="0" x="6"/>
        <item sd="0" x="7"/>
        <item sd="0" x="8"/>
        <item sd="0" x="9"/>
        <item sd="0" x="0"/>
        <item t="default"/>
      </items>
    </pivotField>
    <pivotField axis="axisRow" dataField="1" showAll="0">
      <items count="15">
        <item x="1"/>
        <item x="10"/>
        <item x="11"/>
        <item x="12"/>
        <item x="13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0"/>
    <field x="1"/>
  </rowFields>
  <rowItems count="18">
    <i>
      <x/>
    </i>
    <i>
      <x v="1"/>
    </i>
    <i r="1">
      <x v="1"/>
    </i>
    <i r="1">
      <x v="2"/>
    </i>
    <i r="1">
      <x v="12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Left" fld="0" subtotal="count" baseField="0" baseItem="0"/>
    <dataField name="Count of Right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0" cacheId="2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P1:R18" firstHeaderRow="1" firstDataRow="2" firstDataCol="1"/>
  <pivotFields count="2">
    <pivotField axis="axisRow" dataField="1" showAll="0">
      <items count="15">
        <item sd="0" x="1"/>
        <item sd="0" x="10"/>
        <item sd="0" x="11"/>
        <item sd="0" x="12"/>
        <item sd="0" x="13"/>
        <item sd="0" x="2"/>
        <item sd="0" x="3"/>
        <item sd="0" x="4"/>
        <item sd="0" x="5"/>
        <item sd="0" x="6"/>
        <item sd="0" x="7"/>
        <item sd="0" x="8"/>
        <item sd="0" x="9"/>
        <item x="0"/>
        <item t="default"/>
      </items>
    </pivotField>
    <pivotField axis="axisRow" dataField="1" showAll="0">
      <items count="15">
        <item x="1"/>
        <item x="10"/>
        <item x="11"/>
        <item x="12"/>
        <item x="13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0"/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Left" fld="0" subtotal="count" baseField="0" baseItem="0"/>
    <dataField name="Count of Right" fld="1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3"/>
  <sheetViews>
    <sheetView workbookViewId="0">
      <selection sqref="A1:C1048576"/>
    </sheetView>
  </sheetViews>
  <sheetFormatPr defaultRowHeight="15"/>
  <cols>
    <col min="1" max="1" width="8" style="2" customWidth="1"/>
    <col min="2" max="2" width="15.7109375" customWidth="1"/>
    <col min="3" max="3" width="18.140625" customWidth="1"/>
    <col min="4" max="4" width="16.42578125" style="9" customWidth="1"/>
    <col min="5" max="5" width="17" style="2" customWidth="1"/>
    <col min="6" max="6" width="14.85546875" style="2" customWidth="1"/>
    <col min="7" max="7" width="15.42578125" style="2" customWidth="1"/>
    <col min="8" max="8" width="9.140625" style="2" customWidth="1"/>
    <col min="9" max="9" width="9.140625" style="2"/>
    <col min="10" max="10" width="14.28515625" style="2" customWidth="1"/>
    <col min="11" max="11" width="14" style="2" customWidth="1"/>
    <col min="12" max="12" width="23.5703125" style="2" customWidth="1"/>
    <col min="13" max="13" width="13.42578125" style="2" bestFit="1" customWidth="1"/>
    <col min="14" max="14" width="13.85546875" style="5" bestFit="1" customWidth="1"/>
    <col min="15" max="15" width="9.140625" style="2"/>
  </cols>
  <sheetData>
    <row r="1" spans="1:15">
      <c r="A1" s="6" t="s">
        <v>0</v>
      </c>
      <c r="B1" s="6" t="s">
        <v>1</v>
      </c>
      <c r="C1" s="6" t="s">
        <v>2</v>
      </c>
      <c r="D1" s="6" t="s">
        <v>6</v>
      </c>
      <c r="E1" s="6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30</v>
      </c>
      <c r="M1" s="1" t="s">
        <v>9</v>
      </c>
      <c r="N1" s="3" t="s">
        <v>10</v>
      </c>
      <c r="O1" s="16"/>
    </row>
    <row r="2" spans="1:15">
      <c r="A2" s="4">
        <v>1</v>
      </c>
      <c r="B2" s="7">
        <v>33604</v>
      </c>
      <c r="C2" s="2">
        <v>30437</v>
      </c>
      <c r="D2" s="4" t="str">
        <f>IF(C2&gt;$J$10,"9",IF(C2&gt;$J$9,"8",IF(C2&gt;$J$8,"7",IF(C2&gt;$J$7,"6",IF(C2&gt;$J$6,"5",IF(C2&gt;$J$5,"4",IF(C2&gt;$J$4,"3",IF(C2&gt;$J$3,"2","1"))))))))</f>
        <v>1</v>
      </c>
      <c r="E2" s="4"/>
      <c r="F2" s="4">
        <f>MIN(C2:C852)</f>
        <v>30382</v>
      </c>
      <c r="G2" s="4">
        <f>MAX(C2:C852)</f>
        <v>62489</v>
      </c>
      <c r="H2" s="4">
        <v>322</v>
      </c>
      <c r="I2" s="10">
        <v>1</v>
      </c>
      <c r="J2" s="4">
        <f>F6</f>
        <v>30300</v>
      </c>
      <c r="K2" s="4">
        <f>J3-1</f>
        <v>33877</v>
      </c>
      <c r="L2" s="4">
        <f>COUNTIF(D2:D323,"1")</f>
        <v>60</v>
      </c>
      <c r="M2" s="2">
        <f t="shared" ref="M2:M10" si="0">(K2+J2)/2</f>
        <v>32088.5</v>
      </c>
      <c r="N2" s="5" t="s">
        <v>11</v>
      </c>
    </row>
    <row r="3" spans="1:15">
      <c r="A3" s="4">
        <v>2</v>
      </c>
      <c r="B3" s="7">
        <v>33635</v>
      </c>
      <c r="C3" s="2">
        <v>30382</v>
      </c>
      <c r="D3" s="4" t="str">
        <f>IF(C3&gt;$J$10,"9",IF(C3&gt;$J$9,"8",IF(C3&gt;$J$8,"7",IF(C3&gt;$J$7,"6",IF(C3&gt;$J$6,"5",IF(C3&gt;$J$5,"4",IF(C3&gt;$J$4,"3",IF(C3&gt;$J$3,"2","1"))))))))</f>
        <v>1</v>
      </c>
      <c r="E3" s="4"/>
      <c r="F3" s="1" t="s">
        <v>12</v>
      </c>
      <c r="G3" s="1" t="s">
        <v>13</v>
      </c>
      <c r="H3" s="4"/>
      <c r="I3" s="10">
        <v>2</v>
      </c>
      <c r="J3" s="4">
        <f>J2+$G$9</f>
        <v>33878</v>
      </c>
      <c r="K3" s="4">
        <f>K2+$G$9</f>
        <v>37455</v>
      </c>
      <c r="L3" s="4">
        <f>COUNTIF(D2:D323,"2")</f>
        <v>44</v>
      </c>
      <c r="M3" s="2">
        <f t="shared" si="0"/>
        <v>35666.5</v>
      </c>
      <c r="N3" s="5" t="s">
        <v>14</v>
      </c>
    </row>
    <row r="4" spans="1:15">
      <c r="A4" s="4">
        <v>3</v>
      </c>
      <c r="B4" s="7">
        <v>33664</v>
      </c>
      <c r="C4" s="2">
        <v>30526</v>
      </c>
      <c r="D4" s="4" t="str">
        <f t="shared" ref="D3:D66" si="1">IF(C4&gt;$J$10,"9",IF(C4&gt;$J$9,"8",IF(C4&gt;$J$8,"7",IF(C4&gt;$J$7,"6",IF(C4&gt;$J$6,"5",IF(C4&gt;$J$5,"4",IF(C4&gt;$J$4,"3",IF(C4&gt;$J$3,"2","1"))))))))</f>
        <v>1</v>
      </c>
      <c r="E4" s="4"/>
      <c r="F4" s="4">
        <v>82</v>
      </c>
      <c r="G4" s="4">
        <v>11</v>
      </c>
      <c r="H4" s="4"/>
      <c r="I4" s="10">
        <v>3</v>
      </c>
      <c r="J4" s="4">
        <f>J3+$G$9</f>
        <v>37456</v>
      </c>
      <c r="K4" s="4">
        <f t="shared" ref="K4:K9" si="2">K3+$G$9</f>
        <v>41033</v>
      </c>
      <c r="L4" s="4">
        <f>COUNTIF(D2:D323,"3")</f>
        <v>48</v>
      </c>
      <c r="M4" s="2">
        <f t="shared" si="0"/>
        <v>39244.5</v>
      </c>
      <c r="N4" s="5" t="s">
        <v>15</v>
      </c>
    </row>
    <row r="5" spans="1:15">
      <c r="A5" s="4">
        <v>4</v>
      </c>
      <c r="B5" s="7">
        <v>33695</v>
      </c>
      <c r="C5" s="2">
        <v>30602</v>
      </c>
      <c r="D5" s="4" t="str">
        <f t="shared" si="1"/>
        <v>1</v>
      </c>
      <c r="E5" s="4"/>
      <c r="F5" s="1" t="s">
        <v>16</v>
      </c>
      <c r="G5" s="1" t="s">
        <v>17</v>
      </c>
      <c r="H5" s="4"/>
      <c r="I5" s="12">
        <v>4</v>
      </c>
      <c r="J5" s="4">
        <f t="shared" ref="J5:J9" si="3">J4+$G$9</f>
        <v>41034</v>
      </c>
      <c r="K5" s="4">
        <f t="shared" si="2"/>
        <v>44611</v>
      </c>
      <c r="L5" s="4">
        <f>COUNTIF(D2:D323,"4")</f>
        <v>27</v>
      </c>
      <c r="M5" s="2">
        <f t="shared" si="0"/>
        <v>42822.5</v>
      </c>
      <c r="N5" s="5" t="s">
        <v>18</v>
      </c>
    </row>
    <row r="6" spans="1:15">
      <c r="A6" s="4">
        <v>5</v>
      </c>
      <c r="B6" s="7">
        <v>33725</v>
      </c>
      <c r="C6" s="2">
        <v>30718</v>
      </c>
      <c r="D6" s="4" t="str">
        <f t="shared" si="1"/>
        <v>1</v>
      </c>
      <c r="E6" s="4"/>
      <c r="F6" s="4">
        <f>F2-F4</f>
        <v>30300</v>
      </c>
      <c r="G6" s="4">
        <f>G2+G4</f>
        <v>62500</v>
      </c>
      <c r="H6" s="4"/>
      <c r="I6" s="10">
        <v>5</v>
      </c>
      <c r="J6" s="4">
        <f t="shared" si="3"/>
        <v>44612</v>
      </c>
      <c r="K6" s="4">
        <f t="shared" si="2"/>
        <v>48189</v>
      </c>
      <c r="L6" s="4">
        <f>COUNTIF(D2:D323,"5")</f>
        <v>40</v>
      </c>
      <c r="M6" s="2">
        <f t="shared" si="0"/>
        <v>46400.5</v>
      </c>
      <c r="N6" s="5" t="s">
        <v>19</v>
      </c>
    </row>
    <row r="7" spans="1:15">
      <c r="A7" s="4">
        <v>6</v>
      </c>
      <c r="B7" s="7">
        <v>33756</v>
      </c>
      <c r="C7" s="2">
        <v>30761</v>
      </c>
      <c r="D7" s="4" t="str">
        <f t="shared" si="1"/>
        <v>1</v>
      </c>
      <c r="E7" s="4"/>
      <c r="F7" s="1" t="s">
        <v>6</v>
      </c>
      <c r="G7" s="1" t="s">
        <v>20</v>
      </c>
      <c r="H7" s="4"/>
      <c r="I7" s="4">
        <v>6</v>
      </c>
      <c r="J7" s="4">
        <f t="shared" si="3"/>
        <v>48190</v>
      </c>
      <c r="K7" s="4">
        <f t="shared" si="2"/>
        <v>51767</v>
      </c>
      <c r="L7" s="4">
        <f>COUNTIF(D2:D323,"6")</f>
        <v>23</v>
      </c>
      <c r="M7" s="2">
        <f t="shared" si="0"/>
        <v>49978.5</v>
      </c>
      <c r="N7" s="5" t="s">
        <v>21</v>
      </c>
    </row>
    <row r="8" spans="1:15">
      <c r="A8" s="4">
        <v>7</v>
      </c>
      <c r="B8" s="7">
        <v>33786</v>
      </c>
      <c r="C8" s="2">
        <v>30963</v>
      </c>
      <c r="D8" s="4" t="str">
        <f t="shared" si="1"/>
        <v>1</v>
      </c>
      <c r="E8" s="4"/>
      <c r="F8" s="4">
        <f>ROUND(1+3.3*LOG(322),0)</f>
        <v>9</v>
      </c>
      <c r="G8" s="4">
        <f>(G6-F6)/F8</f>
        <v>3577.7777777777778</v>
      </c>
      <c r="H8" s="4"/>
      <c r="I8" s="4">
        <v>7</v>
      </c>
      <c r="J8" s="4">
        <f t="shared" si="3"/>
        <v>51768</v>
      </c>
      <c r="K8" s="4">
        <f t="shared" si="2"/>
        <v>55345</v>
      </c>
      <c r="L8" s="4">
        <f>COUNTIF(D2:D323,"7")</f>
        <v>27</v>
      </c>
      <c r="M8" s="2">
        <f t="shared" si="0"/>
        <v>53556.5</v>
      </c>
      <c r="N8" s="5" t="s">
        <v>22</v>
      </c>
    </row>
    <row r="9" spans="1:15">
      <c r="A9" s="4">
        <v>8</v>
      </c>
      <c r="B9" s="7">
        <v>33817</v>
      </c>
      <c r="C9" s="2">
        <v>31041</v>
      </c>
      <c r="D9" s="4" t="str">
        <f t="shared" si="1"/>
        <v>1</v>
      </c>
      <c r="E9" s="4"/>
      <c r="F9" s="8" t="s">
        <v>29</v>
      </c>
      <c r="G9" s="4">
        <v>3578</v>
      </c>
      <c r="H9" s="4"/>
      <c r="I9" s="4">
        <v>8</v>
      </c>
      <c r="J9" s="4">
        <f t="shared" si="3"/>
        <v>55346</v>
      </c>
      <c r="K9" s="4">
        <f t="shared" si="2"/>
        <v>58923</v>
      </c>
      <c r="L9" s="4">
        <f>COUNTIF(D2:D323,"8")</f>
        <v>31</v>
      </c>
      <c r="M9" s="2">
        <f t="shared" si="0"/>
        <v>57134.5</v>
      </c>
      <c r="N9" s="5" t="s">
        <v>23</v>
      </c>
    </row>
    <row r="10" spans="1:15">
      <c r="A10" s="4">
        <v>9</v>
      </c>
      <c r="B10" s="7">
        <v>33848</v>
      </c>
      <c r="C10" s="2">
        <v>30942</v>
      </c>
      <c r="D10" s="4" t="str">
        <f t="shared" si="1"/>
        <v>1</v>
      </c>
      <c r="E10" s="4"/>
      <c r="F10" s="4"/>
      <c r="H10" s="4"/>
      <c r="I10" s="12">
        <v>9</v>
      </c>
      <c r="J10" s="4">
        <f>J9+$G$9</f>
        <v>58924</v>
      </c>
      <c r="K10" s="4">
        <f>K9+$G$9</f>
        <v>62501</v>
      </c>
      <c r="L10" s="4">
        <f>COUNTIF(D2:D323,"9")</f>
        <v>22</v>
      </c>
      <c r="M10" s="2">
        <f t="shared" si="0"/>
        <v>60712.5</v>
      </c>
      <c r="N10" s="5" t="s">
        <v>24</v>
      </c>
    </row>
    <row r="11" spans="1:15">
      <c r="A11" s="4">
        <v>10</v>
      </c>
      <c r="B11" s="7">
        <v>33878</v>
      </c>
      <c r="C11" s="2">
        <v>31148</v>
      </c>
      <c r="D11" s="4" t="str">
        <f t="shared" si="1"/>
        <v>1</v>
      </c>
      <c r="E11" s="4"/>
      <c r="F11" s="4"/>
      <c r="H11" s="4"/>
      <c r="I11" s="13" t="s">
        <v>35</v>
      </c>
      <c r="J11" s="13"/>
      <c r="K11" s="13"/>
      <c r="L11" s="2">
        <f>AVERAGE(L2:L10)</f>
        <v>35.777777777777779</v>
      </c>
    </row>
    <row r="12" spans="1:15">
      <c r="A12" s="4">
        <v>11</v>
      </c>
      <c r="B12" s="7">
        <v>33909</v>
      </c>
      <c r="C12" s="2">
        <v>30992</v>
      </c>
      <c r="D12" s="4" t="str">
        <f t="shared" si="1"/>
        <v>1</v>
      </c>
      <c r="E12" s="4"/>
      <c r="F12" s="4"/>
      <c r="H12" s="4"/>
    </row>
    <row r="13" spans="1:15">
      <c r="A13" s="4">
        <v>12</v>
      </c>
      <c r="B13" s="7">
        <v>33939</v>
      </c>
      <c r="C13" s="2">
        <v>31057</v>
      </c>
      <c r="D13" s="4" t="str">
        <f t="shared" si="1"/>
        <v>1</v>
      </c>
      <c r="E13" s="4"/>
      <c r="F13" s="4"/>
      <c r="G13" s="4"/>
      <c r="H13" s="4"/>
    </row>
    <row r="14" spans="1:15">
      <c r="A14" s="4">
        <v>13</v>
      </c>
      <c r="B14" s="7">
        <v>33970</v>
      </c>
      <c r="C14" s="2">
        <v>31045</v>
      </c>
      <c r="D14" s="4" t="str">
        <f t="shared" si="1"/>
        <v>1</v>
      </c>
      <c r="E14" s="4"/>
      <c r="F14" s="4"/>
      <c r="G14" s="4"/>
      <c r="H14" s="4"/>
    </row>
    <row r="15" spans="1:15" ht="20.25">
      <c r="A15" s="4">
        <v>14</v>
      </c>
      <c r="B15" s="7">
        <v>34001</v>
      </c>
      <c r="C15" s="2">
        <v>31233</v>
      </c>
      <c r="D15" s="4" t="str">
        <f t="shared" si="1"/>
        <v>1</v>
      </c>
      <c r="E15" s="4"/>
      <c r="F15" s="4"/>
      <c r="G15" s="4"/>
      <c r="H15" s="4"/>
      <c r="I15" s="15" t="s">
        <v>34</v>
      </c>
      <c r="J15" s="15"/>
      <c r="K15" s="15"/>
      <c r="L15" s="15"/>
      <c r="M15" s="15"/>
      <c r="N15" s="15"/>
    </row>
    <row r="16" spans="1:15">
      <c r="A16" s="4">
        <v>15</v>
      </c>
      <c r="B16" s="7">
        <v>34029</v>
      </c>
      <c r="C16" s="2">
        <v>31058</v>
      </c>
      <c r="D16" s="4" t="str">
        <f t="shared" si="1"/>
        <v>1</v>
      </c>
      <c r="E16" s="4"/>
      <c r="F16" s="4"/>
      <c r="G16" s="4"/>
      <c r="H16" s="4"/>
      <c r="I16" s="1" t="s">
        <v>6</v>
      </c>
      <c r="J16" s="1" t="s">
        <v>7</v>
      </c>
      <c r="K16" s="1" t="s">
        <v>8</v>
      </c>
      <c r="L16" s="1" t="s">
        <v>9</v>
      </c>
      <c r="M16" s="8" t="s">
        <v>31</v>
      </c>
      <c r="N16" s="3" t="s">
        <v>10</v>
      </c>
    </row>
    <row r="17" spans="1:14">
      <c r="A17" s="4">
        <v>16</v>
      </c>
      <c r="B17" s="7">
        <v>34060</v>
      </c>
      <c r="C17" s="2">
        <v>31129</v>
      </c>
      <c r="D17" s="4" t="str">
        <f t="shared" si="1"/>
        <v>1</v>
      </c>
      <c r="E17" s="4"/>
      <c r="F17" s="4"/>
      <c r="G17" s="4"/>
      <c r="H17" s="4"/>
      <c r="I17" s="10">
        <v>1</v>
      </c>
      <c r="J17" s="4">
        <f>F6</f>
        <v>30300</v>
      </c>
      <c r="K17" s="4">
        <f>J18-1</f>
        <v>32088</v>
      </c>
      <c r="L17" s="4">
        <f>(J17+K17)/2</f>
        <v>31194</v>
      </c>
      <c r="M17" s="4" t="s">
        <v>32</v>
      </c>
      <c r="N17" s="5" t="s">
        <v>11</v>
      </c>
    </row>
    <row r="18" spans="1:14">
      <c r="A18" s="4">
        <v>17</v>
      </c>
      <c r="B18" s="7">
        <v>34090</v>
      </c>
      <c r="C18" s="2">
        <v>31164</v>
      </c>
      <c r="D18" s="4" t="str">
        <f t="shared" si="1"/>
        <v>1</v>
      </c>
      <c r="E18" s="4"/>
      <c r="F18" s="4"/>
      <c r="G18" s="4"/>
      <c r="I18" s="10">
        <v>2</v>
      </c>
      <c r="J18" s="4">
        <f>J17+G9/2</f>
        <v>32089</v>
      </c>
      <c r="K18" s="4">
        <f>K17+G9/2</f>
        <v>33877</v>
      </c>
      <c r="L18" s="4">
        <f>(J18+K18)/2</f>
        <v>32983</v>
      </c>
      <c r="M18" s="4" t="s">
        <v>32</v>
      </c>
      <c r="N18" s="5" t="s">
        <v>14</v>
      </c>
    </row>
    <row r="19" spans="1:14">
      <c r="A19" s="4">
        <v>18</v>
      </c>
      <c r="B19" s="7">
        <v>34121</v>
      </c>
      <c r="C19" s="2">
        <v>31168</v>
      </c>
      <c r="D19" s="4" t="str">
        <f t="shared" si="1"/>
        <v>1</v>
      </c>
      <c r="E19" s="4"/>
      <c r="F19" s="4"/>
      <c r="G19" s="4"/>
      <c r="I19" s="10">
        <v>3</v>
      </c>
      <c r="J19" s="4">
        <f>J18+$G$9/2</f>
        <v>33878</v>
      </c>
      <c r="K19" s="4">
        <f>K18+$G$9/2</f>
        <v>35666</v>
      </c>
      <c r="L19" s="4">
        <f t="shared" ref="L18:L28" si="4">(J19+K19)/2</f>
        <v>34772</v>
      </c>
      <c r="M19" s="4" t="s">
        <v>32</v>
      </c>
      <c r="N19" s="5" t="s">
        <v>15</v>
      </c>
    </row>
    <row r="20" spans="1:14">
      <c r="A20" s="4">
        <v>19</v>
      </c>
      <c r="B20" s="7">
        <v>34151</v>
      </c>
      <c r="C20" s="2">
        <v>31349</v>
      </c>
      <c r="D20" s="4" t="str">
        <f t="shared" si="1"/>
        <v>1</v>
      </c>
      <c r="E20" s="4"/>
      <c r="F20" s="4"/>
      <c r="G20" s="4"/>
      <c r="H20" s="4"/>
      <c r="I20" s="10">
        <v>4</v>
      </c>
      <c r="J20" s="4">
        <f>J19+$G$9/2</f>
        <v>35667</v>
      </c>
      <c r="K20" s="4">
        <f>K19+$G$9/2</f>
        <v>37455</v>
      </c>
      <c r="L20" s="4">
        <f t="shared" si="4"/>
        <v>36561</v>
      </c>
      <c r="M20" s="4" t="s">
        <v>32</v>
      </c>
      <c r="N20" s="5" t="s">
        <v>18</v>
      </c>
    </row>
    <row r="21" spans="1:14">
      <c r="A21" s="4">
        <v>20</v>
      </c>
      <c r="B21" s="7">
        <v>34182</v>
      </c>
      <c r="C21" s="2">
        <v>31126</v>
      </c>
      <c r="D21" s="4" t="str">
        <f t="shared" si="1"/>
        <v>1</v>
      </c>
      <c r="E21" s="4"/>
      <c r="F21" s="4"/>
      <c r="G21" s="4"/>
      <c r="H21" s="4"/>
      <c r="I21" s="10">
        <v>5</v>
      </c>
      <c r="J21" s="4">
        <f>J20+$G$9/2</f>
        <v>37456</v>
      </c>
      <c r="K21" s="4">
        <f>K20+$G$9/2</f>
        <v>39244</v>
      </c>
      <c r="L21" s="4">
        <f t="shared" si="4"/>
        <v>38350</v>
      </c>
      <c r="M21" s="4" t="s">
        <v>32</v>
      </c>
      <c r="N21" s="5" t="s">
        <v>19</v>
      </c>
    </row>
    <row r="22" spans="1:14">
      <c r="A22" s="4">
        <v>21</v>
      </c>
      <c r="B22" s="7">
        <v>34213</v>
      </c>
      <c r="C22" s="2">
        <v>31201</v>
      </c>
      <c r="D22" s="4" t="str">
        <f t="shared" si="1"/>
        <v>1</v>
      </c>
      <c r="E22" s="4"/>
      <c r="F22" s="4"/>
      <c r="G22" s="4"/>
      <c r="H22" s="4"/>
      <c r="I22" s="10">
        <v>6</v>
      </c>
      <c r="J22" s="4">
        <f>J21+$G$9/2</f>
        <v>39245</v>
      </c>
      <c r="K22" s="4">
        <f>K21+$G$9/2</f>
        <v>41033</v>
      </c>
      <c r="L22" s="4">
        <f t="shared" si="4"/>
        <v>40139</v>
      </c>
      <c r="M22" s="4" t="s">
        <v>32</v>
      </c>
      <c r="N22" s="5" t="s">
        <v>21</v>
      </c>
    </row>
    <row r="23" spans="1:14">
      <c r="A23" s="4">
        <v>22</v>
      </c>
      <c r="B23" s="7">
        <v>34243</v>
      </c>
      <c r="C23" s="2">
        <v>31346</v>
      </c>
      <c r="D23" s="4" t="str">
        <f t="shared" si="1"/>
        <v>1</v>
      </c>
      <c r="E23" s="4"/>
      <c r="F23" s="4"/>
      <c r="G23" s="4"/>
      <c r="H23" s="4"/>
      <c r="I23" s="4">
        <v>7</v>
      </c>
      <c r="J23" s="4">
        <f>J22+$G$9/2</f>
        <v>41034</v>
      </c>
      <c r="K23" s="4">
        <f>K22+$G$9</f>
        <v>44611</v>
      </c>
      <c r="L23" s="4">
        <f t="shared" si="4"/>
        <v>42822.5</v>
      </c>
      <c r="M23" s="4" t="s">
        <v>33</v>
      </c>
      <c r="N23" s="5" t="s">
        <v>22</v>
      </c>
    </row>
    <row r="24" spans="1:14">
      <c r="A24" s="4">
        <v>23</v>
      </c>
      <c r="B24" s="7">
        <v>34274</v>
      </c>
      <c r="C24" s="2">
        <v>31363</v>
      </c>
      <c r="D24" s="4" t="str">
        <f t="shared" si="1"/>
        <v>1</v>
      </c>
      <c r="E24" s="4"/>
      <c r="F24" s="4"/>
      <c r="G24" s="4"/>
      <c r="H24" s="4"/>
      <c r="I24" s="10">
        <v>8</v>
      </c>
      <c r="J24" s="4">
        <f>J23+$G$9</f>
        <v>44612</v>
      </c>
      <c r="K24" s="4">
        <f>K23+$G$9/2</f>
        <v>46400</v>
      </c>
      <c r="L24" s="4">
        <f t="shared" si="4"/>
        <v>45506</v>
      </c>
      <c r="M24" s="4" t="s">
        <v>32</v>
      </c>
      <c r="N24" s="5" t="s">
        <v>23</v>
      </c>
    </row>
    <row r="25" spans="1:14">
      <c r="A25" s="4">
        <v>24</v>
      </c>
      <c r="B25" s="7">
        <v>34304</v>
      </c>
      <c r="C25" s="2">
        <v>31499</v>
      </c>
      <c r="D25" s="4" t="str">
        <f t="shared" si="1"/>
        <v>1</v>
      </c>
      <c r="E25" s="4"/>
      <c r="F25" s="4"/>
      <c r="G25" s="4"/>
      <c r="H25" s="4"/>
      <c r="I25" s="10">
        <v>9</v>
      </c>
      <c r="J25" s="4">
        <f>J24+$G$9/2</f>
        <v>46401</v>
      </c>
      <c r="K25" s="4">
        <f>K24+$G$9/2</f>
        <v>48189</v>
      </c>
      <c r="L25" s="4">
        <f t="shared" si="4"/>
        <v>47295</v>
      </c>
      <c r="M25" s="4" t="s">
        <v>32</v>
      </c>
      <c r="N25" s="5" t="s">
        <v>24</v>
      </c>
    </row>
    <row r="26" spans="1:14">
      <c r="A26" s="4">
        <v>25</v>
      </c>
      <c r="B26" s="7">
        <v>34335</v>
      </c>
      <c r="C26" s="2">
        <v>31468</v>
      </c>
      <c r="D26" s="4" t="str">
        <f t="shared" si="1"/>
        <v>1</v>
      </c>
      <c r="E26" s="4"/>
      <c r="F26" s="4"/>
      <c r="G26" s="4"/>
      <c r="H26" s="4"/>
      <c r="I26" s="12">
        <v>10</v>
      </c>
      <c r="J26" s="4">
        <f>J25+G9/2</f>
        <v>48190</v>
      </c>
      <c r="K26" s="4">
        <f>K25+G9</f>
        <v>51767</v>
      </c>
      <c r="L26" s="4">
        <f t="shared" si="4"/>
        <v>49978.5</v>
      </c>
      <c r="M26" s="4" t="s">
        <v>33</v>
      </c>
      <c r="N26" s="5" t="s">
        <v>36</v>
      </c>
    </row>
    <row r="27" spans="1:14">
      <c r="A27" s="4">
        <v>26</v>
      </c>
      <c r="B27" s="7">
        <v>34366</v>
      </c>
      <c r="C27" s="2">
        <v>31688</v>
      </c>
      <c r="D27" s="4" t="str">
        <f t="shared" si="1"/>
        <v>1</v>
      </c>
      <c r="E27" s="4"/>
      <c r="F27" s="4"/>
      <c r="G27" s="4"/>
      <c r="H27" s="4"/>
      <c r="I27" s="12">
        <v>11</v>
      </c>
      <c r="J27" s="4">
        <f>J26+G9</f>
        <v>51768</v>
      </c>
      <c r="K27" s="4">
        <f>K26+G9</f>
        <v>55345</v>
      </c>
      <c r="L27" s="4">
        <f>(J27+K27)/2</f>
        <v>53556.5</v>
      </c>
      <c r="M27" s="4" t="s">
        <v>33</v>
      </c>
      <c r="N27" s="5" t="s">
        <v>37</v>
      </c>
    </row>
    <row r="28" spans="1:14">
      <c r="A28" s="4">
        <v>27</v>
      </c>
      <c r="B28" s="7">
        <v>34394</v>
      </c>
      <c r="C28" s="2">
        <v>31700</v>
      </c>
      <c r="D28" s="4" t="str">
        <f t="shared" si="1"/>
        <v>1</v>
      </c>
      <c r="E28" s="4"/>
      <c r="F28" s="4"/>
      <c r="G28" s="4"/>
      <c r="H28" s="4"/>
      <c r="I28" s="12">
        <v>12</v>
      </c>
      <c r="J28" s="4">
        <f>J27+G9</f>
        <v>55346</v>
      </c>
      <c r="K28" s="4">
        <f>K27+G9</f>
        <v>58923</v>
      </c>
      <c r="L28" s="4">
        <f t="shared" si="4"/>
        <v>57134.5</v>
      </c>
      <c r="M28" s="4" t="s">
        <v>33</v>
      </c>
      <c r="N28" s="5" t="s">
        <v>38</v>
      </c>
    </row>
    <row r="29" spans="1:14">
      <c r="A29" s="4">
        <v>28</v>
      </c>
      <c r="B29" s="7">
        <v>34425</v>
      </c>
      <c r="C29" s="2">
        <v>31899</v>
      </c>
      <c r="D29" s="4" t="str">
        <f t="shared" si="1"/>
        <v>1</v>
      </c>
      <c r="E29" s="4"/>
      <c r="F29" s="4"/>
      <c r="G29" s="4"/>
      <c r="H29" s="4"/>
      <c r="I29" s="4">
        <v>13</v>
      </c>
      <c r="J29" s="4">
        <f>J28+G9</f>
        <v>58924</v>
      </c>
      <c r="K29" s="4">
        <f>K28+G9</f>
        <v>62501</v>
      </c>
      <c r="L29" s="4">
        <f>(J29+K29)/2</f>
        <v>60712.5</v>
      </c>
      <c r="M29" s="4" t="s">
        <v>33</v>
      </c>
      <c r="N29" s="5" t="s">
        <v>39</v>
      </c>
    </row>
    <row r="30" spans="1:14">
      <c r="A30" s="4">
        <v>29</v>
      </c>
      <c r="B30" s="7">
        <v>34455</v>
      </c>
      <c r="C30" s="2">
        <v>31858</v>
      </c>
      <c r="D30" s="4" t="str">
        <f t="shared" si="1"/>
        <v>1</v>
      </c>
      <c r="E30" s="4"/>
      <c r="F30" s="4"/>
      <c r="G30" s="4"/>
      <c r="H30" s="4"/>
      <c r="I30" s="4"/>
    </row>
    <row r="31" spans="1:14">
      <c r="A31" s="4">
        <v>30</v>
      </c>
      <c r="B31" s="7">
        <v>34486</v>
      </c>
      <c r="C31" s="2">
        <v>32123</v>
      </c>
      <c r="D31" s="4" t="str">
        <f t="shared" si="1"/>
        <v>1</v>
      </c>
      <c r="E31" s="4"/>
      <c r="F31" s="4"/>
      <c r="G31" s="4"/>
      <c r="H31" s="4"/>
      <c r="I31" s="4"/>
    </row>
    <row r="32" spans="1:14">
      <c r="A32" s="4">
        <v>31</v>
      </c>
      <c r="B32" s="7">
        <v>34516</v>
      </c>
      <c r="C32" s="2">
        <v>31964</v>
      </c>
      <c r="D32" s="4" t="str">
        <f t="shared" si="1"/>
        <v>1</v>
      </c>
      <c r="E32" s="4"/>
      <c r="F32" s="4"/>
      <c r="G32" s="4"/>
      <c r="H32" s="4"/>
      <c r="I32" s="4"/>
    </row>
    <row r="33" spans="1:9">
      <c r="A33" s="4">
        <v>32</v>
      </c>
      <c r="B33" s="7">
        <v>34547</v>
      </c>
      <c r="C33" s="2">
        <v>32222</v>
      </c>
      <c r="D33" s="4" t="str">
        <f t="shared" si="1"/>
        <v>1</v>
      </c>
      <c r="E33" s="4"/>
      <c r="F33" s="4"/>
    </row>
    <row r="34" spans="1:9">
      <c r="A34" s="4">
        <v>33</v>
      </c>
      <c r="B34" s="7">
        <v>34578</v>
      </c>
      <c r="C34" s="2">
        <v>32401</v>
      </c>
      <c r="D34" s="4" t="str">
        <f t="shared" si="1"/>
        <v>1</v>
      </c>
      <c r="E34" s="4"/>
      <c r="F34" s="4"/>
      <c r="G34" s="4"/>
      <c r="H34" s="4"/>
      <c r="I34" s="4"/>
    </row>
    <row r="35" spans="1:9">
      <c r="A35" s="4">
        <v>34</v>
      </c>
      <c r="B35" s="7">
        <v>34608</v>
      </c>
      <c r="C35" s="2">
        <v>32196</v>
      </c>
      <c r="D35" s="4" t="str">
        <f t="shared" si="1"/>
        <v>1</v>
      </c>
      <c r="E35" s="4"/>
      <c r="F35" s="4"/>
      <c r="G35" s="4"/>
      <c r="H35" s="4"/>
      <c r="I35" s="4"/>
    </row>
    <row r="36" spans="1:9">
      <c r="A36" s="4">
        <v>35</v>
      </c>
      <c r="B36" s="7">
        <v>34639</v>
      </c>
      <c r="C36" s="2">
        <v>32370</v>
      </c>
      <c r="D36" s="4" t="str">
        <f t="shared" si="1"/>
        <v>1</v>
      </c>
      <c r="E36" s="4"/>
      <c r="F36" s="4"/>
      <c r="G36" s="4"/>
      <c r="H36" s="4"/>
      <c r="I36" s="4"/>
    </row>
    <row r="37" spans="1:9">
      <c r="A37" s="4">
        <v>36</v>
      </c>
      <c r="B37" s="7">
        <v>34669</v>
      </c>
      <c r="C37" s="2">
        <v>32294</v>
      </c>
      <c r="D37" s="4" t="str">
        <f t="shared" si="1"/>
        <v>1</v>
      </c>
      <c r="E37" s="4"/>
      <c r="F37" s="4"/>
      <c r="G37" s="4"/>
      <c r="H37" s="4"/>
      <c r="I37" s="4"/>
    </row>
    <row r="38" spans="1:9">
      <c r="A38" s="4">
        <v>37</v>
      </c>
      <c r="B38" s="7">
        <v>34700</v>
      </c>
      <c r="C38" s="2">
        <v>32625</v>
      </c>
      <c r="D38" s="4" t="str">
        <f t="shared" si="1"/>
        <v>1</v>
      </c>
      <c r="E38" s="4"/>
      <c r="F38" s="4"/>
      <c r="G38" s="4"/>
      <c r="H38" s="4"/>
      <c r="I38" s="4"/>
    </row>
    <row r="39" spans="1:9">
      <c r="A39" s="4">
        <v>38</v>
      </c>
      <c r="B39" s="7">
        <v>34731</v>
      </c>
      <c r="C39" s="2">
        <v>32399</v>
      </c>
      <c r="D39" s="4" t="str">
        <f t="shared" si="1"/>
        <v>1</v>
      </c>
      <c r="E39" s="4"/>
      <c r="F39" s="4"/>
      <c r="G39" s="4"/>
      <c r="H39" s="4"/>
      <c r="I39" s="4"/>
    </row>
    <row r="40" spans="1:9">
      <c r="A40" s="4">
        <v>39</v>
      </c>
      <c r="B40" s="7">
        <v>34759</v>
      </c>
      <c r="C40" s="2">
        <v>32415</v>
      </c>
      <c r="D40" s="4" t="str">
        <f t="shared" si="1"/>
        <v>1</v>
      </c>
      <c r="E40" s="4"/>
      <c r="F40" s="4"/>
      <c r="G40" s="4"/>
      <c r="H40" s="4"/>
      <c r="I40" s="4"/>
    </row>
    <row r="41" spans="1:9">
      <c r="A41" s="4">
        <v>40</v>
      </c>
      <c r="B41" s="7">
        <v>34790</v>
      </c>
      <c r="C41" s="2">
        <v>32312</v>
      </c>
      <c r="D41" s="4" t="str">
        <f t="shared" si="1"/>
        <v>1</v>
      </c>
      <c r="E41" s="4"/>
      <c r="F41" s="4"/>
      <c r="G41" s="4"/>
      <c r="H41" s="4"/>
      <c r="I41" s="4"/>
    </row>
    <row r="42" spans="1:9">
      <c r="A42" s="4">
        <v>41</v>
      </c>
      <c r="B42" s="7">
        <v>34820</v>
      </c>
      <c r="C42" s="2">
        <v>32540</v>
      </c>
      <c r="D42" s="4" t="str">
        <f t="shared" si="1"/>
        <v>1</v>
      </c>
      <c r="E42" s="4"/>
      <c r="F42" s="4"/>
      <c r="G42" s="4"/>
      <c r="H42" s="4"/>
      <c r="I42" s="4"/>
    </row>
    <row r="43" spans="1:9">
      <c r="A43" s="4">
        <v>42</v>
      </c>
      <c r="B43" s="7">
        <v>34851</v>
      </c>
      <c r="C43" s="2">
        <v>32597</v>
      </c>
      <c r="D43" s="4" t="str">
        <f t="shared" si="1"/>
        <v>1</v>
      </c>
      <c r="E43" s="4"/>
      <c r="F43" s="4"/>
      <c r="G43" s="4"/>
      <c r="H43" s="4"/>
      <c r="I43" s="4"/>
    </row>
    <row r="44" spans="1:9">
      <c r="A44" s="4">
        <v>43</v>
      </c>
      <c r="B44" s="7">
        <v>34881</v>
      </c>
      <c r="C44" s="2">
        <v>32466</v>
      </c>
      <c r="D44" s="4" t="str">
        <f t="shared" si="1"/>
        <v>1</v>
      </c>
      <c r="E44" s="4"/>
      <c r="F44" s="4"/>
      <c r="G44" s="4"/>
      <c r="H44" s="4"/>
      <c r="I44" s="4"/>
    </row>
    <row r="45" spans="1:9">
      <c r="A45" s="4">
        <v>44</v>
      </c>
      <c r="B45" s="7">
        <v>34912</v>
      </c>
      <c r="C45" s="2">
        <v>32547</v>
      </c>
      <c r="D45" s="4" t="str">
        <f t="shared" si="1"/>
        <v>1</v>
      </c>
      <c r="E45" s="4"/>
      <c r="F45" s="4"/>
      <c r="G45" s="4"/>
      <c r="H45" s="4"/>
      <c r="I45" s="4"/>
    </row>
    <row r="46" spans="1:9">
      <c r="A46" s="4">
        <v>45</v>
      </c>
      <c r="B46" s="7">
        <v>34943</v>
      </c>
      <c r="C46" s="2">
        <v>32625</v>
      </c>
      <c r="D46" s="4" t="str">
        <f t="shared" si="1"/>
        <v>1</v>
      </c>
      <c r="E46" s="4"/>
      <c r="F46" s="4"/>
      <c r="G46" s="4"/>
      <c r="H46" s="4"/>
      <c r="I46" s="4"/>
    </row>
    <row r="47" spans="1:9">
      <c r="A47" s="4">
        <v>46</v>
      </c>
      <c r="B47" s="7">
        <v>34973</v>
      </c>
      <c r="C47" s="2">
        <v>32578</v>
      </c>
      <c r="D47" s="4" t="str">
        <f t="shared" si="1"/>
        <v>1</v>
      </c>
      <c r="E47" s="4"/>
      <c r="F47" s="4"/>
      <c r="G47" s="4"/>
      <c r="H47" s="4"/>
      <c r="I47" s="4"/>
    </row>
    <row r="48" spans="1:9">
      <c r="A48" s="4">
        <v>47</v>
      </c>
      <c r="B48" s="7">
        <v>35004</v>
      </c>
      <c r="C48" s="2">
        <v>32744</v>
      </c>
      <c r="D48" s="4" t="str">
        <f t="shared" si="1"/>
        <v>1</v>
      </c>
      <c r="E48" s="4"/>
      <c r="F48" s="4"/>
      <c r="G48" s="4"/>
      <c r="H48" s="4"/>
      <c r="I48" s="4"/>
    </row>
    <row r="49" spans="1:9">
      <c r="A49" s="4">
        <v>48</v>
      </c>
      <c r="B49" s="7">
        <v>35034</v>
      </c>
      <c r="C49" s="2">
        <v>32903</v>
      </c>
      <c r="D49" s="4" t="str">
        <f t="shared" si="1"/>
        <v>1</v>
      </c>
      <c r="E49" s="4"/>
      <c r="F49" s="4"/>
      <c r="G49" s="4"/>
      <c r="H49" s="4"/>
      <c r="I49" s="4"/>
    </row>
    <row r="50" spans="1:9">
      <c r="A50" s="4">
        <v>49</v>
      </c>
      <c r="B50" s="7">
        <v>35065</v>
      </c>
      <c r="C50" s="2">
        <v>33085</v>
      </c>
      <c r="D50" s="4" t="str">
        <f t="shared" si="1"/>
        <v>1</v>
      </c>
      <c r="E50" s="4"/>
      <c r="F50" s="4"/>
      <c r="G50" s="4"/>
      <c r="H50" s="4"/>
      <c r="I50" s="4"/>
    </row>
    <row r="51" spans="1:9">
      <c r="A51" s="4">
        <v>50</v>
      </c>
      <c r="B51" s="7">
        <v>35096</v>
      </c>
      <c r="C51" s="2">
        <v>32928</v>
      </c>
      <c r="D51" s="4" t="str">
        <f t="shared" si="1"/>
        <v>1</v>
      </c>
      <c r="E51" s="4"/>
      <c r="F51" s="4"/>
      <c r="G51" s="4"/>
      <c r="H51" s="4"/>
      <c r="I51" s="4"/>
    </row>
    <row r="52" spans="1:9">
      <c r="A52" s="4">
        <v>51</v>
      </c>
      <c r="B52" s="7">
        <v>35125</v>
      </c>
      <c r="C52" s="2">
        <v>33076</v>
      </c>
      <c r="D52" s="4" t="str">
        <f t="shared" si="1"/>
        <v>1</v>
      </c>
      <c r="E52" s="4"/>
      <c r="F52" s="4"/>
      <c r="G52" s="4"/>
      <c r="H52" s="4"/>
      <c r="I52" s="4"/>
    </row>
    <row r="53" spans="1:9">
      <c r="A53" s="4">
        <v>52</v>
      </c>
      <c r="B53" s="7">
        <v>35156</v>
      </c>
      <c r="C53" s="2">
        <v>33174</v>
      </c>
      <c r="D53" s="4" t="str">
        <f t="shared" si="1"/>
        <v>1</v>
      </c>
      <c r="E53" s="4"/>
      <c r="F53" s="4"/>
      <c r="G53" s="4"/>
      <c r="H53" s="4"/>
      <c r="I53" s="4"/>
    </row>
    <row r="54" spans="1:9">
      <c r="A54" s="4">
        <v>53</v>
      </c>
      <c r="B54" s="7">
        <v>35186</v>
      </c>
      <c r="C54" s="2">
        <v>33178</v>
      </c>
      <c r="D54" s="4" t="str">
        <f t="shared" si="1"/>
        <v>1</v>
      </c>
      <c r="E54" s="4"/>
      <c r="F54" s="4"/>
      <c r="G54" s="4"/>
      <c r="H54" s="4"/>
      <c r="I54" s="4"/>
    </row>
    <row r="55" spans="1:9">
      <c r="A55" s="4">
        <v>54</v>
      </c>
      <c r="B55" s="7">
        <v>35217</v>
      </c>
      <c r="C55" s="2">
        <v>33281</v>
      </c>
      <c r="D55" s="4" t="str">
        <f t="shared" si="1"/>
        <v>1</v>
      </c>
      <c r="E55" s="4"/>
      <c r="F55" s="4"/>
      <c r="G55" s="4"/>
      <c r="H55" s="4"/>
      <c r="I55" s="4"/>
    </row>
    <row r="56" spans="1:9">
      <c r="A56" s="4">
        <v>55</v>
      </c>
      <c r="B56" s="7">
        <v>35247</v>
      </c>
      <c r="C56" s="2">
        <v>33470</v>
      </c>
      <c r="D56" s="4" t="str">
        <f t="shared" si="1"/>
        <v>1</v>
      </c>
      <c r="E56" s="4"/>
      <c r="F56" s="4"/>
      <c r="G56" s="4"/>
      <c r="H56" s="4"/>
      <c r="I56" s="4"/>
    </row>
    <row r="57" spans="1:9">
      <c r="A57" s="4">
        <v>56</v>
      </c>
      <c r="B57" s="7">
        <v>35278</v>
      </c>
      <c r="C57" s="2">
        <v>33542</v>
      </c>
      <c r="D57" s="4" t="str">
        <f t="shared" si="1"/>
        <v>1</v>
      </c>
      <c r="E57" s="4"/>
      <c r="F57" s="4"/>
      <c r="G57" s="4"/>
      <c r="H57" s="4"/>
      <c r="I57" s="4"/>
    </row>
    <row r="58" spans="1:9">
      <c r="A58" s="4">
        <v>57</v>
      </c>
      <c r="B58" s="7">
        <v>35309</v>
      </c>
      <c r="C58" s="2">
        <v>33494</v>
      </c>
      <c r="D58" s="4" t="str">
        <f t="shared" si="1"/>
        <v>1</v>
      </c>
      <c r="E58" s="4"/>
      <c r="F58" s="4"/>
      <c r="G58" s="4"/>
      <c r="H58" s="4"/>
      <c r="I58" s="4"/>
    </row>
    <row r="59" spans="1:9">
      <c r="A59" s="4">
        <v>58</v>
      </c>
      <c r="B59" s="7">
        <v>35339</v>
      </c>
      <c r="C59" s="2">
        <v>33704</v>
      </c>
      <c r="D59" s="4" t="str">
        <f t="shared" si="1"/>
        <v>1</v>
      </c>
      <c r="E59" s="4"/>
      <c r="F59" s="4"/>
      <c r="G59" s="4"/>
      <c r="H59" s="4"/>
      <c r="I59" s="4"/>
    </row>
    <row r="60" spans="1:9">
      <c r="A60" s="4">
        <v>59</v>
      </c>
      <c r="B60" s="7">
        <v>35370</v>
      </c>
      <c r="C60" s="2">
        <v>33734</v>
      </c>
      <c r="D60" s="4" t="str">
        <f t="shared" si="1"/>
        <v>1</v>
      </c>
      <c r="E60" s="4"/>
      <c r="F60" s="4"/>
      <c r="G60" s="4"/>
      <c r="H60" s="4"/>
      <c r="I60" s="4"/>
    </row>
    <row r="61" spans="1:9">
      <c r="A61" s="4">
        <v>60</v>
      </c>
      <c r="B61" s="7">
        <v>35400</v>
      </c>
      <c r="C61" s="2">
        <v>33819</v>
      </c>
      <c r="D61" s="4" t="str">
        <f t="shared" si="1"/>
        <v>1</v>
      </c>
      <c r="E61" s="4"/>
      <c r="F61" s="4"/>
      <c r="G61" s="4"/>
      <c r="H61" s="4"/>
      <c r="I61" s="4"/>
    </row>
    <row r="62" spans="1:9">
      <c r="A62" s="4">
        <v>61</v>
      </c>
      <c r="B62" s="7">
        <v>35431</v>
      </c>
      <c r="C62" s="2">
        <v>34049</v>
      </c>
      <c r="D62" s="4" t="str">
        <f t="shared" si="1"/>
        <v>2</v>
      </c>
      <c r="E62" s="4"/>
      <c r="F62" s="4"/>
      <c r="G62" s="4"/>
      <c r="H62" s="4"/>
      <c r="I62" s="4"/>
    </row>
    <row r="63" spans="1:9">
      <c r="A63" s="4">
        <v>62</v>
      </c>
      <c r="B63" s="7">
        <v>35462</v>
      </c>
      <c r="C63" s="2">
        <v>33989</v>
      </c>
      <c r="D63" s="4" t="str">
        <f t="shared" si="1"/>
        <v>2</v>
      </c>
      <c r="E63" s="4"/>
      <c r="F63" s="4"/>
      <c r="G63" s="4"/>
      <c r="H63" s="4"/>
      <c r="I63" s="4"/>
    </row>
    <row r="64" spans="1:9">
      <c r="A64" s="4">
        <v>63</v>
      </c>
      <c r="B64" s="7">
        <v>35490</v>
      </c>
      <c r="C64" s="2">
        <v>34156</v>
      </c>
      <c r="D64" s="4" t="str">
        <f t="shared" si="1"/>
        <v>2</v>
      </c>
      <c r="E64" s="4"/>
      <c r="F64" s="4"/>
      <c r="G64" s="4"/>
      <c r="H64" s="4"/>
      <c r="I64" s="4"/>
    </row>
    <row r="65" spans="1:9">
      <c r="A65" s="4">
        <v>64</v>
      </c>
      <c r="B65" s="7">
        <v>35521</v>
      </c>
      <c r="C65" s="2">
        <v>34056</v>
      </c>
      <c r="D65" s="4" t="str">
        <f t="shared" si="1"/>
        <v>2</v>
      </c>
      <c r="E65" s="4"/>
      <c r="F65" s="4"/>
      <c r="G65" s="4"/>
      <c r="H65" s="4"/>
      <c r="I65" s="4"/>
    </row>
    <row r="66" spans="1:9">
      <c r="A66" s="4">
        <v>65</v>
      </c>
      <c r="B66" s="7">
        <v>35551</v>
      </c>
      <c r="C66" s="2">
        <v>33978</v>
      </c>
      <c r="D66" s="4" t="str">
        <f t="shared" si="1"/>
        <v>2</v>
      </c>
      <c r="E66" s="4"/>
      <c r="F66" s="4"/>
      <c r="G66" s="4"/>
      <c r="H66" s="4"/>
      <c r="I66" s="4"/>
    </row>
    <row r="67" spans="1:9">
      <c r="A67" s="4">
        <v>66</v>
      </c>
      <c r="B67" s="7">
        <v>35582</v>
      </c>
      <c r="C67" s="2">
        <v>33892</v>
      </c>
      <c r="D67" s="4" t="str">
        <f t="shared" ref="D67:D130" si="5">IF(C67&gt;$J$10,"9",IF(C67&gt;$J$9,"8",IF(C67&gt;$J$8,"7",IF(C67&gt;$J$7,"6",IF(C67&gt;$J$6,"5",IF(C67&gt;$J$5,"4",IF(C67&gt;$J$4,"3",IF(C67&gt;$J$3,"2","1"))))))))</f>
        <v>2</v>
      </c>
      <c r="E67" s="4"/>
      <c r="F67" s="4"/>
      <c r="G67" s="4"/>
      <c r="H67" s="4"/>
      <c r="I67" s="4"/>
    </row>
    <row r="68" spans="1:9">
      <c r="A68" s="4">
        <v>67</v>
      </c>
      <c r="B68" s="7">
        <v>35612</v>
      </c>
      <c r="C68" s="2">
        <v>34106</v>
      </c>
      <c r="D68" s="4" t="str">
        <f t="shared" si="5"/>
        <v>2</v>
      </c>
      <c r="E68" s="4"/>
      <c r="F68" s="4"/>
      <c r="G68" s="4"/>
      <c r="H68" s="4"/>
      <c r="I68" s="4"/>
    </row>
    <row r="69" spans="1:9">
      <c r="A69" s="4">
        <v>68</v>
      </c>
      <c r="B69" s="7">
        <v>35643</v>
      </c>
      <c r="C69" s="2">
        <v>34256</v>
      </c>
      <c r="D69" s="4" t="str">
        <f t="shared" si="5"/>
        <v>2</v>
      </c>
      <c r="E69" s="4"/>
      <c r="F69" s="4"/>
      <c r="G69" s="4"/>
      <c r="H69" s="4"/>
      <c r="I69" s="4"/>
    </row>
    <row r="70" spans="1:9">
      <c r="A70" s="4">
        <v>69</v>
      </c>
      <c r="B70" s="7">
        <v>35674</v>
      </c>
      <c r="C70" s="2">
        <v>34281</v>
      </c>
      <c r="D70" s="4" t="str">
        <f t="shared" si="5"/>
        <v>2</v>
      </c>
      <c r="E70" s="4"/>
      <c r="F70" s="4"/>
      <c r="G70" s="4"/>
      <c r="H70" s="4"/>
      <c r="I70" s="4"/>
    </row>
    <row r="71" spans="1:9">
      <c r="A71" s="4">
        <v>70</v>
      </c>
      <c r="B71" s="7">
        <v>35704</v>
      </c>
      <c r="C71" s="2">
        <v>34348</v>
      </c>
      <c r="D71" s="4" t="str">
        <f t="shared" si="5"/>
        <v>2</v>
      </c>
      <c r="E71" s="4"/>
      <c r="F71" s="4"/>
      <c r="G71" s="4"/>
      <c r="H71" s="4"/>
      <c r="I71" s="4"/>
    </row>
    <row r="72" spans="1:9">
      <c r="A72" s="4">
        <v>71</v>
      </c>
      <c r="B72" s="7">
        <v>35735</v>
      </c>
      <c r="C72" s="2">
        <v>34230</v>
      </c>
      <c r="D72" s="4" t="str">
        <f t="shared" si="5"/>
        <v>2</v>
      </c>
      <c r="E72" s="4"/>
      <c r="F72" s="4"/>
      <c r="G72" s="4"/>
      <c r="H72" s="4"/>
      <c r="I72" s="4"/>
    </row>
    <row r="73" spans="1:9">
      <c r="A73" s="4">
        <v>72</v>
      </c>
      <c r="B73" s="7">
        <v>35765</v>
      </c>
      <c r="C73" s="2">
        <v>34190</v>
      </c>
      <c r="D73" s="4" t="str">
        <f t="shared" si="5"/>
        <v>2</v>
      </c>
      <c r="E73" s="4"/>
      <c r="F73" s="4"/>
      <c r="G73" s="4"/>
      <c r="H73" s="4"/>
      <c r="I73" s="4"/>
    </row>
    <row r="74" spans="1:9">
      <c r="A74" s="4">
        <v>73</v>
      </c>
      <c r="B74" s="7">
        <v>35796</v>
      </c>
      <c r="C74" s="2">
        <v>34126</v>
      </c>
      <c r="D74" s="4" t="str">
        <f t="shared" si="5"/>
        <v>2</v>
      </c>
      <c r="E74" s="4"/>
      <c r="F74" s="4"/>
      <c r="G74" s="4"/>
      <c r="H74" s="4"/>
      <c r="I74" s="4"/>
    </row>
    <row r="75" spans="1:9">
      <c r="A75" s="4">
        <v>74</v>
      </c>
      <c r="B75" s="7">
        <v>35827</v>
      </c>
      <c r="C75" s="2">
        <v>34102</v>
      </c>
      <c r="D75" s="4" t="str">
        <f t="shared" si="5"/>
        <v>2</v>
      </c>
      <c r="E75" s="4"/>
      <c r="F75" s="4"/>
      <c r="G75" s="4"/>
      <c r="H75" s="4"/>
      <c r="I75" s="4"/>
    </row>
    <row r="76" spans="1:9">
      <c r="A76" s="4">
        <v>75</v>
      </c>
      <c r="B76" s="7">
        <v>35855</v>
      </c>
      <c r="C76" s="2">
        <v>34275</v>
      </c>
      <c r="D76" s="4" t="str">
        <f t="shared" si="5"/>
        <v>2</v>
      </c>
      <c r="E76" s="4"/>
      <c r="F76" s="4"/>
      <c r="G76" s="4"/>
      <c r="H76" s="4"/>
      <c r="I76" s="4"/>
    </row>
    <row r="77" spans="1:9">
      <c r="A77" s="4">
        <v>76</v>
      </c>
      <c r="B77" s="7">
        <v>35886</v>
      </c>
      <c r="C77" s="2">
        <v>34374</v>
      </c>
      <c r="D77" s="4" t="str">
        <f t="shared" si="5"/>
        <v>2</v>
      </c>
      <c r="E77" s="4"/>
      <c r="F77" s="4"/>
      <c r="G77" s="4"/>
      <c r="H77" s="4"/>
      <c r="I77" s="4"/>
    </row>
    <row r="78" spans="1:9">
      <c r="A78" s="4">
        <v>77</v>
      </c>
      <c r="B78" s="7">
        <v>35916</v>
      </c>
      <c r="C78" s="2">
        <v>34534</v>
      </c>
      <c r="D78" s="4" t="str">
        <f t="shared" si="5"/>
        <v>2</v>
      </c>
      <c r="E78" s="4"/>
      <c r="F78" s="4"/>
      <c r="G78" s="4"/>
      <c r="H78" s="4"/>
      <c r="I78" s="4"/>
    </row>
    <row r="79" spans="1:9">
      <c r="A79" s="4">
        <v>78</v>
      </c>
      <c r="B79" s="7">
        <v>35947</v>
      </c>
      <c r="C79" s="2">
        <v>34592</v>
      </c>
      <c r="D79" s="4" t="str">
        <f t="shared" si="5"/>
        <v>2</v>
      </c>
      <c r="E79" s="4"/>
      <c r="F79" s="4"/>
      <c r="G79" s="4"/>
      <c r="H79" s="4"/>
      <c r="I79" s="4"/>
    </row>
    <row r="80" spans="1:9">
      <c r="A80" s="4">
        <v>79</v>
      </c>
      <c r="B80" s="7">
        <v>35977</v>
      </c>
      <c r="C80" s="2">
        <v>34856</v>
      </c>
      <c r="D80" s="4" t="str">
        <f t="shared" si="5"/>
        <v>2</v>
      </c>
      <c r="E80" s="4"/>
      <c r="F80" s="4"/>
      <c r="G80" s="4"/>
      <c r="H80" s="4"/>
      <c r="I80" s="4"/>
    </row>
    <row r="81" spans="1:9">
      <c r="A81" s="4">
        <v>80</v>
      </c>
      <c r="B81" s="7">
        <v>36008</v>
      </c>
      <c r="C81" s="2">
        <v>34950</v>
      </c>
      <c r="D81" s="4" t="str">
        <f t="shared" si="5"/>
        <v>2</v>
      </c>
      <c r="E81" s="4"/>
      <c r="F81" s="4"/>
      <c r="G81" s="4"/>
      <c r="H81" s="4"/>
      <c r="I81" s="4"/>
    </row>
    <row r="82" spans="1:9">
      <c r="A82" s="4">
        <v>81</v>
      </c>
      <c r="B82" s="7">
        <v>36039</v>
      </c>
      <c r="C82" s="2">
        <v>34916</v>
      </c>
      <c r="D82" s="4" t="str">
        <f t="shared" si="5"/>
        <v>2</v>
      </c>
      <c r="E82" s="4"/>
      <c r="F82" s="4"/>
      <c r="G82" s="4"/>
      <c r="H82" s="4"/>
      <c r="I82" s="4"/>
    </row>
    <row r="83" spans="1:9">
      <c r="A83" s="4">
        <v>82</v>
      </c>
      <c r="B83" s="7">
        <v>36069</v>
      </c>
      <c r="C83" s="2">
        <v>35093</v>
      </c>
      <c r="D83" s="4" t="str">
        <f t="shared" si="5"/>
        <v>2</v>
      </c>
      <c r="E83" s="4"/>
      <c r="F83" s="4"/>
      <c r="G83" s="4"/>
      <c r="H83" s="4"/>
      <c r="I83" s="4"/>
    </row>
    <row r="84" spans="1:9">
      <c r="A84" s="4">
        <v>83</v>
      </c>
      <c r="B84" s="7">
        <v>36100</v>
      </c>
      <c r="C84" s="2">
        <v>35140</v>
      </c>
      <c r="D84" s="4" t="str">
        <f t="shared" si="5"/>
        <v>2</v>
      </c>
      <c r="E84" s="4"/>
      <c r="F84" s="4"/>
      <c r="G84" s="4"/>
      <c r="H84" s="4"/>
      <c r="I84" s="4"/>
    </row>
    <row r="85" spans="1:9">
      <c r="A85" s="4">
        <v>84</v>
      </c>
      <c r="B85" s="7">
        <v>36130</v>
      </c>
      <c r="C85" s="2">
        <v>35533</v>
      </c>
      <c r="D85" s="4" t="str">
        <f t="shared" si="5"/>
        <v>2</v>
      </c>
      <c r="E85" s="4"/>
      <c r="F85" s="4"/>
      <c r="G85" s="4"/>
      <c r="H85" s="4"/>
      <c r="I85" s="4"/>
    </row>
    <row r="86" spans="1:9">
      <c r="A86" s="4">
        <v>85</v>
      </c>
      <c r="B86" s="7">
        <v>36161</v>
      </c>
      <c r="C86" s="2">
        <v>35447</v>
      </c>
      <c r="D86" s="4" t="str">
        <f t="shared" si="5"/>
        <v>2</v>
      </c>
      <c r="E86" s="4"/>
      <c r="F86" s="4"/>
      <c r="G86" s="4"/>
      <c r="H86" s="4"/>
      <c r="I86" s="4"/>
    </row>
    <row r="87" spans="1:9">
      <c r="A87" s="4">
        <v>86</v>
      </c>
      <c r="B87" s="7">
        <v>36192</v>
      </c>
      <c r="C87" s="2">
        <v>35707</v>
      </c>
      <c r="D87" s="4" t="str">
        <f t="shared" si="5"/>
        <v>2</v>
      </c>
      <c r="E87" s="4"/>
      <c r="F87" s="4"/>
      <c r="G87" s="4"/>
      <c r="H87" s="4"/>
      <c r="I87" s="4"/>
    </row>
    <row r="88" spans="1:9">
      <c r="A88" s="4">
        <v>87</v>
      </c>
      <c r="B88" s="7">
        <v>36220</v>
      </c>
      <c r="C88" s="2">
        <v>35652</v>
      </c>
      <c r="D88" s="4" t="str">
        <f t="shared" si="5"/>
        <v>2</v>
      </c>
      <c r="E88" s="4"/>
      <c r="F88" s="4"/>
      <c r="G88" s="4"/>
      <c r="H88" s="4"/>
      <c r="I88" s="4"/>
    </row>
    <row r="89" spans="1:9">
      <c r="A89" s="4">
        <v>88</v>
      </c>
      <c r="B89" s="7">
        <v>36251</v>
      </c>
      <c r="C89" s="2">
        <v>36013</v>
      </c>
      <c r="D89" s="4" t="str">
        <f t="shared" si="5"/>
        <v>2</v>
      </c>
      <c r="E89" s="4"/>
      <c r="F89" s="4"/>
      <c r="G89" s="4"/>
      <c r="H89" s="4"/>
      <c r="I89" s="4"/>
    </row>
    <row r="90" spans="1:9">
      <c r="A90" s="4">
        <v>89</v>
      </c>
      <c r="B90" s="7">
        <v>36281</v>
      </c>
      <c r="C90" s="2">
        <v>36060</v>
      </c>
      <c r="D90" s="4" t="str">
        <f t="shared" si="5"/>
        <v>2</v>
      </c>
      <c r="E90" s="4"/>
      <c r="F90" s="4"/>
      <c r="G90" s="4"/>
      <c r="H90" s="4"/>
      <c r="I90" s="4"/>
    </row>
    <row r="91" spans="1:9">
      <c r="A91" s="4">
        <v>90</v>
      </c>
      <c r="B91" s="7">
        <v>36312</v>
      </c>
      <c r="C91" s="2">
        <v>35872</v>
      </c>
      <c r="D91" s="4" t="str">
        <f t="shared" si="5"/>
        <v>2</v>
      </c>
      <c r="E91" s="4"/>
      <c r="F91" s="4"/>
      <c r="G91" s="4"/>
      <c r="H91" s="4"/>
      <c r="I91" s="4"/>
    </row>
    <row r="92" spans="1:9">
      <c r="A92" s="4">
        <v>91</v>
      </c>
      <c r="B92" s="7">
        <v>36342</v>
      </c>
      <c r="C92" s="2">
        <v>36126</v>
      </c>
      <c r="D92" s="4" t="str">
        <f t="shared" si="5"/>
        <v>2</v>
      </c>
      <c r="E92" s="4"/>
      <c r="F92" s="4"/>
      <c r="G92" s="4"/>
      <c r="H92" s="4"/>
      <c r="I92" s="4"/>
    </row>
    <row r="93" spans="1:9">
      <c r="A93" s="4">
        <v>92</v>
      </c>
      <c r="B93" s="7">
        <v>36373</v>
      </c>
      <c r="C93" s="2">
        <v>36117</v>
      </c>
      <c r="D93" s="4" t="str">
        <f t="shared" si="5"/>
        <v>2</v>
      </c>
      <c r="E93" s="4"/>
      <c r="F93" s="4"/>
      <c r="G93" s="4"/>
      <c r="H93" s="4"/>
      <c r="I93" s="4"/>
    </row>
    <row r="94" spans="1:9">
      <c r="A94" s="4">
        <v>93</v>
      </c>
      <c r="B94" s="7">
        <v>36404</v>
      </c>
      <c r="C94" s="2">
        <v>36411</v>
      </c>
      <c r="D94" s="4" t="str">
        <f t="shared" si="5"/>
        <v>2</v>
      </c>
      <c r="E94" s="4"/>
      <c r="F94" s="4"/>
      <c r="G94" s="4"/>
      <c r="H94" s="4"/>
      <c r="I94" s="4"/>
    </row>
    <row r="95" spans="1:9">
      <c r="A95" s="4">
        <v>94</v>
      </c>
      <c r="B95" s="7">
        <v>36434</v>
      </c>
      <c r="C95" s="2">
        <v>36271</v>
      </c>
      <c r="D95" s="4" t="str">
        <f t="shared" si="5"/>
        <v>2</v>
      </c>
      <c r="E95" s="4"/>
      <c r="F95" s="4"/>
      <c r="G95" s="4"/>
      <c r="H95" s="4"/>
      <c r="I95" s="4"/>
    </row>
    <row r="96" spans="1:9">
      <c r="A96" s="4">
        <v>95</v>
      </c>
      <c r="B96" s="7">
        <v>36465</v>
      </c>
      <c r="C96" s="2">
        <v>36300</v>
      </c>
      <c r="D96" s="4" t="str">
        <f t="shared" si="5"/>
        <v>2</v>
      </c>
      <c r="E96" s="4"/>
      <c r="F96" s="4"/>
      <c r="G96" s="4"/>
      <c r="H96" s="4"/>
      <c r="I96" s="4"/>
    </row>
    <row r="97" spans="1:9">
      <c r="A97" s="4">
        <v>96</v>
      </c>
      <c r="B97" s="7">
        <v>36495</v>
      </c>
      <c r="C97" s="2">
        <v>37665</v>
      </c>
      <c r="D97" s="4" t="str">
        <f t="shared" si="5"/>
        <v>3</v>
      </c>
      <c r="E97" s="4"/>
      <c r="F97" s="4"/>
      <c r="G97" s="4"/>
      <c r="H97" s="4"/>
      <c r="I97" s="4"/>
    </row>
    <row r="98" spans="1:9">
      <c r="A98" s="4">
        <v>97</v>
      </c>
      <c r="B98" s="7">
        <v>36526</v>
      </c>
      <c r="C98" s="2">
        <v>35613</v>
      </c>
      <c r="D98" s="4" t="str">
        <f t="shared" si="5"/>
        <v>2</v>
      </c>
      <c r="E98" s="4"/>
      <c r="F98" s="4"/>
      <c r="G98" s="4"/>
      <c r="H98" s="4"/>
      <c r="I98" s="4"/>
    </row>
    <row r="99" spans="1:9">
      <c r="A99" s="4">
        <v>98</v>
      </c>
      <c r="B99" s="7">
        <v>36557</v>
      </c>
      <c r="C99" s="2">
        <v>35980</v>
      </c>
      <c r="D99" s="4" t="str">
        <f t="shared" si="5"/>
        <v>2</v>
      </c>
      <c r="E99" s="4"/>
      <c r="F99" s="4"/>
      <c r="G99" s="4"/>
      <c r="H99" s="4"/>
      <c r="I99" s="4"/>
    </row>
    <row r="100" spans="1:9">
      <c r="A100" s="4">
        <v>99</v>
      </c>
      <c r="B100" s="7">
        <v>36586</v>
      </c>
      <c r="C100" s="2">
        <v>36559</v>
      </c>
      <c r="D100" s="4" t="str">
        <f t="shared" si="5"/>
        <v>2</v>
      </c>
      <c r="E100" s="4"/>
      <c r="F100" s="4"/>
      <c r="G100" s="4"/>
      <c r="H100" s="4"/>
      <c r="I100" s="4"/>
    </row>
    <row r="101" spans="1:9">
      <c r="A101" s="4">
        <v>100</v>
      </c>
      <c r="B101" s="7">
        <v>36617</v>
      </c>
      <c r="C101" s="2">
        <v>37008</v>
      </c>
      <c r="D101" s="4" t="str">
        <f t="shared" si="5"/>
        <v>2</v>
      </c>
      <c r="E101" s="4"/>
      <c r="F101" s="4"/>
      <c r="G101" s="4"/>
      <c r="H101" s="4"/>
      <c r="I101" s="4"/>
    </row>
    <row r="102" spans="1:9">
      <c r="A102" s="4">
        <v>101</v>
      </c>
      <c r="B102" s="7">
        <v>36647</v>
      </c>
      <c r="C102" s="2">
        <v>36717</v>
      </c>
      <c r="D102" s="4" t="str">
        <f t="shared" si="5"/>
        <v>2</v>
      </c>
      <c r="E102" s="4"/>
      <c r="F102" s="4"/>
      <c r="G102" s="4"/>
      <c r="H102" s="4"/>
      <c r="I102" s="4"/>
    </row>
    <row r="103" spans="1:9">
      <c r="A103" s="4">
        <v>102</v>
      </c>
      <c r="B103" s="7">
        <v>36678</v>
      </c>
      <c r="C103" s="2">
        <v>37175</v>
      </c>
      <c r="D103" s="4" t="str">
        <f t="shared" si="5"/>
        <v>2</v>
      </c>
      <c r="E103" s="4"/>
      <c r="F103" s="4"/>
      <c r="G103" s="4"/>
      <c r="H103" s="4"/>
      <c r="I103" s="4"/>
    </row>
    <row r="104" spans="1:9">
      <c r="A104" s="4">
        <v>103</v>
      </c>
      <c r="B104" s="7">
        <v>36708</v>
      </c>
      <c r="C104" s="2">
        <v>37038</v>
      </c>
      <c r="D104" s="4" t="str">
        <f t="shared" si="5"/>
        <v>2</v>
      </c>
      <c r="E104" s="4"/>
      <c r="F104" s="4"/>
      <c r="G104" s="4"/>
      <c r="H104" s="4"/>
      <c r="I104" s="4"/>
    </row>
    <row r="105" spans="1:9">
      <c r="A105" s="4">
        <v>104</v>
      </c>
      <c r="B105" s="7">
        <v>36739</v>
      </c>
      <c r="C105" s="2">
        <v>37110</v>
      </c>
      <c r="D105" s="4" t="str">
        <f t="shared" si="5"/>
        <v>2</v>
      </c>
      <c r="E105" s="4"/>
      <c r="F105" s="4"/>
      <c r="G105" s="4"/>
      <c r="H105" s="4"/>
      <c r="I105" s="4"/>
    </row>
    <row r="106" spans="1:9">
      <c r="A106" s="4">
        <v>105</v>
      </c>
      <c r="B106" s="7">
        <v>36770</v>
      </c>
      <c r="C106" s="2">
        <v>37308</v>
      </c>
      <c r="D106" s="4" t="str">
        <f t="shared" si="5"/>
        <v>2</v>
      </c>
      <c r="E106" s="4"/>
      <c r="F106" s="4"/>
      <c r="G106" s="4"/>
      <c r="H106" s="4"/>
      <c r="I106" s="4"/>
    </row>
    <row r="107" spans="1:9">
      <c r="A107" s="4">
        <v>106</v>
      </c>
      <c r="B107" s="7">
        <v>36800</v>
      </c>
      <c r="C107" s="2">
        <v>37476</v>
      </c>
      <c r="D107" s="4" t="str">
        <f t="shared" si="5"/>
        <v>3</v>
      </c>
      <c r="E107" s="4"/>
      <c r="F107" s="4"/>
      <c r="G107" s="4"/>
      <c r="H107" s="4"/>
      <c r="I107" s="4"/>
    </row>
    <row r="108" spans="1:9">
      <c r="A108" s="4">
        <v>107</v>
      </c>
      <c r="B108" s="7">
        <v>36831</v>
      </c>
      <c r="C108" s="2">
        <v>37700</v>
      </c>
      <c r="D108" s="4" t="str">
        <f t="shared" si="5"/>
        <v>3</v>
      </c>
      <c r="E108" s="4"/>
      <c r="F108" s="4"/>
      <c r="G108" s="4"/>
      <c r="H108" s="4"/>
      <c r="I108" s="4"/>
    </row>
    <row r="109" spans="1:9">
      <c r="A109" s="4">
        <v>108</v>
      </c>
      <c r="B109" s="7">
        <v>36861</v>
      </c>
      <c r="C109" s="2">
        <v>38033</v>
      </c>
      <c r="D109" s="4" t="str">
        <f t="shared" si="5"/>
        <v>3</v>
      </c>
      <c r="E109" s="4"/>
      <c r="F109" s="4"/>
      <c r="G109" s="4"/>
      <c r="H109" s="4"/>
      <c r="I109" s="4"/>
    </row>
    <row r="110" spans="1:9">
      <c r="A110" s="4">
        <v>109</v>
      </c>
      <c r="B110" s="7">
        <v>36892</v>
      </c>
      <c r="C110" s="2">
        <v>37903</v>
      </c>
      <c r="D110" s="4" t="str">
        <f t="shared" si="5"/>
        <v>3</v>
      </c>
      <c r="E110" s="4"/>
      <c r="F110" s="4"/>
      <c r="G110" s="4"/>
      <c r="H110" s="4"/>
      <c r="I110" s="4"/>
    </row>
    <row r="111" spans="1:9">
      <c r="A111" s="4">
        <v>110</v>
      </c>
      <c r="B111" s="7">
        <v>36923</v>
      </c>
      <c r="C111" s="2">
        <v>38252</v>
      </c>
      <c r="D111" s="4" t="str">
        <f t="shared" si="5"/>
        <v>3</v>
      </c>
      <c r="E111" s="4"/>
      <c r="F111" s="4"/>
      <c r="G111" s="4"/>
      <c r="H111" s="4"/>
      <c r="I111" s="4"/>
    </row>
    <row r="112" spans="1:9">
      <c r="A112" s="4">
        <v>111</v>
      </c>
      <c r="B112" s="7">
        <v>36951</v>
      </c>
      <c r="C112" s="2">
        <v>38133</v>
      </c>
      <c r="D112" s="4" t="str">
        <f t="shared" si="5"/>
        <v>3</v>
      </c>
      <c r="E112" s="4"/>
      <c r="F112" s="4"/>
      <c r="G112" s="4"/>
      <c r="H112" s="4"/>
      <c r="I112" s="4"/>
    </row>
    <row r="113" spans="1:9">
      <c r="A113" s="4">
        <v>112</v>
      </c>
      <c r="B113" s="7">
        <v>36982</v>
      </c>
      <c r="C113" s="2">
        <v>38369</v>
      </c>
      <c r="D113" s="4" t="str">
        <f t="shared" si="5"/>
        <v>3</v>
      </c>
      <c r="E113" s="4"/>
      <c r="F113" s="4"/>
      <c r="G113" s="4"/>
      <c r="H113" s="4"/>
      <c r="I113" s="4"/>
    </row>
    <row r="114" spans="1:9">
      <c r="A114" s="4">
        <v>113</v>
      </c>
      <c r="B114" s="7">
        <v>37012</v>
      </c>
      <c r="C114" s="2">
        <v>38439</v>
      </c>
      <c r="D114" s="4" t="str">
        <f t="shared" si="5"/>
        <v>3</v>
      </c>
      <c r="E114" s="4"/>
      <c r="F114" s="4"/>
      <c r="G114" s="4"/>
      <c r="H114" s="4"/>
      <c r="I114" s="4"/>
    </row>
    <row r="115" spans="1:9">
      <c r="A115" s="4">
        <v>114</v>
      </c>
      <c r="B115" s="7">
        <v>37043</v>
      </c>
      <c r="C115" s="2">
        <v>38569</v>
      </c>
      <c r="D115" s="4" t="str">
        <f t="shared" si="5"/>
        <v>3</v>
      </c>
      <c r="E115" s="4"/>
      <c r="F115" s="4"/>
      <c r="G115" s="4"/>
      <c r="H115" s="4"/>
      <c r="I115" s="4"/>
    </row>
    <row r="116" spans="1:9">
      <c r="A116" s="4">
        <v>115</v>
      </c>
      <c r="B116" s="7">
        <v>37073</v>
      </c>
      <c r="C116" s="2">
        <v>38506</v>
      </c>
      <c r="D116" s="4" t="str">
        <f t="shared" si="5"/>
        <v>3</v>
      </c>
      <c r="E116" s="4"/>
      <c r="F116" s="4"/>
      <c r="G116" s="4"/>
      <c r="H116" s="4"/>
      <c r="I116" s="4"/>
    </row>
    <row r="117" spans="1:9">
      <c r="A117" s="4">
        <v>116</v>
      </c>
      <c r="B117" s="7">
        <v>37104</v>
      </c>
      <c r="C117" s="2">
        <v>38738</v>
      </c>
      <c r="D117" s="4" t="str">
        <f t="shared" si="5"/>
        <v>3</v>
      </c>
      <c r="E117" s="4"/>
      <c r="F117" s="4"/>
      <c r="G117" s="4"/>
      <c r="H117" s="4"/>
      <c r="I117" s="4"/>
    </row>
    <row r="118" spans="1:9">
      <c r="A118" s="4">
        <v>117</v>
      </c>
      <c r="B118" s="7">
        <v>37135</v>
      </c>
      <c r="C118" s="2">
        <v>38832</v>
      </c>
      <c r="D118" s="4" t="str">
        <f t="shared" si="5"/>
        <v>3</v>
      </c>
      <c r="E118" s="4"/>
      <c r="F118" s="4"/>
      <c r="G118" s="4"/>
      <c r="H118" s="4"/>
      <c r="I118" s="4"/>
    </row>
    <row r="119" spans="1:9">
      <c r="A119" s="4">
        <v>118</v>
      </c>
      <c r="B119" s="7">
        <v>37165</v>
      </c>
      <c r="C119" s="2">
        <v>38944</v>
      </c>
      <c r="D119" s="4" t="str">
        <f t="shared" si="5"/>
        <v>3</v>
      </c>
      <c r="E119" s="4"/>
      <c r="F119" s="4"/>
      <c r="G119" s="4"/>
      <c r="H119" s="4"/>
      <c r="I119" s="4"/>
    </row>
    <row r="120" spans="1:9">
      <c r="A120" s="4">
        <v>119</v>
      </c>
      <c r="B120" s="7">
        <v>37196</v>
      </c>
      <c r="C120" s="2">
        <v>39161</v>
      </c>
      <c r="D120" s="4" t="str">
        <f t="shared" si="5"/>
        <v>3</v>
      </c>
      <c r="E120" s="4"/>
      <c r="F120" s="4"/>
      <c r="G120" s="4"/>
      <c r="H120" s="4"/>
      <c r="I120" s="4"/>
    </row>
    <row r="121" spans="1:9">
      <c r="A121" s="4">
        <v>120</v>
      </c>
      <c r="B121" s="7">
        <v>37226</v>
      </c>
      <c r="C121" s="2">
        <v>38996</v>
      </c>
      <c r="D121" s="4" t="str">
        <f t="shared" si="5"/>
        <v>3</v>
      </c>
      <c r="E121" s="4"/>
      <c r="F121" s="4"/>
      <c r="G121" s="4"/>
      <c r="H121" s="4"/>
      <c r="I121" s="4"/>
    </row>
    <row r="122" spans="1:9">
      <c r="A122" s="4">
        <v>121</v>
      </c>
      <c r="B122" s="7">
        <v>37257</v>
      </c>
      <c r="C122" s="2">
        <v>38833</v>
      </c>
      <c r="D122" s="4" t="str">
        <f t="shared" si="5"/>
        <v>3</v>
      </c>
      <c r="E122" s="4"/>
      <c r="F122" s="4"/>
      <c r="G122" s="4"/>
      <c r="H122" s="4"/>
      <c r="I122" s="4"/>
    </row>
    <row r="123" spans="1:9">
      <c r="A123" s="4">
        <v>122</v>
      </c>
      <c r="B123" s="7">
        <v>37288</v>
      </c>
      <c r="C123" s="2">
        <v>38885</v>
      </c>
      <c r="D123" s="4" t="str">
        <f t="shared" si="5"/>
        <v>3</v>
      </c>
      <c r="E123" s="4"/>
      <c r="F123" s="4"/>
      <c r="G123" s="4"/>
      <c r="H123" s="4"/>
      <c r="I123" s="4"/>
    </row>
    <row r="124" spans="1:9">
      <c r="A124" s="4">
        <v>123</v>
      </c>
      <c r="B124" s="7">
        <v>37316</v>
      </c>
      <c r="C124" s="2">
        <v>38913</v>
      </c>
      <c r="D124" s="4" t="str">
        <f t="shared" si="5"/>
        <v>3</v>
      </c>
      <c r="E124" s="4"/>
      <c r="F124" s="4"/>
      <c r="G124" s="4"/>
      <c r="H124" s="4"/>
      <c r="I124" s="4"/>
    </row>
    <row r="125" spans="1:9">
      <c r="A125" s="4">
        <v>124</v>
      </c>
      <c r="B125" s="7">
        <v>37347</v>
      </c>
      <c r="C125" s="2">
        <v>38568</v>
      </c>
      <c r="D125" s="4" t="str">
        <f t="shared" si="5"/>
        <v>3</v>
      </c>
      <c r="E125" s="4"/>
      <c r="F125" s="4"/>
      <c r="G125" s="4"/>
      <c r="H125" s="4"/>
      <c r="I125" s="4"/>
    </row>
    <row r="126" spans="1:9">
      <c r="A126" s="4">
        <v>125</v>
      </c>
      <c r="B126" s="7">
        <v>37377</v>
      </c>
      <c r="C126" s="2">
        <v>38713</v>
      </c>
      <c r="D126" s="4" t="str">
        <f t="shared" si="5"/>
        <v>3</v>
      </c>
      <c r="E126" s="4"/>
      <c r="F126" s="4"/>
      <c r="G126" s="4"/>
      <c r="H126" s="4"/>
      <c r="I126" s="4"/>
    </row>
    <row r="127" spans="1:9">
      <c r="A127" s="4">
        <v>126</v>
      </c>
      <c r="B127" s="7">
        <v>37408</v>
      </c>
      <c r="C127" s="2">
        <v>38723</v>
      </c>
      <c r="D127" s="4" t="str">
        <f t="shared" si="5"/>
        <v>3</v>
      </c>
      <c r="E127" s="4"/>
      <c r="F127" s="4"/>
      <c r="G127" s="4"/>
      <c r="H127" s="4"/>
      <c r="I127" s="4"/>
    </row>
    <row r="128" spans="1:9">
      <c r="A128" s="4">
        <v>127</v>
      </c>
      <c r="B128" s="7">
        <v>37438</v>
      </c>
      <c r="C128" s="2">
        <v>38834</v>
      </c>
      <c r="D128" s="4" t="str">
        <f t="shared" si="5"/>
        <v>3</v>
      </c>
      <c r="E128" s="4"/>
      <c r="F128" s="4"/>
      <c r="G128" s="4"/>
      <c r="H128" s="4"/>
      <c r="I128" s="4"/>
    </row>
    <row r="129" spans="1:9">
      <c r="A129" s="4">
        <v>128</v>
      </c>
      <c r="B129" s="7">
        <v>37469</v>
      </c>
      <c r="C129" s="2">
        <v>38647</v>
      </c>
      <c r="D129" s="4" t="str">
        <f t="shared" si="5"/>
        <v>3</v>
      </c>
      <c r="E129" s="4"/>
      <c r="F129" s="4"/>
      <c r="G129" s="4"/>
      <c r="H129" s="4"/>
      <c r="I129" s="4"/>
    </row>
    <row r="130" spans="1:9">
      <c r="A130" s="4">
        <v>129</v>
      </c>
      <c r="B130" s="7">
        <v>37500</v>
      </c>
      <c r="C130" s="2">
        <v>38599</v>
      </c>
      <c r="D130" s="4" t="str">
        <f t="shared" si="5"/>
        <v>3</v>
      </c>
      <c r="E130" s="4"/>
      <c r="F130" s="4"/>
      <c r="G130" s="4"/>
      <c r="H130" s="4"/>
      <c r="I130" s="4"/>
    </row>
    <row r="131" spans="1:9">
      <c r="A131" s="4">
        <v>130</v>
      </c>
      <c r="B131" s="7">
        <v>37530</v>
      </c>
      <c r="C131" s="2">
        <v>38693</v>
      </c>
      <c r="D131" s="4" t="str">
        <f t="shared" ref="D131:D194" si="6">IF(C131&gt;$J$10,"9",IF(C131&gt;$J$9,"8",IF(C131&gt;$J$8,"7",IF(C131&gt;$J$7,"6",IF(C131&gt;$J$6,"5",IF(C131&gt;$J$5,"4",IF(C131&gt;$J$4,"3",IF(C131&gt;$J$3,"2","1"))))))))</f>
        <v>3</v>
      </c>
      <c r="E131" s="4"/>
      <c r="F131" s="4"/>
      <c r="G131" s="4"/>
      <c r="H131" s="4"/>
      <c r="I131" s="4"/>
    </row>
    <row r="132" spans="1:9">
      <c r="A132" s="4">
        <v>131</v>
      </c>
      <c r="B132" s="7">
        <v>37561</v>
      </c>
      <c r="C132" s="2">
        <v>38886</v>
      </c>
      <c r="D132" s="4" t="str">
        <f t="shared" si="6"/>
        <v>3</v>
      </c>
      <c r="E132" s="4"/>
    </row>
    <row r="133" spans="1:9">
      <c r="A133" s="4">
        <v>132</v>
      </c>
      <c r="B133" s="7">
        <v>37591</v>
      </c>
      <c r="C133" s="2">
        <v>39072</v>
      </c>
      <c r="D133" s="4" t="str">
        <f t="shared" si="6"/>
        <v>3</v>
      </c>
      <c r="E133" s="4"/>
    </row>
    <row r="134" spans="1:9">
      <c r="A134" s="4">
        <v>133</v>
      </c>
      <c r="B134" s="7">
        <v>37622</v>
      </c>
      <c r="C134" s="2">
        <v>39412</v>
      </c>
      <c r="D134" s="4" t="str">
        <f t="shared" si="6"/>
        <v>3</v>
      </c>
      <c r="E134" s="4"/>
    </row>
    <row r="135" spans="1:9">
      <c r="A135" s="4">
        <v>134</v>
      </c>
      <c r="B135" s="7">
        <v>37653</v>
      </c>
      <c r="C135" s="2">
        <v>39285</v>
      </c>
      <c r="D135" s="4" t="str">
        <f t="shared" si="6"/>
        <v>3</v>
      </c>
      <c r="E135" s="4"/>
    </row>
    <row r="136" spans="1:9">
      <c r="A136" s="4">
        <v>135</v>
      </c>
      <c r="B136" s="7">
        <v>37681</v>
      </c>
      <c r="C136" s="2">
        <v>39318</v>
      </c>
      <c r="D136" s="4" t="str">
        <f t="shared" si="6"/>
        <v>3</v>
      </c>
      <c r="E136" s="4"/>
    </row>
    <row r="137" spans="1:9">
      <c r="A137" s="4">
        <v>136</v>
      </c>
      <c r="B137" s="7">
        <v>37712</v>
      </c>
      <c r="C137" s="2">
        <v>39441</v>
      </c>
      <c r="D137" s="4" t="str">
        <f t="shared" si="6"/>
        <v>3</v>
      </c>
      <c r="E137" s="4"/>
    </row>
    <row r="138" spans="1:9">
      <c r="A138" s="4">
        <v>137</v>
      </c>
      <c r="B138" s="7">
        <v>37742</v>
      </c>
      <c r="C138" s="2">
        <v>39019</v>
      </c>
      <c r="D138" s="4" t="str">
        <f t="shared" si="6"/>
        <v>3</v>
      </c>
      <c r="E138" s="4"/>
    </row>
    <row r="139" spans="1:9">
      <c r="A139" s="4">
        <v>138</v>
      </c>
      <c r="B139" s="7">
        <v>37773</v>
      </c>
      <c r="C139" s="2">
        <v>39480</v>
      </c>
      <c r="D139" s="4" t="str">
        <f t="shared" si="6"/>
        <v>3</v>
      </c>
      <c r="E139" s="4"/>
    </row>
    <row r="140" spans="1:9">
      <c r="A140" s="4">
        <v>139</v>
      </c>
      <c r="B140" s="7">
        <v>37803</v>
      </c>
      <c r="C140" s="2">
        <v>39808</v>
      </c>
      <c r="D140" s="4" t="str">
        <f t="shared" si="6"/>
        <v>3</v>
      </c>
      <c r="E140" s="4"/>
    </row>
    <row r="141" spans="1:9">
      <c r="A141" s="4">
        <v>140</v>
      </c>
      <c r="B141" s="7">
        <v>37834</v>
      </c>
      <c r="C141" s="2">
        <v>39833</v>
      </c>
      <c r="D141" s="4" t="str">
        <f t="shared" si="6"/>
        <v>3</v>
      </c>
      <c r="E141" s="4"/>
    </row>
    <row r="142" spans="1:9">
      <c r="A142" s="4">
        <v>141</v>
      </c>
      <c r="B142" s="7">
        <v>37865</v>
      </c>
      <c r="C142" s="2">
        <v>39878</v>
      </c>
      <c r="D142" s="4" t="str">
        <f t="shared" si="6"/>
        <v>3</v>
      </c>
      <c r="E142" s="4"/>
    </row>
    <row r="143" spans="1:9">
      <c r="A143" s="4">
        <v>142</v>
      </c>
      <c r="B143" s="7">
        <v>37895</v>
      </c>
      <c r="C143" s="2">
        <v>39776</v>
      </c>
      <c r="D143" s="4" t="str">
        <f t="shared" si="6"/>
        <v>3</v>
      </c>
      <c r="E143" s="4"/>
    </row>
    <row r="144" spans="1:9">
      <c r="A144" s="4">
        <v>143</v>
      </c>
      <c r="B144" s="7">
        <v>37926</v>
      </c>
      <c r="C144" s="2">
        <v>39631</v>
      </c>
      <c r="D144" s="4" t="str">
        <f t="shared" si="6"/>
        <v>3</v>
      </c>
      <c r="E144" s="4"/>
    </row>
    <row r="145" spans="1:5">
      <c r="A145" s="4">
        <v>144</v>
      </c>
      <c r="B145" s="7">
        <v>37956</v>
      </c>
      <c r="C145" s="2">
        <v>39809</v>
      </c>
      <c r="D145" s="4" t="str">
        <f t="shared" si="6"/>
        <v>3</v>
      </c>
      <c r="E145" s="4"/>
    </row>
    <row r="146" spans="1:5">
      <c r="A146" s="4">
        <v>145</v>
      </c>
      <c r="B146" s="7">
        <v>37987</v>
      </c>
      <c r="C146" s="2">
        <v>40443</v>
      </c>
      <c r="D146" s="4" t="str">
        <f t="shared" si="6"/>
        <v>3</v>
      </c>
      <c r="E146" s="4"/>
    </row>
    <row r="147" spans="1:5">
      <c r="A147" s="4">
        <v>146</v>
      </c>
      <c r="B147" s="7">
        <v>38018</v>
      </c>
      <c r="C147" s="2">
        <v>39922</v>
      </c>
      <c r="D147" s="4" t="str">
        <f t="shared" si="6"/>
        <v>3</v>
      </c>
      <c r="E147" s="4"/>
    </row>
    <row r="148" spans="1:5">
      <c r="A148" s="4">
        <v>147</v>
      </c>
      <c r="B148" s="7">
        <v>38047</v>
      </c>
      <c r="C148" s="2">
        <v>40419</v>
      </c>
      <c r="D148" s="4" t="str">
        <f t="shared" si="6"/>
        <v>3</v>
      </c>
      <c r="E148" s="4"/>
    </row>
    <row r="149" spans="1:5">
      <c r="A149" s="4">
        <v>148</v>
      </c>
      <c r="B149" s="7">
        <v>38078</v>
      </c>
      <c r="C149" s="2">
        <v>40399</v>
      </c>
      <c r="D149" s="4" t="str">
        <f t="shared" si="6"/>
        <v>3</v>
      </c>
      <c r="E149" s="4"/>
    </row>
    <row r="150" spans="1:5">
      <c r="A150" s="4">
        <v>149</v>
      </c>
      <c r="B150" s="7">
        <v>38108</v>
      </c>
      <c r="C150" s="2">
        <v>40635</v>
      </c>
      <c r="D150" s="4" t="str">
        <f t="shared" si="6"/>
        <v>3</v>
      </c>
      <c r="E150" s="4"/>
    </row>
    <row r="151" spans="1:5">
      <c r="A151" s="4">
        <v>150</v>
      </c>
      <c r="B151" s="7">
        <v>38139</v>
      </c>
      <c r="C151" s="2">
        <v>40608</v>
      </c>
      <c r="D151" s="4" t="str">
        <f t="shared" si="6"/>
        <v>3</v>
      </c>
      <c r="E151" s="4"/>
    </row>
    <row r="152" spans="1:5">
      <c r="A152" s="4">
        <v>151</v>
      </c>
      <c r="B152" s="7">
        <v>38169</v>
      </c>
      <c r="C152" s="2">
        <v>40631</v>
      </c>
      <c r="D152" s="4" t="str">
        <f t="shared" si="6"/>
        <v>3</v>
      </c>
      <c r="E152" s="4"/>
    </row>
    <row r="153" spans="1:5">
      <c r="A153" s="4">
        <v>152</v>
      </c>
      <c r="B153" s="7">
        <v>38200</v>
      </c>
      <c r="C153" s="2">
        <v>40771</v>
      </c>
      <c r="D153" s="4" t="str">
        <f t="shared" si="6"/>
        <v>3</v>
      </c>
      <c r="E153" s="4"/>
    </row>
    <row r="154" spans="1:5">
      <c r="A154" s="4">
        <v>153</v>
      </c>
      <c r="B154" s="7">
        <v>38231</v>
      </c>
      <c r="C154" s="2">
        <v>41045</v>
      </c>
      <c r="D154" s="4" t="str">
        <f t="shared" si="6"/>
        <v>4</v>
      </c>
      <c r="E154" s="4"/>
    </row>
    <row r="155" spans="1:5">
      <c r="A155" s="4">
        <v>154</v>
      </c>
      <c r="B155" s="7">
        <v>38261</v>
      </c>
      <c r="C155" s="2">
        <v>41177</v>
      </c>
      <c r="D155" s="4" t="str">
        <f t="shared" si="6"/>
        <v>4</v>
      </c>
      <c r="E155" s="4"/>
    </row>
    <row r="156" spans="1:5">
      <c r="A156" s="4">
        <v>155</v>
      </c>
      <c r="B156" s="7">
        <v>38292</v>
      </c>
      <c r="C156" s="2">
        <v>41404</v>
      </c>
      <c r="D156" s="4" t="str">
        <f t="shared" si="6"/>
        <v>4</v>
      </c>
      <c r="E156" s="4"/>
    </row>
    <row r="157" spans="1:5">
      <c r="A157" s="4">
        <v>156</v>
      </c>
      <c r="B157" s="7">
        <v>38322</v>
      </c>
      <c r="C157" s="2">
        <v>41534</v>
      </c>
      <c r="D157" s="4" t="str">
        <f t="shared" si="6"/>
        <v>4</v>
      </c>
      <c r="E157" s="4"/>
    </row>
    <row r="158" spans="1:5">
      <c r="A158" s="4">
        <v>157</v>
      </c>
      <c r="B158" s="7">
        <v>38353</v>
      </c>
      <c r="C158" s="2">
        <v>41691</v>
      </c>
      <c r="D158" s="4" t="str">
        <f t="shared" si="6"/>
        <v>4</v>
      </c>
      <c r="E158" s="4"/>
    </row>
    <row r="159" spans="1:5">
      <c r="A159" s="4">
        <v>158</v>
      </c>
      <c r="B159" s="7">
        <v>38384</v>
      </c>
      <c r="C159" s="2">
        <v>41757</v>
      </c>
      <c r="D159" s="4" t="str">
        <f t="shared" si="6"/>
        <v>4</v>
      </c>
      <c r="E159" s="4"/>
    </row>
    <row r="160" spans="1:5">
      <c r="A160" s="4">
        <v>159</v>
      </c>
      <c r="B160" s="7">
        <v>38412</v>
      </c>
      <c r="C160" s="2">
        <v>41800</v>
      </c>
      <c r="D160" s="4" t="str">
        <f t="shared" si="6"/>
        <v>4</v>
      </c>
      <c r="E160" s="4"/>
    </row>
    <row r="161" spans="1:5">
      <c r="A161" s="4">
        <v>160</v>
      </c>
      <c r="B161" s="7">
        <v>38443</v>
      </c>
      <c r="C161" s="2">
        <v>42283</v>
      </c>
      <c r="D161" s="4" t="str">
        <f t="shared" si="6"/>
        <v>4</v>
      </c>
      <c r="E161" s="4"/>
    </row>
    <row r="162" spans="1:5">
      <c r="A162" s="4">
        <v>161</v>
      </c>
      <c r="B162" s="7">
        <v>38473</v>
      </c>
      <c r="C162" s="2">
        <v>42081</v>
      </c>
      <c r="D162" s="4" t="str">
        <f t="shared" si="6"/>
        <v>4</v>
      </c>
      <c r="E162" s="4"/>
    </row>
    <row r="163" spans="1:5">
      <c r="A163" s="4">
        <v>162</v>
      </c>
      <c r="B163" s="7">
        <v>38504</v>
      </c>
      <c r="C163" s="2">
        <v>42363</v>
      </c>
      <c r="D163" s="4" t="str">
        <f t="shared" si="6"/>
        <v>4</v>
      </c>
      <c r="E163" s="4"/>
    </row>
    <row r="164" spans="1:5">
      <c r="A164" s="4">
        <v>163</v>
      </c>
      <c r="B164" s="7">
        <v>38534</v>
      </c>
      <c r="C164" s="2">
        <v>42184</v>
      </c>
      <c r="D164" s="4" t="str">
        <f t="shared" si="6"/>
        <v>4</v>
      </c>
      <c r="E164" s="4"/>
    </row>
    <row r="165" spans="1:5">
      <c r="A165" s="4">
        <v>164</v>
      </c>
      <c r="B165" s="7">
        <v>38565</v>
      </c>
      <c r="C165" s="2">
        <v>42542</v>
      </c>
      <c r="D165" s="4" t="str">
        <f t="shared" si="6"/>
        <v>4</v>
      </c>
      <c r="E165" s="4"/>
    </row>
    <row r="166" spans="1:5">
      <c r="A166" s="4">
        <v>165</v>
      </c>
      <c r="B166" s="7">
        <v>38596</v>
      </c>
      <c r="C166" s="2">
        <v>42845</v>
      </c>
      <c r="D166" s="4" t="str">
        <f t="shared" si="6"/>
        <v>4</v>
      </c>
      <c r="E166" s="4"/>
    </row>
    <row r="167" spans="1:5">
      <c r="A167" s="4">
        <v>166</v>
      </c>
      <c r="B167" s="7">
        <v>38626</v>
      </c>
      <c r="C167" s="2">
        <v>42842</v>
      </c>
      <c r="D167" s="4" t="str">
        <f t="shared" si="6"/>
        <v>4</v>
      </c>
      <c r="E167" s="4"/>
    </row>
    <row r="168" spans="1:5">
      <c r="A168" s="4">
        <v>167</v>
      </c>
      <c r="B168" s="7">
        <v>38657</v>
      </c>
      <c r="C168" s="2">
        <v>42823</v>
      </c>
      <c r="D168" s="4" t="str">
        <f t="shared" si="6"/>
        <v>4</v>
      </c>
      <c r="E168" s="4"/>
    </row>
    <row r="169" spans="1:5">
      <c r="A169" s="4">
        <v>168</v>
      </c>
      <c r="B169" s="7">
        <v>38687</v>
      </c>
      <c r="C169" s="2">
        <v>43191</v>
      </c>
      <c r="D169" s="4" t="str">
        <f t="shared" si="6"/>
        <v>4</v>
      </c>
      <c r="E169" s="4"/>
    </row>
    <row r="170" spans="1:5">
      <c r="A170" s="4">
        <v>169</v>
      </c>
      <c r="B170" s="7">
        <v>38718</v>
      </c>
      <c r="C170" s="2">
        <v>42681</v>
      </c>
      <c r="D170" s="4" t="str">
        <f t="shared" si="6"/>
        <v>4</v>
      </c>
      <c r="E170" s="4"/>
    </row>
    <row r="171" spans="1:5">
      <c r="A171" s="4">
        <v>170</v>
      </c>
      <c r="B171" s="7">
        <v>38749</v>
      </c>
      <c r="C171" s="2">
        <v>43379</v>
      </c>
      <c r="D171" s="4" t="str">
        <f t="shared" si="6"/>
        <v>4</v>
      </c>
      <c r="E171" s="4"/>
    </row>
    <row r="172" spans="1:5">
      <c r="A172" s="4">
        <v>171</v>
      </c>
      <c r="B172" s="7">
        <v>38777</v>
      </c>
      <c r="C172" s="2">
        <v>43233</v>
      </c>
      <c r="D172" s="4" t="str">
        <f t="shared" si="6"/>
        <v>4</v>
      </c>
      <c r="E172" s="4"/>
    </row>
    <row r="173" spans="1:5">
      <c r="A173" s="4">
        <v>172</v>
      </c>
      <c r="B173" s="7">
        <v>38808</v>
      </c>
      <c r="C173" s="2">
        <v>43269</v>
      </c>
      <c r="D173" s="4" t="str">
        <f t="shared" si="6"/>
        <v>4</v>
      </c>
      <c r="E173" s="4"/>
    </row>
    <row r="174" spans="1:5">
      <c r="A174" s="4">
        <v>173</v>
      </c>
      <c r="B174" s="7">
        <v>38838</v>
      </c>
      <c r="C174" s="2">
        <v>43654</v>
      </c>
      <c r="D174" s="4" t="str">
        <f t="shared" si="6"/>
        <v>4</v>
      </c>
      <c r="E174" s="4"/>
    </row>
    <row r="175" spans="1:5">
      <c r="A175" s="4">
        <v>174</v>
      </c>
      <c r="B175" s="7">
        <v>38869</v>
      </c>
      <c r="C175" s="2">
        <v>43782</v>
      </c>
      <c r="D175" s="4" t="str">
        <f t="shared" si="6"/>
        <v>4</v>
      </c>
      <c r="E175" s="4"/>
    </row>
    <row r="176" spans="1:5">
      <c r="A176" s="4">
        <v>175</v>
      </c>
      <c r="B176" s="7">
        <v>38899</v>
      </c>
      <c r="C176" s="2">
        <v>43827</v>
      </c>
      <c r="D176" s="4" t="str">
        <f t="shared" si="6"/>
        <v>4</v>
      </c>
      <c r="E176" s="4"/>
    </row>
    <row r="177" spans="1:5">
      <c r="A177" s="4">
        <v>176</v>
      </c>
      <c r="B177" s="7">
        <v>38930</v>
      </c>
      <c r="C177" s="2">
        <v>44160</v>
      </c>
      <c r="D177" s="4" t="str">
        <f t="shared" si="6"/>
        <v>4</v>
      </c>
      <c r="E177" s="4"/>
    </row>
    <row r="178" spans="1:5">
      <c r="A178" s="4">
        <v>177</v>
      </c>
      <c r="B178" s="7">
        <v>38961</v>
      </c>
      <c r="C178" s="2">
        <v>43846</v>
      </c>
      <c r="D178" s="4" t="str">
        <f t="shared" si="6"/>
        <v>4</v>
      </c>
      <c r="E178" s="4"/>
    </row>
    <row r="179" spans="1:5">
      <c r="A179" s="4">
        <v>178</v>
      </c>
      <c r="B179" s="7">
        <v>38991</v>
      </c>
      <c r="C179" s="2">
        <v>44542</v>
      </c>
      <c r="D179" s="4" t="str">
        <f t="shared" si="6"/>
        <v>4</v>
      </c>
      <c r="E179" s="4"/>
    </row>
    <row r="180" spans="1:5">
      <c r="A180" s="4">
        <v>179</v>
      </c>
      <c r="B180" s="7">
        <v>39022</v>
      </c>
      <c r="C180" s="2">
        <v>44572</v>
      </c>
      <c r="D180" s="4" t="str">
        <f t="shared" si="6"/>
        <v>4</v>
      </c>
      <c r="E180" s="4"/>
    </row>
    <row r="181" spans="1:5">
      <c r="A181" s="4">
        <v>180</v>
      </c>
      <c r="B181" s="7">
        <v>39052</v>
      </c>
      <c r="C181" s="2">
        <v>44730</v>
      </c>
      <c r="D181" s="4" t="str">
        <f t="shared" si="6"/>
        <v>5</v>
      </c>
      <c r="E181" s="4"/>
    </row>
    <row r="182" spans="1:5">
      <c r="A182" s="4">
        <v>181</v>
      </c>
      <c r="B182" s="7">
        <v>39083</v>
      </c>
      <c r="C182" s="2">
        <v>44856</v>
      </c>
      <c r="D182" s="4" t="str">
        <f t="shared" si="6"/>
        <v>5</v>
      </c>
      <c r="E182" s="4"/>
    </row>
    <row r="183" spans="1:5">
      <c r="A183" s="4">
        <v>182</v>
      </c>
      <c r="B183" s="7">
        <v>39114</v>
      </c>
      <c r="C183" s="2">
        <v>45274</v>
      </c>
      <c r="D183" s="4" t="str">
        <f t="shared" si="6"/>
        <v>5</v>
      </c>
      <c r="E183" s="4"/>
    </row>
    <row r="184" spans="1:5">
      <c r="A184" s="4">
        <v>183</v>
      </c>
      <c r="B184" s="7">
        <v>39142</v>
      </c>
      <c r="C184" s="2">
        <v>45271</v>
      </c>
      <c r="D184" s="4" t="str">
        <f t="shared" si="6"/>
        <v>5</v>
      </c>
      <c r="E184" s="4"/>
    </row>
    <row r="185" spans="1:5">
      <c r="A185" s="4">
        <v>184</v>
      </c>
      <c r="B185" s="7">
        <v>39173</v>
      </c>
      <c r="C185" s="2">
        <v>44988</v>
      </c>
      <c r="D185" s="4" t="str">
        <f t="shared" si="6"/>
        <v>5</v>
      </c>
      <c r="E185" s="4"/>
    </row>
    <row r="186" spans="1:5">
      <c r="A186" s="4">
        <v>185</v>
      </c>
      <c r="B186" s="7">
        <v>39203</v>
      </c>
      <c r="C186" s="2">
        <v>45454</v>
      </c>
      <c r="D186" s="4" t="str">
        <f t="shared" si="6"/>
        <v>5</v>
      </c>
      <c r="E186" s="4"/>
    </row>
    <row r="187" spans="1:5">
      <c r="A187" s="4">
        <v>186</v>
      </c>
      <c r="B187" s="7">
        <v>39234</v>
      </c>
      <c r="C187" s="2">
        <v>45627</v>
      </c>
      <c r="D187" s="4" t="str">
        <f t="shared" si="6"/>
        <v>5</v>
      </c>
      <c r="E187" s="4"/>
    </row>
    <row r="188" spans="1:5">
      <c r="A188" s="4">
        <v>187</v>
      </c>
      <c r="B188" s="7">
        <v>39264</v>
      </c>
      <c r="C188" s="2">
        <v>45754</v>
      </c>
      <c r="D188" s="4" t="str">
        <f t="shared" si="6"/>
        <v>5</v>
      </c>
      <c r="E188" s="4"/>
    </row>
    <row r="189" spans="1:5">
      <c r="A189" s="4">
        <v>188</v>
      </c>
      <c r="B189" s="7">
        <v>39295</v>
      </c>
      <c r="C189" s="2">
        <v>45643</v>
      </c>
      <c r="D189" s="4" t="str">
        <f t="shared" si="6"/>
        <v>5</v>
      </c>
      <c r="E189" s="4"/>
    </row>
    <row r="190" spans="1:5">
      <c r="A190" s="4">
        <v>189</v>
      </c>
      <c r="B190" s="7">
        <v>39326</v>
      </c>
      <c r="C190" s="2">
        <v>45853</v>
      </c>
      <c r="D190" s="4" t="str">
        <f t="shared" si="6"/>
        <v>5</v>
      </c>
      <c r="E190" s="4"/>
    </row>
    <row r="191" spans="1:5">
      <c r="A191" s="4">
        <v>190</v>
      </c>
      <c r="B191" s="7">
        <v>39356</v>
      </c>
      <c r="C191" s="2">
        <v>46113</v>
      </c>
      <c r="D191" s="4" t="str">
        <f t="shared" si="6"/>
        <v>5</v>
      </c>
      <c r="E191" s="4"/>
    </row>
    <row r="192" spans="1:5">
      <c r="A192" s="4">
        <v>191</v>
      </c>
      <c r="B192" s="7">
        <v>39387</v>
      </c>
      <c r="C192" s="2">
        <v>46624</v>
      </c>
      <c r="D192" s="4" t="str">
        <f t="shared" si="6"/>
        <v>5</v>
      </c>
      <c r="E192" s="4"/>
    </row>
    <row r="193" spans="1:5">
      <c r="A193" s="4">
        <v>192</v>
      </c>
      <c r="B193" s="7">
        <v>39417</v>
      </c>
      <c r="C193" s="2">
        <v>46831</v>
      </c>
      <c r="D193" s="4" t="str">
        <f t="shared" si="6"/>
        <v>5</v>
      </c>
      <c r="E193" s="4"/>
    </row>
    <row r="194" spans="1:5">
      <c r="A194" s="4">
        <v>193</v>
      </c>
      <c r="B194" s="7">
        <v>39448</v>
      </c>
      <c r="C194" s="2">
        <v>46862</v>
      </c>
      <c r="D194" s="4" t="str">
        <f t="shared" si="6"/>
        <v>5</v>
      </c>
      <c r="E194" s="4"/>
    </row>
    <row r="195" spans="1:5">
      <c r="A195" s="4">
        <v>194</v>
      </c>
      <c r="B195" s="7">
        <v>39479</v>
      </c>
      <c r="C195" s="2">
        <v>46707</v>
      </c>
      <c r="D195" s="4" t="str">
        <f t="shared" ref="D195:D258" si="7">IF(C195&gt;$J$10,"9",IF(C195&gt;$J$9,"8",IF(C195&gt;$J$8,"7",IF(C195&gt;$J$7,"6",IF(C195&gt;$J$6,"5",IF(C195&gt;$J$5,"4",IF(C195&gt;$J$4,"3",IF(C195&gt;$J$3,"2","1"))))))))</f>
        <v>5</v>
      </c>
      <c r="E195" s="4"/>
    </row>
    <row r="196" spans="1:5">
      <c r="A196" s="4">
        <v>195</v>
      </c>
      <c r="B196" s="7">
        <v>39508</v>
      </c>
      <c r="C196" s="2">
        <v>46883</v>
      </c>
      <c r="D196" s="4" t="str">
        <f t="shared" si="7"/>
        <v>5</v>
      </c>
      <c r="E196" s="4"/>
    </row>
    <row r="197" spans="1:5">
      <c r="A197" s="4">
        <v>196</v>
      </c>
      <c r="B197" s="7">
        <v>39539</v>
      </c>
      <c r="C197" s="2">
        <v>47356</v>
      </c>
      <c r="D197" s="4" t="str">
        <f t="shared" si="7"/>
        <v>5</v>
      </c>
      <c r="E197" s="4"/>
    </row>
    <row r="198" spans="1:5">
      <c r="A198" s="4">
        <v>197</v>
      </c>
      <c r="B198" s="7">
        <v>39569</v>
      </c>
      <c r="C198" s="2">
        <v>47355</v>
      </c>
      <c r="D198" s="4" t="str">
        <f t="shared" si="7"/>
        <v>5</v>
      </c>
      <c r="E198" s="4"/>
    </row>
    <row r="199" spans="1:5">
      <c r="A199" s="4">
        <v>198</v>
      </c>
      <c r="B199" s="7">
        <v>39600</v>
      </c>
      <c r="C199" s="2">
        <v>47568</v>
      </c>
      <c r="D199" s="4" t="str">
        <f t="shared" si="7"/>
        <v>5</v>
      </c>
      <c r="E199" s="4"/>
    </row>
    <row r="200" spans="1:5">
      <c r="A200" s="4">
        <v>199</v>
      </c>
      <c r="B200" s="7">
        <v>39630</v>
      </c>
      <c r="C200" s="2">
        <v>47845</v>
      </c>
      <c r="D200" s="4" t="str">
        <f t="shared" si="7"/>
        <v>5</v>
      </c>
      <c r="E200" s="4"/>
    </row>
    <row r="201" spans="1:5">
      <c r="A201" s="4">
        <v>200</v>
      </c>
      <c r="B201" s="7">
        <v>39661</v>
      </c>
      <c r="C201" s="2">
        <v>47988</v>
      </c>
      <c r="D201" s="4" t="str">
        <f t="shared" si="7"/>
        <v>5</v>
      </c>
      <c r="E201" s="4"/>
    </row>
    <row r="202" spans="1:5">
      <c r="A202" s="4">
        <v>201</v>
      </c>
      <c r="B202" s="7">
        <v>39692</v>
      </c>
      <c r="C202" s="2">
        <v>47740</v>
      </c>
      <c r="D202" s="4" t="str">
        <f t="shared" si="7"/>
        <v>5</v>
      </c>
      <c r="E202" s="4"/>
    </row>
    <row r="203" spans="1:5">
      <c r="A203" s="4">
        <v>202</v>
      </c>
      <c r="B203" s="7">
        <v>39722</v>
      </c>
      <c r="C203" s="2">
        <v>47703</v>
      </c>
      <c r="D203" s="4" t="str">
        <f t="shared" si="7"/>
        <v>5</v>
      </c>
      <c r="E203" s="4"/>
    </row>
    <row r="204" spans="1:5">
      <c r="A204" s="4">
        <v>203</v>
      </c>
      <c r="B204" s="7">
        <v>39753</v>
      </c>
      <c r="C204" s="2">
        <v>47363</v>
      </c>
      <c r="D204" s="4" t="str">
        <f t="shared" si="7"/>
        <v>5</v>
      </c>
      <c r="E204" s="4"/>
    </row>
    <row r="205" spans="1:5">
      <c r="A205" s="4">
        <v>204</v>
      </c>
      <c r="B205" s="7">
        <v>39783</v>
      </c>
      <c r="C205" s="2">
        <v>46942</v>
      </c>
      <c r="D205" s="4" t="str">
        <f t="shared" si="7"/>
        <v>5</v>
      </c>
      <c r="E205" s="4"/>
    </row>
    <row r="206" spans="1:5">
      <c r="A206" s="4">
        <v>205</v>
      </c>
      <c r="B206" s="7">
        <v>39814</v>
      </c>
      <c r="C206" s="2">
        <v>47639</v>
      </c>
      <c r="D206" s="4" t="str">
        <f t="shared" si="7"/>
        <v>5</v>
      </c>
      <c r="E206" s="4"/>
    </row>
    <row r="207" spans="1:5">
      <c r="A207" s="4">
        <v>206</v>
      </c>
      <c r="B207" s="7">
        <v>39845</v>
      </c>
      <c r="C207" s="2">
        <v>46928</v>
      </c>
      <c r="D207" s="4" t="str">
        <f t="shared" si="7"/>
        <v>5</v>
      </c>
      <c r="E207" s="4"/>
    </row>
    <row r="208" spans="1:5">
      <c r="A208" s="4">
        <v>207</v>
      </c>
      <c r="B208" s="7">
        <v>39873</v>
      </c>
      <c r="C208" s="2">
        <v>46912</v>
      </c>
      <c r="D208" s="4" t="str">
        <f t="shared" si="7"/>
        <v>5</v>
      </c>
      <c r="E208" s="4"/>
    </row>
    <row r="209" spans="1:5">
      <c r="A209" s="4">
        <v>208</v>
      </c>
      <c r="B209" s="7">
        <v>39904</v>
      </c>
      <c r="C209" s="2">
        <v>47133</v>
      </c>
      <c r="D209" s="4" t="str">
        <f t="shared" si="7"/>
        <v>5</v>
      </c>
      <c r="E209" s="4"/>
    </row>
    <row r="210" spans="1:5">
      <c r="A210" s="4">
        <v>209</v>
      </c>
      <c r="B210" s="7">
        <v>39934</v>
      </c>
      <c r="C210" s="2">
        <v>47219</v>
      </c>
      <c r="D210" s="4" t="str">
        <f t="shared" si="7"/>
        <v>5</v>
      </c>
      <c r="E210" s="4"/>
    </row>
    <row r="211" spans="1:5">
      <c r="A211" s="4">
        <v>210</v>
      </c>
      <c r="B211" s="7">
        <v>39965</v>
      </c>
      <c r="C211" s="2">
        <v>47350</v>
      </c>
      <c r="D211" s="4" t="str">
        <f t="shared" si="7"/>
        <v>5</v>
      </c>
      <c r="E211" s="4"/>
    </row>
    <row r="212" spans="1:5">
      <c r="A212" s="4">
        <v>211</v>
      </c>
      <c r="B212" s="7">
        <v>39995</v>
      </c>
      <c r="C212" s="2">
        <v>47330</v>
      </c>
      <c r="D212" s="4" t="str">
        <f t="shared" si="7"/>
        <v>5</v>
      </c>
      <c r="E212" s="4"/>
    </row>
    <row r="213" spans="1:5">
      <c r="A213" s="4">
        <v>212</v>
      </c>
      <c r="B213" s="7">
        <v>40026</v>
      </c>
      <c r="C213" s="2">
        <v>47309</v>
      </c>
      <c r="D213" s="4" t="str">
        <f t="shared" si="7"/>
        <v>5</v>
      </c>
      <c r="E213" s="4"/>
    </row>
    <row r="214" spans="1:5">
      <c r="A214" s="4">
        <v>213</v>
      </c>
      <c r="B214" s="7">
        <v>40057</v>
      </c>
      <c r="C214" s="2">
        <v>47559</v>
      </c>
      <c r="D214" s="4" t="str">
        <f t="shared" si="7"/>
        <v>5</v>
      </c>
      <c r="E214" s="4"/>
    </row>
    <row r="215" spans="1:5">
      <c r="A215" s="4">
        <v>214</v>
      </c>
      <c r="B215" s="7">
        <v>40087</v>
      </c>
      <c r="C215" s="2">
        <v>47603</v>
      </c>
      <c r="D215" s="4" t="str">
        <f t="shared" si="7"/>
        <v>5</v>
      </c>
      <c r="E215" s="4"/>
    </row>
    <row r="216" spans="1:5">
      <c r="A216" s="4">
        <v>215</v>
      </c>
      <c r="B216" s="7">
        <v>40118</v>
      </c>
      <c r="C216" s="2">
        <v>47689</v>
      </c>
      <c r="D216" s="4" t="str">
        <f t="shared" si="7"/>
        <v>5</v>
      </c>
      <c r="E216" s="4"/>
    </row>
    <row r="217" spans="1:5">
      <c r="A217" s="4">
        <v>216</v>
      </c>
      <c r="B217" s="7">
        <v>40148</v>
      </c>
      <c r="C217" s="2">
        <v>48134</v>
      </c>
      <c r="D217" s="4" t="str">
        <f t="shared" si="7"/>
        <v>5</v>
      </c>
      <c r="E217" s="4"/>
    </row>
    <row r="218" spans="1:5">
      <c r="A218" s="4">
        <v>217</v>
      </c>
      <c r="B218" s="7">
        <v>40179</v>
      </c>
      <c r="C218" s="2">
        <v>47877</v>
      </c>
      <c r="D218" s="4" t="str">
        <f t="shared" si="7"/>
        <v>5</v>
      </c>
      <c r="E218" s="4"/>
    </row>
    <row r="219" spans="1:5">
      <c r="A219" s="4">
        <v>218</v>
      </c>
      <c r="B219" s="7">
        <v>40210</v>
      </c>
      <c r="C219" s="2">
        <v>48705</v>
      </c>
      <c r="D219" s="4" t="str">
        <f t="shared" si="7"/>
        <v>6</v>
      </c>
      <c r="E219" s="4"/>
    </row>
    <row r="220" spans="1:5">
      <c r="A220" s="4">
        <v>219</v>
      </c>
      <c r="B220" s="7">
        <v>40238</v>
      </c>
      <c r="C220" s="2">
        <v>48274</v>
      </c>
      <c r="D220" s="4" t="str">
        <f t="shared" si="7"/>
        <v>6</v>
      </c>
      <c r="E220" s="4"/>
    </row>
    <row r="221" spans="1:5">
      <c r="A221" s="4">
        <v>220</v>
      </c>
      <c r="B221" s="7">
        <v>40269</v>
      </c>
      <c r="C221" s="2">
        <v>48205</v>
      </c>
      <c r="D221" s="4" t="str">
        <f t="shared" si="7"/>
        <v>6</v>
      </c>
      <c r="E221" s="4"/>
    </row>
    <row r="222" spans="1:5">
      <c r="A222" s="4">
        <v>221</v>
      </c>
      <c r="B222" s="7">
        <v>40299</v>
      </c>
      <c r="C222" s="2">
        <v>48202</v>
      </c>
      <c r="D222" s="4" t="str">
        <f t="shared" si="7"/>
        <v>6</v>
      </c>
      <c r="E222" s="4"/>
    </row>
    <row r="223" spans="1:5">
      <c r="A223" s="4">
        <v>222</v>
      </c>
      <c r="B223" s="7">
        <v>40330</v>
      </c>
      <c r="C223" s="2">
        <v>47914</v>
      </c>
      <c r="D223" s="4" t="str">
        <f t="shared" si="7"/>
        <v>5</v>
      </c>
      <c r="E223" s="4"/>
    </row>
    <row r="224" spans="1:5">
      <c r="A224" s="4">
        <v>223</v>
      </c>
      <c r="B224" s="7">
        <v>40360</v>
      </c>
      <c r="C224" s="2">
        <v>47919</v>
      </c>
      <c r="D224" s="4" t="str">
        <f t="shared" si="7"/>
        <v>5</v>
      </c>
      <c r="E224" s="4"/>
    </row>
    <row r="225" spans="1:5">
      <c r="A225" s="4">
        <v>224</v>
      </c>
      <c r="B225" s="7">
        <v>40391</v>
      </c>
      <c r="C225" s="2">
        <v>48258</v>
      </c>
      <c r="D225" s="4" t="str">
        <f t="shared" si="7"/>
        <v>6</v>
      </c>
      <c r="E225" s="4"/>
    </row>
    <row r="226" spans="1:5">
      <c r="A226" s="4">
        <v>225</v>
      </c>
      <c r="B226" s="7">
        <v>40422</v>
      </c>
      <c r="C226" s="2">
        <v>48631</v>
      </c>
      <c r="D226" s="4" t="str">
        <f t="shared" si="7"/>
        <v>6</v>
      </c>
      <c r="E226" s="4"/>
    </row>
    <row r="227" spans="1:5">
      <c r="A227" s="4">
        <v>226</v>
      </c>
      <c r="B227" s="7">
        <v>40452</v>
      </c>
      <c r="C227" s="2">
        <v>48575</v>
      </c>
      <c r="D227" s="4" t="str">
        <f t="shared" si="7"/>
        <v>6</v>
      </c>
      <c r="E227" s="4"/>
    </row>
    <row r="228" spans="1:5">
      <c r="A228" s="4">
        <v>227</v>
      </c>
      <c r="B228" s="7">
        <v>40483</v>
      </c>
      <c r="C228" s="2">
        <v>49136</v>
      </c>
      <c r="D228" s="4" t="str">
        <f t="shared" si="7"/>
        <v>6</v>
      </c>
      <c r="E228" s="4"/>
    </row>
    <row r="229" spans="1:5">
      <c r="A229" s="4">
        <v>228</v>
      </c>
      <c r="B229" s="7">
        <v>40513</v>
      </c>
      <c r="C229" s="2">
        <v>49157</v>
      </c>
      <c r="D229" s="4" t="str">
        <f t="shared" si="7"/>
        <v>6</v>
      </c>
      <c r="E229" s="4"/>
    </row>
    <row r="230" spans="1:5">
      <c r="A230" s="4">
        <v>229</v>
      </c>
      <c r="B230" s="7">
        <v>40544</v>
      </c>
      <c r="C230" s="2">
        <v>49682</v>
      </c>
      <c r="D230" s="4" t="str">
        <f t="shared" si="7"/>
        <v>6</v>
      </c>
      <c r="E230" s="4"/>
    </row>
    <row r="231" spans="1:5">
      <c r="A231" s="4">
        <v>230</v>
      </c>
      <c r="B231" s="7">
        <v>40575</v>
      </c>
      <c r="C231" s="2">
        <v>50070</v>
      </c>
      <c r="D231" s="4" t="str">
        <f t="shared" si="7"/>
        <v>6</v>
      </c>
      <c r="E231" s="4"/>
    </row>
    <row r="232" spans="1:5">
      <c r="A232" s="4">
        <v>231</v>
      </c>
      <c r="B232" s="7">
        <v>40603</v>
      </c>
      <c r="C232" s="2">
        <v>50075</v>
      </c>
      <c r="D232" s="4" t="str">
        <f t="shared" si="7"/>
        <v>6</v>
      </c>
      <c r="E232" s="4"/>
    </row>
    <row r="233" spans="1:5">
      <c r="A233" s="4">
        <v>232</v>
      </c>
      <c r="B233" s="7">
        <v>40634</v>
      </c>
      <c r="C233" s="2">
        <v>50805</v>
      </c>
      <c r="D233" s="4" t="str">
        <f t="shared" si="7"/>
        <v>6</v>
      </c>
      <c r="E233" s="4"/>
    </row>
    <row r="234" spans="1:5">
      <c r="A234" s="4">
        <v>233</v>
      </c>
      <c r="B234" s="7">
        <v>40664</v>
      </c>
      <c r="C234" s="2">
        <v>50427</v>
      </c>
      <c r="D234" s="4" t="str">
        <f t="shared" si="7"/>
        <v>6</v>
      </c>
      <c r="E234" s="4"/>
    </row>
    <row r="235" spans="1:5">
      <c r="A235" s="4">
        <v>234</v>
      </c>
      <c r="B235" s="7">
        <v>40695</v>
      </c>
      <c r="C235" s="2">
        <v>50940</v>
      </c>
      <c r="D235" s="4" t="str">
        <f t="shared" si="7"/>
        <v>6</v>
      </c>
      <c r="E235" s="4"/>
    </row>
    <row r="236" spans="1:5">
      <c r="A236" s="4">
        <v>235</v>
      </c>
      <c r="B236" s="7">
        <v>40725</v>
      </c>
      <c r="C236" s="2">
        <v>50948</v>
      </c>
      <c r="D236" s="4" t="str">
        <f t="shared" si="7"/>
        <v>6</v>
      </c>
      <c r="E236" s="4"/>
    </row>
    <row r="237" spans="1:5">
      <c r="A237" s="4">
        <v>236</v>
      </c>
      <c r="B237" s="7">
        <v>40756</v>
      </c>
      <c r="C237" s="2">
        <v>51177</v>
      </c>
      <c r="D237" s="4" t="str">
        <f t="shared" si="7"/>
        <v>6</v>
      </c>
      <c r="E237" s="4"/>
    </row>
    <row r="238" spans="1:5">
      <c r="A238" s="4">
        <v>237</v>
      </c>
      <c r="B238" s="7">
        <v>40787</v>
      </c>
      <c r="C238" s="2">
        <v>51047</v>
      </c>
      <c r="D238" s="4" t="str">
        <f t="shared" si="7"/>
        <v>6</v>
      </c>
      <c r="E238" s="4"/>
    </row>
    <row r="239" spans="1:5">
      <c r="A239" s="4">
        <v>238</v>
      </c>
      <c r="B239" s="7">
        <v>40817</v>
      </c>
      <c r="C239" s="2">
        <v>51334</v>
      </c>
      <c r="D239" s="4" t="str">
        <f t="shared" si="7"/>
        <v>6</v>
      </c>
      <c r="E239" s="4"/>
    </row>
    <row r="240" spans="1:5">
      <c r="A240" s="4">
        <v>239</v>
      </c>
      <c r="B240" s="7">
        <v>40848</v>
      </c>
      <c r="C240" s="2">
        <v>51435</v>
      </c>
      <c r="D240" s="4" t="str">
        <f t="shared" si="7"/>
        <v>6</v>
      </c>
      <c r="E240" s="4"/>
    </row>
    <row r="241" spans="1:5">
      <c r="A241" s="4">
        <v>240</v>
      </c>
      <c r="B241" s="7">
        <v>40878</v>
      </c>
      <c r="C241" s="2">
        <v>51185</v>
      </c>
      <c r="D241" s="4" t="str">
        <f t="shared" si="7"/>
        <v>6</v>
      </c>
      <c r="E241" s="4"/>
    </row>
    <row r="242" spans="1:5">
      <c r="A242" s="4">
        <v>241</v>
      </c>
      <c r="B242" s="7">
        <v>40909</v>
      </c>
      <c r="C242" s="2">
        <v>51540</v>
      </c>
      <c r="D242" s="4" t="str">
        <f t="shared" si="7"/>
        <v>6</v>
      </c>
      <c r="E242" s="4"/>
    </row>
    <row r="243" spans="1:5">
      <c r="A243" s="4">
        <v>242</v>
      </c>
      <c r="B243" s="7">
        <v>40940</v>
      </c>
      <c r="C243" s="2">
        <v>51662</v>
      </c>
      <c r="D243" s="4" t="str">
        <f t="shared" si="7"/>
        <v>6</v>
      </c>
      <c r="E243" s="4"/>
    </row>
    <row r="244" spans="1:5">
      <c r="A244" s="4">
        <v>243</v>
      </c>
      <c r="B244" s="7">
        <v>40969</v>
      </c>
      <c r="C244" s="2">
        <v>52112</v>
      </c>
      <c r="D244" s="4" t="str">
        <f t="shared" si="7"/>
        <v>7</v>
      </c>
      <c r="E244" s="4"/>
    </row>
    <row r="245" spans="1:5">
      <c r="A245" s="4">
        <v>244</v>
      </c>
      <c r="B245" s="7">
        <v>41000</v>
      </c>
      <c r="C245" s="2">
        <v>52299</v>
      </c>
      <c r="D245" s="4" t="str">
        <f t="shared" si="7"/>
        <v>7</v>
      </c>
      <c r="E245" s="4"/>
    </row>
    <row r="246" spans="1:5">
      <c r="A246" s="4">
        <v>245</v>
      </c>
      <c r="B246" s="7">
        <v>41030</v>
      </c>
      <c r="C246" s="2">
        <v>52284</v>
      </c>
      <c r="D246" s="4" t="str">
        <f t="shared" si="7"/>
        <v>7</v>
      </c>
      <c r="E246" s="4"/>
    </row>
    <row r="247" spans="1:5">
      <c r="A247" s="4">
        <v>246</v>
      </c>
      <c r="B247" s="7">
        <v>41061</v>
      </c>
      <c r="C247" s="2">
        <v>52212</v>
      </c>
      <c r="D247" s="4" t="str">
        <f t="shared" si="7"/>
        <v>7</v>
      </c>
      <c r="E247" s="4"/>
    </row>
    <row r="248" spans="1:5">
      <c r="A248" s="4">
        <v>247</v>
      </c>
      <c r="B248" s="7">
        <v>41091</v>
      </c>
      <c r="C248" s="2">
        <v>52276</v>
      </c>
      <c r="D248" s="4" t="str">
        <f t="shared" si="7"/>
        <v>7</v>
      </c>
      <c r="E248" s="4"/>
    </row>
    <row r="249" spans="1:5">
      <c r="A249" s="4">
        <v>248</v>
      </c>
      <c r="B249" s="7">
        <v>41122</v>
      </c>
      <c r="C249" s="2">
        <v>52295</v>
      </c>
      <c r="D249" s="4" t="str">
        <f t="shared" si="7"/>
        <v>7</v>
      </c>
      <c r="E249" s="4"/>
    </row>
    <row r="250" spans="1:5">
      <c r="A250" s="4">
        <v>249</v>
      </c>
      <c r="B250" s="7">
        <v>41153</v>
      </c>
      <c r="C250" s="2">
        <v>52506</v>
      </c>
      <c r="D250" s="4" t="str">
        <f t="shared" si="7"/>
        <v>7</v>
      </c>
      <c r="E250" s="4"/>
    </row>
    <row r="251" spans="1:5">
      <c r="A251" s="4">
        <v>250</v>
      </c>
      <c r="B251" s="7">
        <v>41183</v>
      </c>
      <c r="C251" s="2">
        <v>52860</v>
      </c>
      <c r="D251" s="4" t="str">
        <f t="shared" si="7"/>
        <v>7</v>
      </c>
      <c r="E251" s="4"/>
    </row>
    <row r="252" spans="1:5">
      <c r="A252" s="4">
        <v>251</v>
      </c>
      <c r="B252" s="7">
        <v>41214</v>
      </c>
      <c r="C252" s="2">
        <v>52750</v>
      </c>
      <c r="D252" s="4" t="str">
        <f t="shared" si="7"/>
        <v>7</v>
      </c>
      <c r="E252" s="4"/>
    </row>
    <row r="253" spans="1:5">
      <c r="A253" s="4">
        <v>252</v>
      </c>
      <c r="B253" s="7">
        <v>41244</v>
      </c>
      <c r="C253" s="2">
        <v>52593</v>
      </c>
      <c r="D253" s="4" t="str">
        <f t="shared" si="7"/>
        <v>7</v>
      </c>
      <c r="E253" s="4"/>
    </row>
    <row r="254" spans="1:5">
      <c r="A254" s="4">
        <v>253</v>
      </c>
      <c r="B254" s="7">
        <v>41275</v>
      </c>
      <c r="C254" s="2">
        <v>52700</v>
      </c>
      <c r="D254" s="4" t="str">
        <f t="shared" si="7"/>
        <v>7</v>
      </c>
      <c r="E254" s="4"/>
    </row>
    <row r="255" spans="1:5">
      <c r="A255" s="4">
        <v>254</v>
      </c>
      <c r="B255" s="7">
        <v>41306</v>
      </c>
      <c r="C255" s="2">
        <v>53260</v>
      </c>
      <c r="D255" s="4" t="str">
        <f t="shared" si="7"/>
        <v>7</v>
      </c>
      <c r="E255" s="4"/>
    </row>
    <row r="256" spans="1:5">
      <c r="A256" s="4">
        <v>255</v>
      </c>
      <c r="B256" s="7">
        <v>41334</v>
      </c>
      <c r="C256" s="2">
        <v>53033</v>
      </c>
      <c r="D256" s="4" t="str">
        <f t="shared" si="7"/>
        <v>7</v>
      </c>
      <c r="E256" s="4"/>
    </row>
    <row r="257" spans="1:5">
      <c r="A257" s="4">
        <v>256</v>
      </c>
      <c r="B257" s="7">
        <v>41365</v>
      </c>
      <c r="C257" s="2">
        <v>52731</v>
      </c>
      <c r="D257" s="4" t="str">
        <f t="shared" si="7"/>
        <v>7</v>
      </c>
      <c r="E257" s="4"/>
    </row>
    <row r="258" spans="1:5">
      <c r="A258" s="4">
        <v>257</v>
      </c>
      <c r="B258" s="7">
        <v>41395</v>
      </c>
      <c r="C258" s="2">
        <v>53148</v>
      </c>
      <c r="D258" s="4" t="str">
        <f t="shared" si="7"/>
        <v>7</v>
      </c>
      <c r="E258" s="4"/>
    </row>
    <row r="259" spans="1:5">
      <c r="A259" s="4">
        <v>258</v>
      </c>
      <c r="B259" s="7">
        <v>41426</v>
      </c>
      <c r="C259" s="2">
        <v>53166</v>
      </c>
      <c r="D259" s="4" t="str">
        <f t="shared" ref="D259:D322" si="8">IF(C259&gt;$J$10,"9",IF(C259&gt;$J$9,"8",IF(C259&gt;$J$8,"7",IF(C259&gt;$J$7,"6",IF(C259&gt;$J$6,"5",IF(C259&gt;$J$5,"4",IF(C259&gt;$J$4,"3",IF(C259&gt;$J$3,"2","1"))))))))</f>
        <v>7</v>
      </c>
      <c r="E259" s="4"/>
    </row>
    <row r="260" spans="1:5">
      <c r="A260" s="4">
        <v>259</v>
      </c>
      <c r="B260" s="7">
        <v>41456</v>
      </c>
      <c r="C260" s="2">
        <v>53553</v>
      </c>
      <c r="D260" s="4" t="str">
        <f t="shared" si="8"/>
        <v>7</v>
      </c>
      <c r="E260" s="4"/>
    </row>
    <row r="261" spans="1:5">
      <c r="A261" s="4">
        <v>260</v>
      </c>
      <c r="B261" s="7">
        <v>41487</v>
      </c>
      <c r="C261" s="2">
        <v>53613</v>
      </c>
      <c r="D261" s="4" t="str">
        <f t="shared" si="8"/>
        <v>7</v>
      </c>
      <c r="E261" s="4"/>
    </row>
    <row r="262" spans="1:5">
      <c r="A262" s="4">
        <v>261</v>
      </c>
      <c r="B262" s="7">
        <v>41518</v>
      </c>
      <c r="C262" s="2">
        <v>53746</v>
      </c>
      <c r="D262" s="4" t="str">
        <f t="shared" si="8"/>
        <v>7</v>
      </c>
      <c r="E262" s="4"/>
    </row>
    <row r="263" spans="1:5">
      <c r="A263" s="4">
        <v>262</v>
      </c>
      <c r="B263" s="7">
        <v>41548</v>
      </c>
      <c r="C263" s="2">
        <v>53867</v>
      </c>
      <c r="D263" s="4" t="str">
        <f t="shared" si="8"/>
        <v>7</v>
      </c>
      <c r="E263" s="4"/>
    </row>
    <row r="264" spans="1:5">
      <c r="A264" s="4">
        <v>263</v>
      </c>
      <c r="B264" s="7">
        <v>41579</v>
      </c>
      <c r="C264" s="2">
        <v>53870</v>
      </c>
      <c r="D264" s="4" t="str">
        <f t="shared" si="8"/>
        <v>7</v>
      </c>
      <c r="E264" s="4"/>
    </row>
    <row r="265" spans="1:5">
      <c r="A265" s="4">
        <v>264</v>
      </c>
      <c r="B265" s="7">
        <v>41609</v>
      </c>
      <c r="C265" s="2">
        <v>54582</v>
      </c>
      <c r="D265" s="4" t="str">
        <f t="shared" si="8"/>
        <v>7</v>
      </c>
      <c r="E265" s="4"/>
    </row>
    <row r="266" spans="1:5">
      <c r="A266" s="4">
        <v>265</v>
      </c>
      <c r="B266" s="7">
        <v>41640</v>
      </c>
      <c r="C266" s="2">
        <v>54716</v>
      </c>
      <c r="D266" s="4" t="str">
        <f t="shared" si="8"/>
        <v>7</v>
      </c>
      <c r="E266" s="4"/>
    </row>
    <row r="267" spans="1:5">
      <c r="A267" s="4">
        <v>266</v>
      </c>
      <c r="B267" s="7">
        <v>41671</v>
      </c>
      <c r="C267" s="2">
        <v>54735</v>
      </c>
      <c r="D267" s="4" t="str">
        <f t="shared" si="8"/>
        <v>7</v>
      </c>
      <c r="E267" s="4"/>
    </row>
    <row r="268" spans="1:5">
      <c r="A268" s="4">
        <v>267</v>
      </c>
      <c r="B268" s="7">
        <v>41699</v>
      </c>
      <c r="C268" s="2">
        <v>54814</v>
      </c>
      <c r="D268" s="4" t="str">
        <f t="shared" si="8"/>
        <v>7</v>
      </c>
      <c r="E268" s="4"/>
    </row>
    <row r="269" spans="1:5">
      <c r="A269" s="4">
        <v>268</v>
      </c>
      <c r="B269" s="7">
        <v>41730</v>
      </c>
      <c r="C269" s="2">
        <v>55192</v>
      </c>
      <c r="D269" s="4" t="str">
        <f t="shared" si="8"/>
        <v>7</v>
      </c>
      <c r="E269" s="4"/>
    </row>
    <row r="270" spans="1:5">
      <c r="A270" s="4">
        <v>269</v>
      </c>
      <c r="B270" s="7">
        <v>41760</v>
      </c>
      <c r="C270" s="2">
        <v>55322</v>
      </c>
      <c r="D270" s="4" t="str">
        <f t="shared" si="8"/>
        <v>7</v>
      </c>
      <c r="E270" s="4"/>
    </row>
    <row r="271" spans="1:5">
      <c r="A271" s="4">
        <v>270</v>
      </c>
      <c r="B271" s="7">
        <v>41791</v>
      </c>
      <c r="C271" s="2">
        <v>55860</v>
      </c>
      <c r="D271" s="4" t="str">
        <f t="shared" si="8"/>
        <v>8</v>
      </c>
      <c r="E271" s="4"/>
    </row>
    <row r="272" spans="1:5">
      <c r="A272" s="4">
        <v>271</v>
      </c>
      <c r="B272" s="7">
        <v>41821</v>
      </c>
      <c r="C272" s="2">
        <v>56040</v>
      </c>
      <c r="D272" s="4" t="str">
        <f t="shared" si="8"/>
        <v>8</v>
      </c>
      <c r="E272" s="4"/>
    </row>
    <row r="273" spans="1:5">
      <c r="A273" s="4">
        <v>272</v>
      </c>
      <c r="B273" s="7">
        <v>41852</v>
      </c>
      <c r="C273" s="2">
        <v>56177</v>
      </c>
      <c r="D273" s="4" t="str">
        <f t="shared" si="8"/>
        <v>8</v>
      </c>
      <c r="E273" s="4"/>
    </row>
    <row r="274" spans="1:5">
      <c r="A274" s="4">
        <v>273</v>
      </c>
      <c r="B274" s="7">
        <v>41883</v>
      </c>
      <c r="C274" s="2">
        <v>56351</v>
      </c>
      <c r="D274" s="4" t="str">
        <f t="shared" si="8"/>
        <v>8</v>
      </c>
      <c r="E274" s="4"/>
    </row>
    <row r="275" spans="1:5">
      <c r="A275" s="4">
        <v>274</v>
      </c>
      <c r="B275" s="7">
        <v>41913</v>
      </c>
      <c r="C275" s="2">
        <v>56568</v>
      </c>
      <c r="D275" s="4" t="str">
        <f t="shared" si="8"/>
        <v>8</v>
      </c>
      <c r="E275" s="4"/>
    </row>
    <row r="276" spans="1:5">
      <c r="A276" s="4">
        <v>275</v>
      </c>
      <c r="B276" s="7">
        <v>41944</v>
      </c>
      <c r="C276" s="2">
        <v>56601</v>
      </c>
      <c r="D276" s="4" t="str">
        <f t="shared" si="8"/>
        <v>8</v>
      </c>
      <c r="E276" s="4"/>
    </row>
    <row r="277" spans="1:5">
      <c r="A277" s="4">
        <v>276</v>
      </c>
      <c r="B277" s="7">
        <v>41974</v>
      </c>
      <c r="C277" s="2">
        <v>56942</v>
      </c>
      <c r="D277" s="4" t="str">
        <f t="shared" si="8"/>
        <v>8</v>
      </c>
      <c r="E277" s="4"/>
    </row>
    <row r="278" spans="1:5">
      <c r="A278" s="4">
        <v>277</v>
      </c>
      <c r="B278" s="7">
        <v>42005</v>
      </c>
      <c r="C278" s="2">
        <v>56930</v>
      </c>
      <c r="D278" s="4" t="str">
        <f t="shared" si="8"/>
        <v>8</v>
      </c>
      <c r="E278" s="4"/>
    </row>
    <row r="279" spans="1:5">
      <c r="A279" s="4">
        <v>278</v>
      </c>
      <c r="B279" s="7">
        <v>42036</v>
      </c>
      <c r="C279" s="2">
        <v>56969</v>
      </c>
      <c r="D279" s="4" t="str">
        <f t="shared" si="8"/>
        <v>8</v>
      </c>
      <c r="E279" s="4"/>
    </row>
    <row r="280" spans="1:5">
      <c r="A280" s="4">
        <v>279</v>
      </c>
      <c r="B280" s="7">
        <v>42064</v>
      </c>
      <c r="C280" s="2">
        <v>56957</v>
      </c>
      <c r="D280" s="4" t="str">
        <f t="shared" si="8"/>
        <v>8</v>
      </c>
      <c r="E280" s="4"/>
    </row>
    <row r="281" spans="1:5">
      <c r="A281" s="4">
        <v>280</v>
      </c>
      <c r="B281" s="7">
        <v>42095</v>
      </c>
      <c r="C281" s="2">
        <v>56902</v>
      </c>
      <c r="D281" s="4" t="str">
        <f t="shared" si="8"/>
        <v>8</v>
      </c>
      <c r="E281" s="4"/>
    </row>
    <row r="282" spans="1:5">
      <c r="A282" s="4">
        <v>281</v>
      </c>
      <c r="B282" s="7">
        <v>42125</v>
      </c>
      <c r="C282" s="2">
        <v>56947</v>
      </c>
      <c r="D282" s="4" t="str">
        <f t="shared" si="8"/>
        <v>8</v>
      </c>
      <c r="E282" s="4"/>
    </row>
    <row r="283" spans="1:5">
      <c r="A283" s="4">
        <v>282</v>
      </c>
      <c r="B283" s="7">
        <v>42156</v>
      </c>
      <c r="C283" s="2">
        <v>57152</v>
      </c>
      <c r="D283" s="4" t="str">
        <f t="shared" si="8"/>
        <v>8</v>
      </c>
      <c r="E283" s="4"/>
    </row>
    <row r="284" spans="1:5">
      <c r="A284" s="4">
        <v>283</v>
      </c>
      <c r="B284" s="7">
        <v>42186</v>
      </c>
      <c r="C284" s="2">
        <v>57364</v>
      </c>
      <c r="D284" s="4" t="str">
        <f t="shared" si="8"/>
        <v>8</v>
      </c>
      <c r="E284" s="4"/>
    </row>
    <row r="285" spans="1:5">
      <c r="A285" s="4">
        <v>284</v>
      </c>
      <c r="B285" s="7">
        <v>42217</v>
      </c>
      <c r="C285" s="2">
        <v>57366</v>
      </c>
      <c r="D285" s="4" t="str">
        <f t="shared" si="8"/>
        <v>8</v>
      </c>
      <c r="E285" s="4"/>
    </row>
    <row r="286" spans="1:5">
      <c r="A286" s="4">
        <v>285</v>
      </c>
      <c r="B286" s="7">
        <v>42248</v>
      </c>
      <c r="C286" s="2">
        <v>57253</v>
      </c>
      <c r="D286" s="4" t="str">
        <f t="shared" si="8"/>
        <v>8</v>
      </c>
      <c r="E286" s="4"/>
    </row>
    <row r="287" spans="1:5">
      <c r="A287" s="4">
        <v>286</v>
      </c>
      <c r="B287" s="7">
        <v>42278</v>
      </c>
      <c r="C287" s="2">
        <v>57028</v>
      </c>
      <c r="D287" s="4" t="str">
        <f t="shared" si="8"/>
        <v>8</v>
      </c>
      <c r="E287" s="4"/>
    </row>
    <row r="288" spans="1:5">
      <c r="A288" s="4">
        <v>287</v>
      </c>
      <c r="B288" s="7">
        <v>42309</v>
      </c>
      <c r="C288" s="2">
        <v>57458</v>
      </c>
      <c r="D288" s="4" t="str">
        <f t="shared" si="8"/>
        <v>8</v>
      </c>
      <c r="E288" s="4"/>
    </row>
    <row r="289" spans="1:5">
      <c r="A289" s="4">
        <v>288</v>
      </c>
      <c r="B289" s="7">
        <v>42339</v>
      </c>
      <c r="C289" s="2">
        <v>57365</v>
      </c>
      <c r="D289" s="4" t="str">
        <f t="shared" si="8"/>
        <v>8</v>
      </c>
      <c r="E289" s="4"/>
    </row>
    <row r="290" spans="1:5">
      <c r="A290" s="4">
        <v>289</v>
      </c>
      <c r="B290" s="7">
        <v>42370</v>
      </c>
      <c r="C290" s="2">
        <v>57630</v>
      </c>
      <c r="D290" s="4" t="str">
        <f t="shared" si="8"/>
        <v>8</v>
      </c>
      <c r="E290" s="4"/>
    </row>
    <row r="291" spans="1:5">
      <c r="A291" s="4">
        <v>290</v>
      </c>
      <c r="B291" s="7">
        <v>42401</v>
      </c>
      <c r="C291" s="2">
        <v>57692</v>
      </c>
      <c r="D291" s="4" t="str">
        <f t="shared" si="8"/>
        <v>8</v>
      </c>
      <c r="E291" s="4"/>
    </row>
    <row r="292" spans="1:5">
      <c r="A292" s="4">
        <v>291</v>
      </c>
      <c r="B292" s="7">
        <v>42430</v>
      </c>
      <c r="C292" s="2">
        <v>57235</v>
      </c>
      <c r="D292" s="4" t="str">
        <f t="shared" si="8"/>
        <v>8</v>
      </c>
      <c r="E292" s="4"/>
    </row>
    <row r="293" spans="1:5">
      <c r="A293" s="4">
        <v>292</v>
      </c>
      <c r="B293" s="7">
        <v>42461</v>
      </c>
      <c r="C293" s="2">
        <v>57946</v>
      </c>
      <c r="D293" s="4" t="str">
        <f t="shared" si="8"/>
        <v>8</v>
      </c>
      <c r="E293" s="4"/>
    </row>
    <row r="294" spans="1:5">
      <c r="A294" s="4">
        <v>293</v>
      </c>
      <c r="B294" s="7">
        <v>42491</v>
      </c>
      <c r="C294" s="2">
        <v>58197</v>
      </c>
      <c r="D294" s="4" t="str">
        <f t="shared" si="8"/>
        <v>8</v>
      </c>
      <c r="E294" s="4"/>
    </row>
    <row r="295" spans="1:5">
      <c r="A295" s="4">
        <v>294</v>
      </c>
      <c r="B295" s="7">
        <v>42522</v>
      </c>
      <c r="C295" s="2">
        <v>58415</v>
      </c>
      <c r="D295" s="4" t="str">
        <f t="shared" si="8"/>
        <v>8</v>
      </c>
      <c r="E295" s="4"/>
    </row>
    <row r="296" spans="1:5">
      <c r="A296" s="4">
        <v>295</v>
      </c>
      <c r="B296" s="7">
        <v>42552</v>
      </c>
      <c r="C296" s="2">
        <v>58193</v>
      </c>
      <c r="D296" s="4" t="str">
        <f t="shared" si="8"/>
        <v>8</v>
      </c>
      <c r="E296" s="4"/>
    </row>
    <row r="297" spans="1:5">
      <c r="A297" s="4">
        <v>296</v>
      </c>
      <c r="B297" s="7">
        <v>42583</v>
      </c>
      <c r="C297" s="2">
        <v>58333</v>
      </c>
      <c r="D297" s="4" t="str">
        <f t="shared" si="8"/>
        <v>8</v>
      </c>
      <c r="E297" s="4"/>
    </row>
    <row r="298" spans="1:5">
      <c r="A298" s="4">
        <v>297</v>
      </c>
      <c r="B298" s="7">
        <v>42614</v>
      </c>
      <c r="C298" s="2">
        <v>58544</v>
      </c>
      <c r="D298" s="4" t="str">
        <f t="shared" si="8"/>
        <v>8</v>
      </c>
      <c r="E298" s="4"/>
    </row>
    <row r="299" spans="1:5">
      <c r="A299" s="4">
        <v>298</v>
      </c>
      <c r="B299" s="7">
        <v>42644</v>
      </c>
      <c r="C299" s="2">
        <v>58809</v>
      </c>
      <c r="D299" s="4" t="str">
        <f t="shared" si="8"/>
        <v>8</v>
      </c>
      <c r="E299" s="4"/>
    </row>
    <row r="300" spans="1:5">
      <c r="A300" s="4">
        <v>299</v>
      </c>
      <c r="B300" s="7">
        <v>42675</v>
      </c>
      <c r="C300" s="2">
        <v>58833</v>
      </c>
      <c r="D300" s="4" t="str">
        <f t="shared" si="8"/>
        <v>8</v>
      </c>
      <c r="E300" s="4"/>
    </row>
    <row r="301" spans="1:5">
      <c r="A301" s="4">
        <v>300</v>
      </c>
      <c r="B301" s="7">
        <v>42705</v>
      </c>
      <c r="C301" s="2">
        <v>58750</v>
      </c>
      <c r="D301" s="4" t="str">
        <f t="shared" si="8"/>
        <v>8</v>
      </c>
      <c r="E301" s="4"/>
    </row>
    <row r="302" spans="1:5">
      <c r="A302" s="4">
        <v>301</v>
      </c>
      <c r="B302" s="7">
        <v>42736</v>
      </c>
      <c r="C302" s="2">
        <v>59007</v>
      </c>
      <c r="D302" s="4" t="str">
        <f t="shared" si="8"/>
        <v>9</v>
      </c>
      <c r="E302" s="4"/>
    </row>
    <row r="303" spans="1:5">
      <c r="A303" s="4">
        <v>302</v>
      </c>
      <c r="B303" s="7">
        <v>42767</v>
      </c>
      <c r="C303" s="2">
        <v>59084</v>
      </c>
      <c r="D303" s="4" t="str">
        <f t="shared" si="8"/>
        <v>9</v>
      </c>
      <c r="E303" s="4"/>
    </row>
    <row r="304" spans="1:5">
      <c r="A304" s="4">
        <v>303</v>
      </c>
      <c r="B304" s="7">
        <v>42795</v>
      </c>
      <c r="C304" s="2">
        <v>59434</v>
      </c>
      <c r="D304" s="4" t="str">
        <f t="shared" si="8"/>
        <v>9</v>
      </c>
      <c r="E304" s="4"/>
    </row>
    <row r="305" spans="1:5">
      <c r="A305" s="4">
        <v>304</v>
      </c>
      <c r="B305" s="7">
        <v>42826</v>
      </c>
      <c r="C305" s="2">
        <v>59525</v>
      </c>
      <c r="D305" s="4" t="str">
        <f t="shared" si="8"/>
        <v>9</v>
      </c>
      <c r="E305" s="4"/>
    </row>
    <row r="306" spans="1:5">
      <c r="A306" s="4">
        <v>305</v>
      </c>
      <c r="B306" s="7">
        <v>42856</v>
      </c>
      <c r="C306" s="2">
        <v>59597</v>
      </c>
      <c r="D306" s="4" t="str">
        <f t="shared" si="8"/>
        <v>9</v>
      </c>
      <c r="E306" s="4"/>
    </row>
    <row r="307" spans="1:5">
      <c r="A307" s="4">
        <v>306</v>
      </c>
      <c r="B307" s="7">
        <v>42887</v>
      </c>
      <c r="C307" s="2">
        <v>59474</v>
      </c>
      <c r="D307" s="4" t="str">
        <f t="shared" si="8"/>
        <v>9</v>
      </c>
      <c r="E307" s="4"/>
    </row>
    <row r="308" spans="1:5">
      <c r="A308" s="4">
        <v>307</v>
      </c>
      <c r="B308" s="7">
        <v>42917</v>
      </c>
      <c r="C308" s="2">
        <v>59504</v>
      </c>
      <c r="D308" s="4" t="str">
        <f t="shared" si="8"/>
        <v>9</v>
      </c>
      <c r="E308" s="4"/>
    </row>
    <row r="309" spans="1:5">
      <c r="A309" s="4">
        <v>308</v>
      </c>
      <c r="B309" s="7">
        <v>42948</v>
      </c>
      <c r="C309" s="2">
        <v>59801</v>
      </c>
      <c r="D309" s="4" t="str">
        <f t="shared" si="8"/>
        <v>9</v>
      </c>
      <c r="E309" s="4"/>
    </row>
    <row r="310" spans="1:5">
      <c r="A310" s="4">
        <v>309</v>
      </c>
      <c r="B310" s="7">
        <v>42979</v>
      </c>
      <c r="C310" s="2">
        <v>60329</v>
      </c>
      <c r="D310" s="4" t="str">
        <f t="shared" si="8"/>
        <v>9</v>
      </c>
      <c r="E310" s="4"/>
    </row>
    <row r="311" spans="1:5">
      <c r="A311" s="4">
        <v>310</v>
      </c>
      <c r="B311" s="7">
        <v>43009</v>
      </c>
      <c r="C311" s="2">
        <v>60651</v>
      </c>
      <c r="D311" s="4" t="str">
        <f t="shared" si="8"/>
        <v>9</v>
      </c>
      <c r="E311" s="4"/>
    </row>
    <row r="312" spans="1:5">
      <c r="A312" s="4">
        <v>311</v>
      </c>
      <c r="B312" s="7">
        <v>43040</v>
      </c>
      <c r="C312" s="2">
        <v>60862</v>
      </c>
      <c r="D312" s="4" t="str">
        <f t="shared" si="8"/>
        <v>9</v>
      </c>
      <c r="E312" s="4"/>
    </row>
    <row r="313" spans="1:5">
      <c r="A313" s="4">
        <v>312</v>
      </c>
      <c r="B313" s="7">
        <v>43070</v>
      </c>
      <c r="C313" s="2">
        <v>61261</v>
      </c>
      <c r="D313" s="4" t="str">
        <f t="shared" si="8"/>
        <v>9</v>
      </c>
      <c r="E313" s="4"/>
    </row>
    <row r="314" spans="1:5">
      <c r="A314" s="4">
        <v>313</v>
      </c>
      <c r="B314" s="7">
        <v>43101</v>
      </c>
      <c r="C314" s="2">
        <v>61145</v>
      </c>
      <c r="D314" s="4" t="str">
        <f t="shared" si="8"/>
        <v>9</v>
      </c>
      <c r="E314" s="4"/>
    </row>
    <row r="315" spans="1:5">
      <c r="A315" s="4">
        <v>314</v>
      </c>
      <c r="B315" s="7">
        <v>43132</v>
      </c>
      <c r="C315" s="2">
        <v>61297</v>
      </c>
      <c r="D315" s="4" t="str">
        <f t="shared" si="8"/>
        <v>9</v>
      </c>
      <c r="E315" s="4"/>
    </row>
    <row r="316" spans="1:5">
      <c r="A316" s="4">
        <v>315</v>
      </c>
      <c r="B316" s="7">
        <v>43160</v>
      </c>
      <c r="C316" s="2">
        <v>61523</v>
      </c>
      <c r="D316" s="4" t="str">
        <f t="shared" si="8"/>
        <v>9</v>
      </c>
      <c r="E316" s="4"/>
    </row>
    <row r="317" spans="1:5">
      <c r="A317" s="4">
        <v>316</v>
      </c>
      <c r="B317" s="7">
        <v>43191</v>
      </c>
      <c r="C317" s="2">
        <v>61791</v>
      </c>
      <c r="D317" s="4" t="str">
        <f t="shared" si="8"/>
        <v>9</v>
      </c>
      <c r="E317" s="4"/>
    </row>
    <row r="318" spans="1:5">
      <c r="A318" s="4">
        <v>317</v>
      </c>
      <c r="B318" s="7">
        <v>43221</v>
      </c>
      <c r="C318" s="2">
        <v>61882</v>
      </c>
      <c r="D318" s="4" t="str">
        <f t="shared" si="8"/>
        <v>9</v>
      </c>
      <c r="E318" s="4"/>
    </row>
    <row r="319" spans="1:5">
      <c r="A319" s="4">
        <v>318</v>
      </c>
      <c r="B319" s="7">
        <v>43252</v>
      </c>
      <c r="C319" s="2">
        <v>61810</v>
      </c>
      <c r="D319" s="4" t="str">
        <f t="shared" si="8"/>
        <v>9</v>
      </c>
      <c r="E319" s="4"/>
    </row>
    <row r="320" spans="1:5">
      <c r="A320" s="4">
        <v>319</v>
      </c>
      <c r="B320" s="7">
        <v>43282</v>
      </c>
      <c r="C320" s="2">
        <v>62226</v>
      </c>
      <c r="D320" s="4" t="str">
        <f t="shared" si="8"/>
        <v>9</v>
      </c>
      <c r="E320" s="4"/>
    </row>
    <row r="321" spans="1:5">
      <c r="A321" s="4">
        <v>320</v>
      </c>
      <c r="B321" s="7">
        <v>43313</v>
      </c>
      <c r="C321" s="2">
        <v>62114</v>
      </c>
      <c r="D321" s="4" t="str">
        <f t="shared" si="8"/>
        <v>9</v>
      </c>
      <c r="E321" s="4"/>
    </row>
    <row r="322" spans="1:5">
      <c r="A322" s="4">
        <v>321</v>
      </c>
      <c r="B322" s="7">
        <v>43344</v>
      </c>
      <c r="C322" s="2">
        <v>62333</v>
      </c>
      <c r="D322" s="4" t="str">
        <f t="shared" si="8"/>
        <v>9</v>
      </c>
      <c r="E322" s="4"/>
    </row>
    <row r="323" spans="1:5">
      <c r="A323" s="4">
        <v>322</v>
      </c>
      <c r="B323" s="7">
        <v>43374</v>
      </c>
      <c r="C323" s="2">
        <v>62489</v>
      </c>
      <c r="D323" s="4" t="str">
        <f t="shared" ref="D323" si="9">IF(C323&gt;$J$10,"9",IF(C323&gt;$J$9,"8",IF(C323&gt;$J$8,"7",IF(C323&gt;$J$7,"6",IF(C323&gt;$J$6,"5",IF(C323&gt;$J$5,"4",IF(C323&gt;$J$4,"3",IF(C323&gt;$J$3,"2","1"))))))))</f>
        <v>9</v>
      </c>
      <c r="E323" s="4"/>
    </row>
  </sheetData>
  <mergeCells count="2">
    <mergeCell ref="I11:K11"/>
    <mergeCell ref="I15:N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6"/>
  <sheetViews>
    <sheetView topLeftCell="C24" workbookViewId="0">
      <selection activeCell="O33" sqref="O33"/>
    </sheetView>
  </sheetViews>
  <sheetFormatPr defaultRowHeight="15"/>
  <cols>
    <col min="1" max="1" width="13.85546875" style="2" bestFit="1" customWidth="1"/>
    <col min="2" max="2" width="10.5703125" style="2" bestFit="1" customWidth="1"/>
    <col min="3" max="3" width="9.140625" style="2"/>
    <col min="4" max="5" width="9.140625" style="4"/>
    <col min="6" max="15" width="9.140625" style="2"/>
    <col min="16" max="16" width="13.140625" style="2" bestFit="1" customWidth="1"/>
    <col min="17" max="17" width="12.42578125" style="2" bestFit="1" customWidth="1"/>
    <col min="18" max="18" width="13.7109375" style="2" bestFit="1" customWidth="1"/>
    <col min="19" max="16384" width="9.140625" style="2"/>
  </cols>
  <sheetData>
    <row r="1" spans="1:18">
      <c r="A1" s="3" t="s">
        <v>10</v>
      </c>
      <c r="B1" s="4" t="s">
        <v>11</v>
      </c>
      <c r="C1" s="4" t="s">
        <v>14</v>
      </c>
      <c r="D1" s="4" t="s">
        <v>15</v>
      </c>
      <c r="E1" s="4" t="s">
        <v>18</v>
      </c>
      <c r="F1" s="4" t="s">
        <v>19</v>
      </c>
      <c r="G1" s="4" t="s">
        <v>21</v>
      </c>
      <c r="H1" s="5" t="s">
        <v>22</v>
      </c>
      <c r="I1" s="4" t="s">
        <v>23</v>
      </c>
      <c r="J1" s="4" t="s">
        <v>24</v>
      </c>
      <c r="K1" s="4" t="s">
        <v>36</v>
      </c>
      <c r="L1" s="4" t="s">
        <v>37</v>
      </c>
      <c r="M1" s="4" t="s">
        <v>38</v>
      </c>
      <c r="N1" s="4" t="s">
        <v>39</v>
      </c>
      <c r="P1"/>
      <c r="Q1" s="18" t="s">
        <v>44</v>
      </c>
      <c r="R1"/>
    </row>
    <row r="2" spans="1:18">
      <c r="A2" s="5" t="s">
        <v>11</v>
      </c>
      <c r="B2" s="4">
        <v>1</v>
      </c>
      <c r="C2" s="4">
        <v>0.5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P2" s="18" t="s">
        <v>46</v>
      </c>
      <c r="Q2" t="s">
        <v>45</v>
      </c>
      <c r="R2" t="s">
        <v>43</v>
      </c>
    </row>
    <row r="3" spans="1:18">
      <c r="A3" s="5" t="s">
        <v>14</v>
      </c>
      <c r="B3" s="4">
        <v>0.5</v>
      </c>
      <c r="C3" s="4">
        <v>1</v>
      </c>
      <c r="D3" s="4">
        <v>0.5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P3" s="20" t="s">
        <v>11</v>
      </c>
      <c r="Q3" s="19">
        <v>30</v>
      </c>
      <c r="R3" s="19">
        <v>30</v>
      </c>
    </row>
    <row r="4" spans="1:18">
      <c r="A4" s="5" t="s">
        <v>15</v>
      </c>
      <c r="B4" s="4">
        <v>0</v>
      </c>
      <c r="C4" s="4">
        <v>0.5</v>
      </c>
      <c r="D4" s="4">
        <v>1</v>
      </c>
      <c r="E4" s="4">
        <v>0.5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P4" s="20" t="s">
        <v>36</v>
      </c>
      <c r="Q4" s="19">
        <v>23</v>
      </c>
      <c r="R4" s="19">
        <v>23</v>
      </c>
    </row>
    <row r="5" spans="1:18">
      <c r="A5" s="5" t="s">
        <v>18</v>
      </c>
      <c r="B5" s="4">
        <v>0</v>
      </c>
      <c r="C5" s="4">
        <v>0</v>
      </c>
      <c r="D5" s="4">
        <v>0.5</v>
      </c>
      <c r="E5" s="4">
        <v>1</v>
      </c>
      <c r="F5" s="4">
        <v>0.5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P5" s="21" t="s">
        <v>36</v>
      </c>
      <c r="Q5" s="19">
        <v>21</v>
      </c>
      <c r="R5" s="19">
        <v>21</v>
      </c>
    </row>
    <row r="6" spans="1:18">
      <c r="A6" s="5" t="s">
        <v>19</v>
      </c>
      <c r="B6" s="4">
        <v>0</v>
      </c>
      <c r="C6" s="4">
        <v>0</v>
      </c>
      <c r="D6" s="4">
        <v>0</v>
      </c>
      <c r="E6" s="4">
        <v>0.5</v>
      </c>
      <c r="F6" s="4">
        <v>1</v>
      </c>
      <c r="G6" s="4">
        <v>0.5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P6" s="21" t="s">
        <v>37</v>
      </c>
      <c r="Q6" s="19">
        <v>1</v>
      </c>
      <c r="R6" s="19">
        <v>1</v>
      </c>
    </row>
    <row r="7" spans="1:18">
      <c r="A7" s="5" t="s">
        <v>21</v>
      </c>
      <c r="B7" s="4">
        <v>0</v>
      </c>
      <c r="C7" s="4">
        <v>0</v>
      </c>
      <c r="D7" s="4">
        <v>0</v>
      </c>
      <c r="E7" s="4">
        <v>0</v>
      </c>
      <c r="F7" s="4">
        <v>0.5</v>
      </c>
      <c r="G7" s="4">
        <v>1</v>
      </c>
      <c r="H7" s="4">
        <v>0.5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P7" s="21" t="s">
        <v>24</v>
      </c>
      <c r="Q7" s="19">
        <v>1</v>
      </c>
      <c r="R7" s="19">
        <v>1</v>
      </c>
    </row>
    <row r="8" spans="1:18">
      <c r="A8" s="5" t="s">
        <v>22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0.5</v>
      </c>
      <c r="H8" s="4">
        <v>1</v>
      </c>
      <c r="I8" s="4">
        <v>0.5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P8" s="20" t="s">
        <v>37</v>
      </c>
      <c r="Q8" s="19">
        <v>27</v>
      </c>
      <c r="R8" s="19">
        <v>27</v>
      </c>
    </row>
    <row r="9" spans="1:18">
      <c r="A9" s="5" t="s">
        <v>23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0.5</v>
      </c>
      <c r="I9" s="4">
        <v>1</v>
      </c>
      <c r="J9" s="4">
        <v>0.5</v>
      </c>
      <c r="K9" s="4">
        <v>0</v>
      </c>
      <c r="L9" s="4">
        <v>0</v>
      </c>
      <c r="M9" s="4">
        <v>0</v>
      </c>
      <c r="N9" s="4">
        <v>0</v>
      </c>
      <c r="P9" s="20" t="s">
        <v>38</v>
      </c>
      <c r="Q9" s="19">
        <v>31</v>
      </c>
      <c r="R9" s="19">
        <v>31</v>
      </c>
    </row>
    <row r="10" spans="1:18">
      <c r="A10" s="5" t="s">
        <v>24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0.5</v>
      </c>
      <c r="J10" s="4">
        <v>1</v>
      </c>
      <c r="K10" s="4">
        <v>0.5</v>
      </c>
      <c r="L10" s="4">
        <v>0</v>
      </c>
      <c r="M10" s="4">
        <v>0</v>
      </c>
      <c r="N10" s="4">
        <v>0</v>
      </c>
      <c r="P10" s="20" t="s">
        <v>39</v>
      </c>
      <c r="Q10" s="19">
        <v>21</v>
      </c>
      <c r="R10" s="19">
        <v>21</v>
      </c>
    </row>
    <row r="11" spans="1:18">
      <c r="A11" s="5" t="s">
        <v>36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0.5</v>
      </c>
      <c r="K11" s="4">
        <v>1</v>
      </c>
      <c r="L11" s="4">
        <v>0.5</v>
      </c>
      <c r="M11" s="4">
        <v>0</v>
      </c>
      <c r="N11" s="4">
        <v>0</v>
      </c>
      <c r="P11" s="20" t="s">
        <v>14</v>
      </c>
      <c r="Q11" s="19">
        <v>30</v>
      </c>
      <c r="R11" s="19">
        <v>30</v>
      </c>
    </row>
    <row r="12" spans="1:18">
      <c r="A12" s="5" t="s">
        <v>37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0.5</v>
      </c>
      <c r="L12" s="4">
        <v>1</v>
      </c>
      <c r="M12" s="4">
        <v>0.5</v>
      </c>
      <c r="N12" s="4">
        <v>0</v>
      </c>
      <c r="P12" s="20" t="s">
        <v>15</v>
      </c>
      <c r="Q12" s="19">
        <v>27</v>
      </c>
      <c r="R12" s="19">
        <v>27</v>
      </c>
    </row>
    <row r="13" spans="1:18">
      <c r="A13" s="5" t="s">
        <v>38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0.5</v>
      </c>
      <c r="M13" s="4">
        <v>1</v>
      </c>
      <c r="N13" s="4">
        <v>0.5</v>
      </c>
      <c r="P13" s="20" t="s">
        <v>18</v>
      </c>
      <c r="Q13" s="19">
        <v>17</v>
      </c>
      <c r="R13" s="19">
        <v>17</v>
      </c>
    </row>
    <row r="14" spans="1:18">
      <c r="A14" s="5" t="s">
        <v>39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0.5</v>
      </c>
      <c r="N14" s="4">
        <v>1</v>
      </c>
      <c r="P14" s="20" t="s">
        <v>19</v>
      </c>
      <c r="Q14" s="19">
        <v>29</v>
      </c>
      <c r="R14" s="19">
        <v>29</v>
      </c>
    </row>
    <row r="15" spans="1:18">
      <c r="P15" s="20" t="s">
        <v>21</v>
      </c>
      <c r="Q15" s="19">
        <v>19</v>
      </c>
      <c r="R15" s="19">
        <v>19</v>
      </c>
    </row>
    <row r="16" spans="1:18">
      <c r="A16" s="14" t="s">
        <v>75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P16" s="20" t="s">
        <v>22</v>
      </c>
      <c r="Q16" s="19">
        <v>27</v>
      </c>
      <c r="R16" s="19">
        <v>27</v>
      </c>
    </row>
    <row r="17" spans="1:18">
      <c r="A17" s="3" t="s">
        <v>10</v>
      </c>
      <c r="B17" s="24" t="s">
        <v>11</v>
      </c>
      <c r="C17" s="24" t="s">
        <v>14</v>
      </c>
      <c r="D17" s="24" t="s">
        <v>15</v>
      </c>
      <c r="E17" s="24" t="s">
        <v>18</v>
      </c>
      <c r="F17" s="24" t="s">
        <v>19</v>
      </c>
      <c r="G17" s="24" t="s">
        <v>21</v>
      </c>
      <c r="H17" s="25" t="s">
        <v>22</v>
      </c>
      <c r="I17" s="24" t="s">
        <v>23</v>
      </c>
      <c r="J17" s="24" t="s">
        <v>24</v>
      </c>
      <c r="K17" s="24" t="s">
        <v>36</v>
      </c>
      <c r="L17" s="24" t="s">
        <v>37</v>
      </c>
      <c r="M17" s="24" t="s">
        <v>38</v>
      </c>
      <c r="N17" s="24" t="s">
        <v>39</v>
      </c>
      <c r="P17" s="20" t="s">
        <v>23</v>
      </c>
      <c r="Q17" s="19">
        <v>11</v>
      </c>
      <c r="R17" s="19">
        <v>11</v>
      </c>
    </row>
    <row r="18" spans="1:18">
      <c r="A18" s="25" t="s">
        <v>11</v>
      </c>
      <c r="B18" s="4">
        <v>28</v>
      </c>
      <c r="C18" s="4">
        <v>2</v>
      </c>
      <c r="F18" s="4"/>
      <c r="G18" s="4"/>
      <c r="H18" s="4"/>
      <c r="I18" s="4"/>
      <c r="J18" s="4"/>
      <c r="K18" s="4"/>
      <c r="L18" s="4"/>
      <c r="M18" s="4"/>
      <c r="N18" s="4"/>
      <c r="P18" s="20" t="s">
        <v>24</v>
      </c>
      <c r="Q18" s="19">
        <v>29</v>
      </c>
      <c r="R18" s="19">
        <v>29</v>
      </c>
    </row>
    <row r="19" spans="1:18">
      <c r="A19" s="25" t="s">
        <v>14</v>
      </c>
      <c r="B19" s="4">
        <v>1</v>
      </c>
      <c r="C19" s="4">
        <v>28</v>
      </c>
      <c r="D19" s="4">
        <v>1</v>
      </c>
      <c r="F19" s="4"/>
      <c r="G19" s="4"/>
      <c r="H19" s="4"/>
      <c r="I19" s="4"/>
      <c r="J19" s="4"/>
      <c r="K19" s="4"/>
      <c r="L19" s="4"/>
      <c r="M19" s="4"/>
      <c r="N19" s="4"/>
      <c r="P19" s="20" t="s">
        <v>41</v>
      </c>
      <c r="Q19" s="19"/>
      <c r="R19" s="19"/>
    </row>
    <row r="20" spans="1:18">
      <c r="A20" s="25" t="s">
        <v>15</v>
      </c>
      <c r="B20" s="4"/>
      <c r="C20" s="4"/>
      <c r="D20" s="4">
        <v>24</v>
      </c>
      <c r="E20" s="4">
        <v>3</v>
      </c>
      <c r="F20" s="4"/>
      <c r="G20" s="4"/>
      <c r="H20" s="4"/>
      <c r="I20" s="4"/>
      <c r="J20" s="4"/>
      <c r="K20" s="4"/>
      <c r="L20" s="4"/>
      <c r="M20" s="4"/>
      <c r="N20" s="4"/>
      <c r="P20" s="20" t="s">
        <v>42</v>
      </c>
      <c r="Q20" s="19">
        <v>321</v>
      </c>
      <c r="R20" s="19">
        <v>321</v>
      </c>
    </row>
    <row r="21" spans="1:18">
      <c r="A21" s="25" t="s">
        <v>18</v>
      </c>
      <c r="B21" s="4"/>
      <c r="C21" s="4"/>
      <c r="D21" s="4">
        <v>1</v>
      </c>
      <c r="E21" s="4">
        <v>14</v>
      </c>
      <c r="F21" s="4">
        <v>2</v>
      </c>
      <c r="G21" s="4"/>
      <c r="H21" s="4"/>
      <c r="I21" s="4"/>
      <c r="J21" s="4"/>
      <c r="K21" s="4"/>
      <c r="L21" s="4"/>
      <c r="M21" s="4"/>
      <c r="N21" s="4"/>
      <c r="P21"/>
      <c r="Q21"/>
      <c r="R21"/>
    </row>
    <row r="22" spans="1:18">
      <c r="A22" s="25" t="s">
        <v>19</v>
      </c>
      <c r="B22" s="4"/>
      <c r="C22" s="4"/>
      <c r="D22" s="4">
        <v>1</v>
      </c>
      <c r="F22" s="4">
        <v>26</v>
      </c>
      <c r="G22" s="4">
        <v>2</v>
      </c>
      <c r="H22" s="4"/>
      <c r="I22" s="4"/>
      <c r="J22" s="4"/>
      <c r="K22" s="4"/>
      <c r="L22" s="4"/>
      <c r="M22" s="4"/>
      <c r="N22" s="4"/>
      <c r="P22"/>
      <c r="Q22"/>
      <c r="R22"/>
    </row>
    <row r="23" spans="1:18">
      <c r="A23" s="25" t="s">
        <v>21</v>
      </c>
      <c r="B23" s="4"/>
      <c r="C23" s="4"/>
      <c r="F23" s="4">
        <v>1</v>
      </c>
      <c r="G23" s="4">
        <v>17</v>
      </c>
      <c r="H23" s="4">
        <v>1</v>
      </c>
      <c r="I23" s="4"/>
      <c r="J23" s="4"/>
      <c r="K23" s="4"/>
      <c r="L23" s="4"/>
      <c r="M23" s="4"/>
      <c r="N23" s="4"/>
      <c r="P23"/>
      <c r="Q23"/>
      <c r="R23"/>
    </row>
    <row r="24" spans="1:18">
      <c r="A24" s="25" t="s">
        <v>22</v>
      </c>
      <c r="B24" s="4"/>
      <c r="C24" s="4"/>
      <c r="F24" s="4"/>
      <c r="G24" s="4"/>
      <c r="H24" s="4">
        <v>26</v>
      </c>
      <c r="I24" s="4">
        <v>1</v>
      </c>
      <c r="J24" s="4"/>
      <c r="K24" s="4"/>
      <c r="L24" s="4"/>
      <c r="M24" s="4"/>
      <c r="N24" s="4"/>
      <c r="P24"/>
      <c r="Q24"/>
      <c r="R24"/>
    </row>
    <row r="25" spans="1:18">
      <c r="A25" s="25" t="s">
        <v>23</v>
      </c>
      <c r="B25" s="4"/>
      <c r="C25" s="4"/>
      <c r="F25" s="4"/>
      <c r="G25" s="4"/>
      <c r="H25" s="4"/>
      <c r="I25" s="4">
        <v>10</v>
      </c>
      <c r="J25" s="4">
        <v>1</v>
      </c>
      <c r="K25" s="4"/>
      <c r="L25" s="4"/>
      <c r="M25" s="4"/>
      <c r="N25" s="4"/>
      <c r="P25"/>
      <c r="Q25"/>
      <c r="R25"/>
    </row>
    <row r="26" spans="1:18">
      <c r="A26" s="25" t="s">
        <v>24</v>
      </c>
      <c r="B26" s="4"/>
      <c r="C26" s="4"/>
      <c r="F26" s="4"/>
      <c r="G26" s="4"/>
      <c r="H26" s="4"/>
      <c r="I26" s="4"/>
      <c r="J26" s="4">
        <v>27</v>
      </c>
      <c r="K26" s="4">
        <v>2</v>
      </c>
      <c r="L26" s="4"/>
      <c r="M26" s="4"/>
      <c r="N26" s="4"/>
      <c r="P26"/>
      <c r="Q26"/>
      <c r="R26"/>
    </row>
    <row r="27" spans="1:18">
      <c r="A27" s="25" t="s">
        <v>36</v>
      </c>
      <c r="B27" s="4"/>
      <c r="C27" s="4"/>
      <c r="F27" s="4"/>
      <c r="G27" s="4"/>
      <c r="H27" s="4"/>
      <c r="I27" s="4"/>
      <c r="J27" s="4">
        <v>1</v>
      </c>
      <c r="K27" s="4">
        <v>21</v>
      </c>
      <c r="L27" s="4">
        <v>1</v>
      </c>
      <c r="M27" s="4"/>
      <c r="N27" s="4"/>
      <c r="P27"/>
      <c r="Q27"/>
      <c r="R27"/>
    </row>
    <row r="28" spans="1:18">
      <c r="A28" s="25" t="s">
        <v>37</v>
      </c>
      <c r="B28" s="4"/>
      <c r="C28" s="4"/>
      <c r="F28" s="4"/>
      <c r="G28" s="4"/>
      <c r="H28" s="4"/>
      <c r="I28" s="4"/>
      <c r="J28" s="4"/>
      <c r="K28" s="4"/>
      <c r="L28" s="4">
        <v>26</v>
      </c>
      <c r="M28" s="4">
        <v>1</v>
      </c>
      <c r="N28" s="4"/>
      <c r="P28"/>
      <c r="Q28"/>
      <c r="R28"/>
    </row>
    <row r="29" spans="1:18">
      <c r="A29" s="25" t="s">
        <v>38</v>
      </c>
      <c r="B29" s="4"/>
      <c r="C29" s="4"/>
      <c r="F29" s="4"/>
      <c r="G29" s="4"/>
      <c r="H29" s="4"/>
      <c r="I29" s="4"/>
      <c r="J29" s="4"/>
      <c r="K29" s="4"/>
      <c r="L29" s="4"/>
      <c r="M29" s="4">
        <v>30</v>
      </c>
      <c r="N29" s="4">
        <v>1</v>
      </c>
      <c r="P29"/>
      <c r="Q29"/>
      <c r="R29"/>
    </row>
    <row r="30" spans="1:18">
      <c r="A30" s="25" t="s">
        <v>39</v>
      </c>
      <c r="B30" s="4"/>
      <c r="C30" s="4"/>
      <c r="F30" s="4"/>
      <c r="G30" s="4"/>
      <c r="H30" s="4"/>
      <c r="I30" s="4"/>
      <c r="J30" s="4"/>
      <c r="K30" s="4"/>
      <c r="L30" s="4"/>
      <c r="M30" s="4"/>
      <c r="N30" s="4">
        <v>21</v>
      </c>
      <c r="P30"/>
      <c r="Q30"/>
      <c r="R30"/>
    </row>
    <row r="31" spans="1:18">
      <c r="P31"/>
      <c r="Q31"/>
      <c r="R31"/>
    </row>
    <row r="32" spans="1:18">
      <c r="A32" s="14" t="s">
        <v>76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P32"/>
      <c r="Q32"/>
      <c r="R32"/>
    </row>
    <row r="33" spans="1:18">
      <c r="A33" s="3" t="s">
        <v>10</v>
      </c>
      <c r="B33" s="24" t="s">
        <v>11</v>
      </c>
      <c r="C33" s="24" t="s">
        <v>14</v>
      </c>
      <c r="D33" s="24" t="s">
        <v>15</v>
      </c>
      <c r="E33" s="24" t="s">
        <v>18</v>
      </c>
      <c r="F33" s="24" t="s">
        <v>19</v>
      </c>
      <c r="G33" s="24" t="s">
        <v>21</v>
      </c>
      <c r="H33" s="25" t="s">
        <v>22</v>
      </c>
      <c r="I33" s="24" t="s">
        <v>23</v>
      </c>
      <c r="J33" s="24" t="s">
        <v>24</v>
      </c>
      <c r="K33" s="24" t="s">
        <v>36</v>
      </c>
      <c r="L33" s="24" t="s">
        <v>37</v>
      </c>
      <c r="M33" s="24" t="s">
        <v>38</v>
      </c>
      <c r="N33" s="24" t="s">
        <v>39</v>
      </c>
      <c r="O33" s="2" t="s">
        <v>78</v>
      </c>
      <c r="P33"/>
      <c r="Q33"/>
      <c r="R33"/>
    </row>
    <row r="34" spans="1:18">
      <c r="A34" s="25" t="s">
        <v>11</v>
      </c>
      <c r="B34" s="4">
        <f>28/30</f>
        <v>0.93333333333333335</v>
      </c>
      <c r="C34" s="4">
        <f>2/30</f>
        <v>6.6666666666666666E-2</v>
      </c>
      <c r="F34" s="4"/>
      <c r="G34" s="4"/>
      <c r="H34" s="4"/>
      <c r="I34" s="4"/>
      <c r="J34" s="4"/>
      <c r="K34" s="4"/>
      <c r="L34" s="4"/>
      <c r="M34" s="4"/>
      <c r="N34" s="4"/>
      <c r="O34">
        <f>SUM(B34:N34)</f>
        <v>1</v>
      </c>
      <c r="Q34"/>
      <c r="R34"/>
    </row>
    <row r="35" spans="1:18">
      <c r="A35" s="25" t="s">
        <v>14</v>
      </c>
      <c r="B35" s="4">
        <f>1/30</f>
        <v>3.3333333333333333E-2</v>
      </c>
      <c r="C35" s="4">
        <f>28/30</f>
        <v>0.93333333333333335</v>
      </c>
      <c r="D35" s="4">
        <f>1/30</f>
        <v>3.3333333333333333E-2</v>
      </c>
      <c r="F35" s="4"/>
      <c r="G35" s="4"/>
      <c r="H35" s="4"/>
      <c r="I35" s="4"/>
      <c r="J35" s="4"/>
      <c r="K35" s="4"/>
      <c r="L35" s="4"/>
      <c r="M35" s="4"/>
      <c r="N35" s="4"/>
      <c r="O35">
        <f>SUM(B35:N35)</f>
        <v>1</v>
      </c>
      <c r="Q35"/>
      <c r="R35"/>
    </row>
    <row r="36" spans="1:18">
      <c r="A36" s="25" t="s">
        <v>15</v>
      </c>
      <c r="B36" s="4"/>
      <c r="C36" s="4"/>
      <c r="D36" s="4">
        <f>24/27</f>
        <v>0.88888888888888884</v>
      </c>
      <c r="E36" s="4">
        <f>3/27</f>
        <v>0.1111111111111111</v>
      </c>
      <c r="F36" s="4"/>
      <c r="G36" s="4"/>
      <c r="H36" s="4"/>
      <c r="I36" s="4"/>
      <c r="J36" s="4"/>
      <c r="K36" s="4"/>
      <c r="L36" s="4"/>
      <c r="M36" s="4"/>
      <c r="N36" s="4"/>
      <c r="O36">
        <f>SUM(B36:N36)</f>
        <v>1</v>
      </c>
    </row>
    <row r="37" spans="1:18">
      <c r="A37" s="25" t="s">
        <v>18</v>
      </c>
      <c r="B37" s="4"/>
      <c r="C37" s="4"/>
      <c r="D37" s="4">
        <f>1/17</f>
        <v>5.8823529411764705E-2</v>
      </c>
      <c r="E37" s="4">
        <f>14/17</f>
        <v>0.82352941176470584</v>
      </c>
      <c r="F37" s="4">
        <f>2/17</f>
        <v>0.11764705882352941</v>
      </c>
      <c r="G37" s="4"/>
      <c r="H37" s="4"/>
      <c r="I37" s="4"/>
      <c r="J37" s="4"/>
      <c r="K37" s="4"/>
      <c r="L37" s="4"/>
      <c r="M37" s="4"/>
      <c r="N37" s="4"/>
      <c r="O37">
        <f>SUM(B37:N37)</f>
        <v>1</v>
      </c>
    </row>
    <row r="38" spans="1:18">
      <c r="A38" s="25" t="s">
        <v>19</v>
      </c>
      <c r="B38" s="4"/>
      <c r="C38" s="4"/>
      <c r="D38" s="4">
        <f>1/29</f>
        <v>3.4482758620689655E-2</v>
      </c>
      <c r="F38" s="4">
        <f>26/29</f>
        <v>0.89655172413793105</v>
      </c>
      <c r="G38" s="4">
        <f>2/29</f>
        <v>6.8965517241379309E-2</v>
      </c>
      <c r="H38" s="4"/>
      <c r="I38" s="4"/>
      <c r="J38" s="4"/>
      <c r="K38" s="4"/>
      <c r="L38" s="4"/>
      <c r="M38" s="4"/>
      <c r="N38" s="4"/>
      <c r="O38">
        <f>SUM(B38:N38)</f>
        <v>1</v>
      </c>
    </row>
    <row r="39" spans="1:18">
      <c r="A39" s="25" t="s">
        <v>21</v>
      </c>
      <c r="B39" s="4"/>
      <c r="C39" s="4"/>
      <c r="F39" s="4">
        <f>1/19</f>
        <v>5.2631578947368418E-2</v>
      </c>
      <c r="G39" s="4">
        <f>17/19</f>
        <v>0.89473684210526316</v>
      </c>
      <c r="H39" s="4">
        <f>1/19</f>
        <v>5.2631578947368418E-2</v>
      </c>
      <c r="I39" s="4"/>
      <c r="J39" s="4"/>
      <c r="K39" s="4"/>
      <c r="L39" s="4"/>
      <c r="M39" s="4"/>
      <c r="N39" s="4"/>
      <c r="O39">
        <f>SUM(B39:N39)</f>
        <v>1</v>
      </c>
    </row>
    <row r="40" spans="1:18">
      <c r="A40" s="25" t="s">
        <v>22</v>
      </c>
      <c r="B40" s="4"/>
      <c r="C40" s="4"/>
      <c r="F40" s="4"/>
      <c r="G40" s="4"/>
      <c r="H40" s="4">
        <f>26/27</f>
        <v>0.96296296296296291</v>
      </c>
      <c r="I40" s="4">
        <f>1/27</f>
        <v>3.7037037037037035E-2</v>
      </c>
      <c r="J40" s="4"/>
      <c r="K40" s="4"/>
      <c r="L40" s="4"/>
      <c r="M40" s="4"/>
      <c r="N40" s="4"/>
      <c r="O40">
        <f>SUM(B40:N40)</f>
        <v>1</v>
      </c>
    </row>
    <row r="41" spans="1:18">
      <c r="A41" s="25" t="s">
        <v>23</v>
      </c>
      <c r="B41" s="4"/>
      <c r="C41" s="4"/>
      <c r="F41" s="4"/>
      <c r="G41" s="4"/>
      <c r="H41" s="4"/>
      <c r="I41" s="4">
        <f>10/11</f>
        <v>0.90909090909090906</v>
      </c>
      <c r="J41" s="4">
        <f>1/11</f>
        <v>9.0909090909090912E-2</v>
      </c>
      <c r="K41" s="4"/>
      <c r="L41" s="4"/>
      <c r="M41" s="4"/>
      <c r="N41" s="4"/>
      <c r="O41">
        <f>SUM(B41:N41)</f>
        <v>1</v>
      </c>
    </row>
    <row r="42" spans="1:18">
      <c r="A42" s="25" t="s">
        <v>24</v>
      </c>
      <c r="B42" s="4"/>
      <c r="C42" s="4"/>
      <c r="F42" s="4"/>
      <c r="G42" s="4"/>
      <c r="H42" s="4"/>
      <c r="I42" s="4"/>
      <c r="J42" s="4">
        <f>27/29</f>
        <v>0.93103448275862066</v>
      </c>
      <c r="K42" s="4">
        <f>2/29</f>
        <v>6.8965517241379309E-2</v>
      </c>
      <c r="L42" s="4"/>
      <c r="M42" s="4"/>
      <c r="N42" s="4"/>
      <c r="O42">
        <f>SUM(B42:N42)</f>
        <v>1</v>
      </c>
    </row>
    <row r="43" spans="1:18">
      <c r="A43" s="25" t="s">
        <v>36</v>
      </c>
      <c r="B43" s="4"/>
      <c r="C43" s="4"/>
      <c r="F43" s="4"/>
      <c r="G43" s="4"/>
      <c r="H43" s="4"/>
      <c r="I43" s="4"/>
      <c r="J43" s="4">
        <f>1/23</f>
        <v>4.3478260869565216E-2</v>
      </c>
      <c r="K43" s="4">
        <f>21/23</f>
        <v>0.91304347826086951</v>
      </c>
      <c r="L43" s="4">
        <f>1/23</f>
        <v>4.3478260869565216E-2</v>
      </c>
      <c r="M43" s="4"/>
      <c r="N43" s="4"/>
      <c r="O43">
        <f>SUM(B43:N43)</f>
        <v>0.99999999999999989</v>
      </c>
    </row>
    <row r="44" spans="1:18">
      <c r="A44" s="25" t="s">
        <v>37</v>
      </c>
      <c r="B44" s="4"/>
      <c r="C44" s="4"/>
      <c r="F44" s="4"/>
      <c r="G44" s="4"/>
      <c r="H44" s="4"/>
      <c r="I44" s="4"/>
      <c r="J44" s="4"/>
      <c r="K44" s="4"/>
      <c r="L44" s="4">
        <f>26/27</f>
        <v>0.96296296296296291</v>
      </c>
      <c r="M44" s="4">
        <f>1/27</f>
        <v>3.7037037037037035E-2</v>
      </c>
      <c r="N44" s="4"/>
      <c r="O44">
        <f>SUM(B44:N44)</f>
        <v>1</v>
      </c>
    </row>
    <row r="45" spans="1:18">
      <c r="A45" s="25" t="s">
        <v>38</v>
      </c>
      <c r="B45" s="4"/>
      <c r="C45" s="4"/>
      <c r="F45" s="4"/>
      <c r="G45" s="4"/>
      <c r="H45" s="4"/>
      <c r="I45" s="4"/>
      <c r="J45" s="4"/>
      <c r="K45" s="4"/>
      <c r="L45" s="4"/>
      <c r="M45" s="4">
        <f>30/31</f>
        <v>0.967741935483871</v>
      </c>
      <c r="N45" s="4">
        <f>1/31</f>
        <v>3.2258064516129031E-2</v>
      </c>
      <c r="O45">
        <f>SUM(B45:N45)</f>
        <v>1</v>
      </c>
    </row>
    <row r="46" spans="1:18">
      <c r="A46" s="25" t="s">
        <v>39</v>
      </c>
      <c r="B46" s="4"/>
      <c r="C46" s="4"/>
      <c r="F46" s="4"/>
      <c r="G46" s="4"/>
      <c r="H46" s="4"/>
      <c r="I46" s="4"/>
      <c r="J46" s="4"/>
      <c r="K46" s="4"/>
      <c r="L46" s="4"/>
      <c r="M46" s="4"/>
      <c r="N46" s="4">
        <f>21/21</f>
        <v>1</v>
      </c>
      <c r="O46">
        <f>SUM(B46:N46)</f>
        <v>1</v>
      </c>
    </row>
  </sheetData>
  <mergeCells count="2">
    <mergeCell ref="A16:N16"/>
    <mergeCell ref="A32:N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323"/>
  <sheetViews>
    <sheetView workbookViewId="0">
      <selection activeCell="H3" sqref="H3"/>
    </sheetView>
  </sheetViews>
  <sheetFormatPr defaultRowHeight="15"/>
  <cols>
    <col min="2" max="2" width="18.140625" customWidth="1"/>
    <col min="3" max="3" width="11.5703125" bestFit="1" customWidth="1"/>
    <col min="4" max="4" width="11.5703125" style="9" customWidth="1"/>
    <col min="5" max="5" width="13.5703125" customWidth="1"/>
    <col min="6" max="8" width="9.140625" customWidth="1"/>
    <col min="10" max="10" width="13.140625" bestFit="1" customWidth="1"/>
    <col min="11" max="11" width="10.42578125" bestFit="1" customWidth="1"/>
    <col min="12" max="12" width="11.7109375" bestFit="1" customWidth="1"/>
    <col min="13" max="13" width="10.5703125" customWidth="1"/>
    <col min="14" max="14" width="13.28515625" customWidth="1"/>
    <col min="15" max="15" width="12.7109375" bestFit="1" customWidth="1"/>
    <col min="16" max="16" width="13.140625" customWidth="1"/>
    <col min="17" max="17" width="12.42578125" customWidth="1"/>
    <col min="18" max="18" width="13.7109375" customWidth="1"/>
    <col min="19" max="19" width="4.5703125" customWidth="1"/>
    <col min="20" max="20" width="9.140625" customWidth="1"/>
    <col min="21" max="21" width="12.85546875" customWidth="1"/>
    <col min="22" max="22" width="13.85546875" bestFit="1" customWidth="1"/>
    <col min="23" max="23" width="16.85546875" customWidth="1"/>
    <col min="24" max="24" width="10.28515625" hidden="1" customWidth="1"/>
    <col min="25" max="25" width="16.42578125" bestFit="1" customWidth="1"/>
    <col min="26" max="26" width="9.28515625" customWidth="1"/>
    <col min="27" max="27" width="6.5703125" customWidth="1"/>
    <col min="28" max="28" width="6.7109375" customWidth="1"/>
    <col min="29" max="29" width="6.42578125" customWidth="1"/>
    <col min="30" max="31" width="7.28515625" customWidth="1"/>
    <col min="32" max="33" width="5.140625" customWidth="1"/>
    <col min="34" max="34" width="8.28515625" customWidth="1"/>
    <col min="35" max="36" width="5.140625" customWidth="1"/>
    <col min="37" max="37" width="8.28515625" customWidth="1"/>
    <col min="38" max="40" width="5.140625" customWidth="1"/>
    <col min="41" max="41" width="8.28515625" customWidth="1"/>
    <col min="42" max="44" width="5.140625" customWidth="1"/>
    <col min="45" max="45" width="8.28515625" customWidth="1"/>
    <col min="46" max="48" width="5.140625" customWidth="1"/>
    <col min="49" max="49" width="8.28515625" customWidth="1"/>
    <col min="50" max="51" width="5.140625" customWidth="1"/>
    <col min="52" max="52" width="8.28515625" customWidth="1"/>
    <col min="53" max="54" width="5.140625" customWidth="1"/>
    <col min="55" max="55" width="8.28515625" customWidth="1"/>
    <col min="56" max="57" width="5.140625" customWidth="1"/>
    <col min="58" max="58" width="8.28515625" customWidth="1"/>
    <col min="60" max="60" width="12.140625" bestFit="1" customWidth="1"/>
    <col min="61" max="61" width="11.28515625" bestFit="1" customWidth="1"/>
  </cols>
  <sheetData>
    <row r="1" spans="1:26">
      <c r="A1" s="1" t="s">
        <v>0</v>
      </c>
      <c r="B1" s="6" t="s">
        <v>2</v>
      </c>
      <c r="C1" s="1" t="s">
        <v>40</v>
      </c>
      <c r="D1" s="8" t="s">
        <v>25</v>
      </c>
      <c r="E1" s="1" t="s">
        <v>26</v>
      </c>
      <c r="F1" s="1" t="s">
        <v>27</v>
      </c>
      <c r="G1" s="1" t="s">
        <v>28</v>
      </c>
      <c r="H1" s="1" t="s">
        <v>80</v>
      </c>
      <c r="I1" s="17" t="s">
        <v>34</v>
      </c>
      <c r="J1" s="17"/>
      <c r="K1" s="17"/>
      <c r="L1" s="17"/>
      <c r="M1" s="17"/>
      <c r="N1" s="17"/>
      <c r="Q1" s="18" t="s">
        <v>44</v>
      </c>
      <c r="T1" s="3" t="s">
        <v>47</v>
      </c>
      <c r="U1" s="3" t="s">
        <v>9</v>
      </c>
      <c r="V1" s="3" t="s">
        <v>10</v>
      </c>
      <c r="W1" s="3" t="s">
        <v>48</v>
      </c>
      <c r="X1" s="3" t="s">
        <v>49</v>
      </c>
      <c r="Y1" s="3" t="s">
        <v>77</v>
      </c>
      <c r="Z1" s="16"/>
    </row>
    <row r="2" spans="1:26">
      <c r="A2" s="4">
        <v>1</v>
      </c>
      <c r="B2" s="2">
        <v>30437</v>
      </c>
      <c r="C2" s="4" t="str">
        <f>IF(B2&gt;$J$15,"13",IF(B2&gt;$J$14,"12",IF(B2&gt;$J$13,"11",IF(B2&gt;$J$12,"10",IF(B2&gt;$J$11,"9",IF(B2&gt;$J$10,"8",IF(B2&gt;$J$9,"7",IF(B2&gt;$J$8,"6",IF(B2&gt;$J$7,"5",IF(B2&gt;$J$6,"4",IF(B2&gt;$J$5,"3",IF(B2&gt;$J$4,"2","1"))))))))))))</f>
        <v>1</v>
      </c>
      <c r="D2" s="4" t="str">
        <f>IF(B2&gt;$J$15,"A13",IF(B2&gt;$J$14,"A12",IF(B2&gt;$J$13,"A11",IF(B2&gt;$J$12,"A10",IF(B2&gt;$J$11,"A9",IF(B2&gt;$J$10,"A8",IF(B2&gt;$J$9,"A7",IF(B2&gt;$J$8,"A6",IF(B2&gt;$J$7,"A5",IF(B2&gt;$J$6,"A4",IF(B2&gt;$J$5,"A3",IF(B2&gt;$J$4,"A2","A1"))))))))))))</f>
        <v>A1</v>
      </c>
      <c r="E2" s="2"/>
      <c r="F2" s="4"/>
      <c r="G2" s="4"/>
      <c r="I2" s="11" t="s">
        <v>6</v>
      </c>
      <c r="J2" s="11" t="s">
        <v>7</v>
      </c>
      <c r="K2" s="11" t="s">
        <v>8</v>
      </c>
      <c r="L2" s="11" t="s">
        <v>9</v>
      </c>
      <c r="M2" s="11" t="s">
        <v>31</v>
      </c>
      <c r="N2" s="11" t="s">
        <v>10</v>
      </c>
      <c r="P2" s="18" t="s">
        <v>46</v>
      </c>
      <c r="Q2" t="s">
        <v>45</v>
      </c>
      <c r="R2" t="s">
        <v>43</v>
      </c>
      <c r="T2" s="5" t="s">
        <v>50</v>
      </c>
      <c r="U2" s="4">
        <v>31194</v>
      </c>
      <c r="V2" s="4" t="s">
        <v>11</v>
      </c>
      <c r="W2" s="5" t="s">
        <v>51</v>
      </c>
      <c r="X2" s="5">
        <v>30</v>
      </c>
      <c r="Y2" s="5">
        <f>(U2*U18)+(U3*V18)</f>
        <v>31313.26666666667</v>
      </c>
      <c r="Z2" s="2"/>
    </row>
    <row r="3" spans="1:26">
      <c r="A3" s="4">
        <v>2</v>
      </c>
      <c r="B3" s="2">
        <v>30382</v>
      </c>
      <c r="C3" s="4" t="str">
        <f t="shared" ref="C3:C66" si="0">IF(B3&gt;$J$15,"13",IF(B3&gt;$J$14,"12",IF(B3&gt;$J$13,"11",IF(B3&gt;$J$12,"10",IF(B3&gt;$J$11,"9",IF(B3&gt;$J$10,"8",IF(B3&gt;$J$9,"7",IF(B3&gt;$J$8,"6",IF(B3&gt;$J$7,"5",IF(B3&gt;$J$6,"4",IF(B3&gt;$J$5,"3",IF(B3&gt;$J$4,"2","1"))))))))))))</f>
        <v>1</v>
      </c>
      <c r="D3" s="4" t="str">
        <f>IF(B3&gt;$J$15,"A13",IF(B3&gt;$J$14,"A12",IF(B3&gt;$J$13,"A11",IF(B3&gt;$J$12,"A10",IF(B3&gt;$J$11,"A9",IF(B3&gt;$J$10,"A8",IF(B3&gt;$J$9,"A7",IF(B3&gt;$J$8,"A6",IF(B3&gt;$J$7,"A5",IF(B3&gt;$J$6,"A4",IF(B3&gt;$J$5,"A3",IF(B3&gt;$J$4,"A2","A1"))))))))))))</f>
        <v>A1</v>
      </c>
      <c r="E3" s="2" t="str">
        <f>D2&amp;"-&gt;"&amp;D3</f>
        <v>A1-&gt;A1</v>
      </c>
      <c r="F3" s="4" t="str">
        <f>D2</f>
        <v>A1</v>
      </c>
      <c r="G3" s="4" t="str">
        <f>D3</f>
        <v>A1</v>
      </c>
      <c r="H3">
        <f>IF(F3=$V$14,$Y$14,IF(F3=$V$13,$Y$13,IF(F3=$V$12,$Y$12,IF(F3=$V$11,$Y$11,IF(F3=$V$10,$Y$10,IF(F3=$V$9,$Y$9,IF(F3=$V$8,$Y$8,IF(F3=$V$7,$Y$7,IF(F3=$V$6,$Y$6,IF(F3=$V$5,$Y$5,IF(F3=$V$4,$Y$4,IF(F3=$V$3,$Y$3,$Y$2))))))))))))</f>
        <v>31313.26666666667</v>
      </c>
      <c r="I3" s="4">
        <v>1</v>
      </c>
      <c r="J3" s="4">
        <v>30300</v>
      </c>
      <c r="K3" s="4">
        <v>32088</v>
      </c>
      <c r="L3" s="4">
        <v>31194</v>
      </c>
      <c r="M3" s="4" t="s">
        <v>32</v>
      </c>
      <c r="N3" s="4" t="s">
        <v>11</v>
      </c>
      <c r="P3" s="20" t="s">
        <v>11</v>
      </c>
      <c r="Q3" s="19">
        <v>30</v>
      </c>
      <c r="R3" s="19">
        <v>30</v>
      </c>
      <c r="T3" s="5" t="s">
        <v>52</v>
      </c>
      <c r="U3" s="4">
        <v>32983</v>
      </c>
      <c r="V3" s="4" t="s">
        <v>14</v>
      </c>
      <c r="W3" s="5" t="s">
        <v>67</v>
      </c>
      <c r="X3" s="5">
        <v>30</v>
      </c>
      <c r="Y3" s="5">
        <f>(U2*U19)+(U3*V19)+(U4*W19)</f>
        <v>32983</v>
      </c>
      <c r="Z3" s="2"/>
    </row>
    <row r="4" spans="1:26">
      <c r="A4" s="4">
        <v>3</v>
      </c>
      <c r="B4" s="2">
        <v>30526</v>
      </c>
      <c r="C4" s="4" t="str">
        <f>IF(B4&gt;$J$15,"13",IF(B4&gt;$J$14,"12",IF(B4&gt;$J$13,"11",IF(B4&gt;$J$12,"10",IF(B4&gt;$J$11,"9",IF(B4&gt;$J$10,"8",IF(B4&gt;$J$9,"7",IF(B4&gt;$J$8,"6",IF(B4&gt;$J$7,"5",IF(B4&gt;$J$6,"4",IF(B4&gt;$J$5,"3",IF(B4&gt;$J$4,"2","1"))))))))))))</f>
        <v>1</v>
      </c>
      <c r="D4" s="4" t="str">
        <f t="shared" ref="D3:D66" si="1">IF(B4&gt;$J$15,"A13",IF(B4&gt;$J$14,"A12",IF(B4&gt;$J$13,"A11",IF(B4&gt;$J$12,"A10",IF(B4&gt;$J$11,"A9",IF(B4&gt;$J$10,"A8",IF(B4&gt;$J$9,"A7",IF(B4&gt;$J$8,"A6",IF(B4&gt;$J$7,"A5",IF(B4&gt;$J$6,"A4",IF(B4&gt;$J$5,"A3",IF(B4&gt;$J$4,"A2","A1"))))))))))))</f>
        <v>A1</v>
      </c>
      <c r="E4" s="2" t="str">
        <f>D3&amp;"-&gt;"&amp;D4</f>
        <v>A1-&gt;A1</v>
      </c>
      <c r="F4" s="4" t="str">
        <f>D3</f>
        <v>A1</v>
      </c>
      <c r="G4" s="4" t="str">
        <f>D4</f>
        <v>A1</v>
      </c>
      <c r="H4">
        <f t="shared" ref="H4:H67" si="2">IF(F4=$V$14,$Y$14,IF(F4=$V$13,$Y$13,IF(F4=$V$12,$Y$12,IF(F4=$V$11,$Y$11,IF(F4=$V$10,$Y$10,IF(F4=$V$9,$Y$9,IF(F4=$V$8,$Y$8,IF(F4=$V$7,$Y$7,IF(F4=$V$6,$Y$6,IF(F4=$V$5,$Y$5,IF(F4=$V$4,$Y$4,IF(F4=$V$3,$Y$3,$Y$2))))))))))))</f>
        <v>31313.26666666667</v>
      </c>
      <c r="I4" s="4">
        <v>2</v>
      </c>
      <c r="J4" s="4">
        <v>32089</v>
      </c>
      <c r="K4" s="4">
        <v>33877</v>
      </c>
      <c r="L4" s="4">
        <v>32983</v>
      </c>
      <c r="M4" s="4" t="s">
        <v>32</v>
      </c>
      <c r="N4" s="4" t="s">
        <v>14</v>
      </c>
      <c r="P4" s="20" t="s">
        <v>36</v>
      </c>
      <c r="Q4" s="19">
        <v>23</v>
      </c>
      <c r="R4" s="19">
        <v>23</v>
      </c>
      <c r="T4" s="5" t="s">
        <v>53</v>
      </c>
      <c r="U4" s="4">
        <v>34772</v>
      </c>
      <c r="V4" s="4" t="s">
        <v>15</v>
      </c>
      <c r="W4" s="5" t="s">
        <v>68</v>
      </c>
      <c r="X4" s="5">
        <v>27</v>
      </c>
      <c r="Y4" s="5">
        <f>(U4*W20)+(U5*X20)</f>
        <v>34970.777777777774</v>
      </c>
      <c r="Z4" s="2"/>
    </row>
    <row r="5" spans="1:26">
      <c r="A5" s="4">
        <v>4</v>
      </c>
      <c r="B5" s="2">
        <v>30602</v>
      </c>
      <c r="C5" s="4" t="str">
        <f t="shared" si="0"/>
        <v>1</v>
      </c>
      <c r="D5" s="4" t="str">
        <f>IF(B5&gt;$J$15,"A13",IF(B5&gt;$J$14,"A12",IF(B5&gt;$J$13,"A11",IF(B5&gt;$J$12,"A10",IF(B5&gt;$J$11,"A9",IF(B5&gt;$J$10,"A8",IF(B5&gt;$J$9,"A7",IF(B5&gt;$J$8,"A6",IF(B5&gt;$J$7,"A5",IF(B5&gt;$J$6,"A4",IF(B5&gt;$J$5,"A3",IF(B5&gt;$J$4,"A2","A1"))))))))))))</f>
        <v>A1</v>
      </c>
      <c r="E5" s="2" t="str">
        <f>D4&amp;"-&gt;"&amp;D5</f>
        <v>A1-&gt;A1</v>
      </c>
      <c r="F5" s="4" t="str">
        <f>D4</f>
        <v>A1</v>
      </c>
      <c r="G5" s="4" t="str">
        <f>D5</f>
        <v>A1</v>
      </c>
      <c r="H5">
        <f t="shared" si="2"/>
        <v>31313.26666666667</v>
      </c>
      <c r="I5" s="4">
        <v>3</v>
      </c>
      <c r="J5" s="4">
        <v>33878</v>
      </c>
      <c r="K5" s="4">
        <v>35666</v>
      </c>
      <c r="L5" s="4">
        <v>34772</v>
      </c>
      <c r="M5" s="4" t="s">
        <v>32</v>
      </c>
      <c r="N5" s="4" t="s">
        <v>15</v>
      </c>
      <c r="P5" s="20" t="s">
        <v>37</v>
      </c>
      <c r="Q5" s="19">
        <v>27</v>
      </c>
      <c r="R5" s="19">
        <v>27</v>
      </c>
      <c r="T5" s="5" t="s">
        <v>54</v>
      </c>
      <c r="U5" s="4">
        <v>36561</v>
      </c>
      <c r="V5" s="4" t="s">
        <v>18</v>
      </c>
      <c r="W5" s="5" t="s">
        <v>69</v>
      </c>
      <c r="X5" s="5">
        <v>17</v>
      </c>
      <c r="Y5" s="5">
        <f>(U4*W21)+(U5*X21)+(U6*Y21)</f>
        <v>36666.235294117643</v>
      </c>
      <c r="Z5" s="2"/>
    </row>
    <row r="6" spans="1:26">
      <c r="A6" s="4">
        <v>5</v>
      </c>
      <c r="B6" s="2">
        <v>30718</v>
      </c>
      <c r="C6" s="4" t="str">
        <f t="shared" si="0"/>
        <v>1</v>
      </c>
      <c r="D6" s="4" t="str">
        <f t="shared" si="1"/>
        <v>A1</v>
      </c>
      <c r="E6" s="2" t="str">
        <f>D5&amp;"-&gt;"&amp;D6</f>
        <v>A1-&gt;A1</v>
      </c>
      <c r="F6" s="4" t="str">
        <f>D5</f>
        <v>A1</v>
      </c>
      <c r="G6" s="4" t="str">
        <f>D6</f>
        <v>A1</v>
      </c>
      <c r="H6">
        <f t="shared" si="2"/>
        <v>31313.26666666667</v>
      </c>
      <c r="I6" s="4">
        <v>4</v>
      </c>
      <c r="J6" s="4">
        <v>35667</v>
      </c>
      <c r="K6" s="4">
        <v>37455</v>
      </c>
      <c r="L6" s="4">
        <v>36561</v>
      </c>
      <c r="M6" s="4" t="s">
        <v>32</v>
      </c>
      <c r="N6" s="4" t="s">
        <v>18</v>
      </c>
      <c r="P6" s="20" t="s">
        <v>38</v>
      </c>
      <c r="Q6" s="19">
        <v>31</v>
      </c>
      <c r="R6" s="19">
        <v>31</v>
      </c>
      <c r="T6" s="5" t="s">
        <v>55</v>
      </c>
      <c r="U6" s="4">
        <v>38350</v>
      </c>
      <c r="V6" s="4" t="s">
        <v>19</v>
      </c>
      <c r="W6" s="5" t="s">
        <v>70</v>
      </c>
      <c r="X6" s="5">
        <v>29</v>
      </c>
      <c r="Y6" s="5">
        <f>(U4*W22)+(U6*Y22)+(U7*Z22)</f>
        <v>38350</v>
      </c>
      <c r="Z6" s="2"/>
    </row>
    <row r="7" spans="1:26">
      <c r="A7" s="4">
        <v>6</v>
      </c>
      <c r="B7" s="2">
        <v>30761</v>
      </c>
      <c r="C7" s="4" t="str">
        <f t="shared" si="0"/>
        <v>1</v>
      </c>
      <c r="D7" s="4" t="str">
        <f t="shared" si="1"/>
        <v>A1</v>
      </c>
      <c r="E7" s="2" t="str">
        <f>D6&amp;"-&gt;"&amp;D7</f>
        <v>A1-&gt;A1</v>
      </c>
      <c r="F7" s="4" t="str">
        <f>D6</f>
        <v>A1</v>
      </c>
      <c r="G7" s="4" t="str">
        <f>D7</f>
        <v>A1</v>
      </c>
      <c r="H7">
        <f t="shared" si="2"/>
        <v>31313.26666666667</v>
      </c>
      <c r="I7" s="4">
        <v>5</v>
      </c>
      <c r="J7" s="4">
        <v>37456</v>
      </c>
      <c r="K7" s="4">
        <v>39244</v>
      </c>
      <c r="L7" s="4">
        <v>38350</v>
      </c>
      <c r="M7" s="4" t="s">
        <v>32</v>
      </c>
      <c r="N7" s="4" t="s">
        <v>19</v>
      </c>
      <c r="P7" s="20" t="s">
        <v>39</v>
      </c>
      <c r="Q7" s="19">
        <v>21</v>
      </c>
      <c r="R7" s="19">
        <v>21</v>
      </c>
      <c r="T7" s="5" t="s">
        <v>56</v>
      </c>
      <c r="U7" s="4">
        <v>40139</v>
      </c>
      <c r="V7" s="4" t="s">
        <v>21</v>
      </c>
      <c r="W7" s="5" t="s">
        <v>71</v>
      </c>
      <c r="X7" s="5">
        <v>19</v>
      </c>
      <c r="Y7" s="5">
        <f>(U6*Y23)+(U7*Z23)+(U8*AA23)</f>
        <v>40186.078947368427</v>
      </c>
      <c r="Z7" s="2"/>
    </row>
    <row r="8" spans="1:26">
      <c r="A8" s="4">
        <v>7</v>
      </c>
      <c r="B8" s="2">
        <v>30963</v>
      </c>
      <c r="C8" s="4" t="str">
        <f t="shared" si="0"/>
        <v>1</v>
      </c>
      <c r="D8" s="4" t="str">
        <f t="shared" si="1"/>
        <v>A1</v>
      </c>
      <c r="E8" s="2" t="str">
        <f>D7&amp;"-&gt;"&amp;D8</f>
        <v>A1-&gt;A1</v>
      </c>
      <c r="F8" s="4" t="str">
        <f>D7</f>
        <v>A1</v>
      </c>
      <c r="G8" s="4" t="str">
        <f>D8</f>
        <v>A1</v>
      </c>
      <c r="H8">
        <f t="shared" si="2"/>
        <v>31313.26666666667</v>
      </c>
      <c r="I8" s="4">
        <v>6</v>
      </c>
      <c r="J8" s="4">
        <v>39245</v>
      </c>
      <c r="K8" s="4">
        <v>41033</v>
      </c>
      <c r="L8" s="4">
        <v>40139</v>
      </c>
      <c r="M8" s="4" t="s">
        <v>32</v>
      </c>
      <c r="N8" s="4" t="s">
        <v>21</v>
      </c>
      <c r="P8" s="20" t="s">
        <v>14</v>
      </c>
      <c r="Q8" s="19">
        <v>30</v>
      </c>
      <c r="R8" s="19">
        <v>30</v>
      </c>
      <c r="T8" s="5" t="s">
        <v>57</v>
      </c>
      <c r="U8" s="4">
        <v>42822.5</v>
      </c>
      <c r="V8" s="4" t="s">
        <v>22</v>
      </c>
      <c r="W8" s="5" t="s">
        <v>72</v>
      </c>
      <c r="X8" s="5">
        <v>27</v>
      </c>
      <c r="Y8" s="5">
        <f>(U8*AA24)+(U9*AB24)</f>
        <v>42921.888888888891</v>
      </c>
      <c r="Z8" s="2"/>
    </row>
    <row r="9" spans="1:26">
      <c r="A9" s="4">
        <v>8</v>
      </c>
      <c r="B9" s="2">
        <v>31041</v>
      </c>
      <c r="C9" s="4" t="str">
        <f t="shared" si="0"/>
        <v>1</v>
      </c>
      <c r="D9" s="4" t="str">
        <f t="shared" si="1"/>
        <v>A1</v>
      </c>
      <c r="E9" s="2" t="str">
        <f>D8&amp;"-&gt;"&amp;D9</f>
        <v>A1-&gt;A1</v>
      </c>
      <c r="F9" s="4" t="str">
        <f>D8</f>
        <v>A1</v>
      </c>
      <c r="G9" s="4" t="str">
        <f>D9</f>
        <v>A1</v>
      </c>
      <c r="H9">
        <f t="shared" si="2"/>
        <v>31313.26666666667</v>
      </c>
      <c r="I9" s="4">
        <v>7</v>
      </c>
      <c r="J9" s="4">
        <v>41034</v>
      </c>
      <c r="K9" s="4">
        <v>44611</v>
      </c>
      <c r="L9" s="4">
        <v>42822.5</v>
      </c>
      <c r="M9" s="4" t="s">
        <v>33</v>
      </c>
      <c r="N9" s="4" t="s">
        <v>22</v>
      </c>
      <c r="P9" s="20" t="s">
        <v>15</v>
      </c>
      <c r="Q9" s="19">
        <v>27</v>
      </c>
      <c r="R9" s="19">
        <v>27</v>
      </c>
      <c r="T9" s="5" t="s">
        <v>58</v>
      </c>
      <c r="U9" s="4">
        <v>45506</v>
      </c>
      <c r="V9" s="4" t="s">
        <v>23</v>
      </c>
      <c r="W9" s="5" t="s">
        <v>73</v>
      </c>
      <c r="X9" s="5">
        <v>11</v>
      </c>
      <c r="Y9" s="5">
        <f>(U9*AB25)+(U10*AC25)</f>
        <v>45668.63636363636</v>
      </c>
      <c r="Z9" s="2"/>
    </row>
    <row r="10" spans="1:26">
      <c r="A10" s="4">
        <v>9</v>
      </c>
      <c r="B10" s="2">
        <v>30942</v>
      </c>
      <c r="C10" s="4" t="str">
        <f t="shared" si="0"/>
        <v>1</v>
      </c>
      <c r="D10" s="4" t="str">
        <f t="shared" si="1"/>
        <v>A1</v>
      </c>
      <c r="E10" s="2" t="str">
        <f>D9&amp;"-&gt;"&amp;D10</f>
        <v>A1-&gt;A1</v>
      </c>
      <c r="F10" s="4" t="str">
        <f>D9</f>
        <v>A1</v>
      </c>
      <c r="G10" s="4" t="str">
        <f>D10</f>
        <v>A1</v>
      </c>
      <c r="H10">
        <f t="shared" si="2"/>
        <v>31313.26666666667</v>
      </c>
      <c r="I10" s="4">
        <v>8</v>
      </c>
      <c r="J10" s="4">
        <v>44612</v>
      </c>
      <c r="K10" s="4">
        <v>46400</v>
      </c>
      <c r="L10" s="4">
        <v>45506</v>
      </c>
      <c r="M10" s="4" t="s">
        <v>32</v>
      </c>
      <c r="N10" s="4" t="s">
        <v>23</v>
      </c>
      <c r="P10" s="20" t="s">
        <v>18</v>
      </c>
      <c r="Q10" s="19">
        <v>17</v>
      </c>
      <c r="R10" s="19">
        <v>17</v>
      </c>
      <c r="T10" s="5" t="s">
        <v>59</v>
      </c>
      <c r="U10" s="4">
        <v>47295</v>
      </c>
      <c r="V10" s="4" t="s">
        <v>24</v>
      </c>
      <c r="W10" s="5" t="s">
        <v>74</v>
      </c>
      <c r="X10" s="5">
        <v>29</v>
      </c>
      <c r="Y10" s="4">
        <f>(U10*AC26)+(U11*AD26)</f>
        <v>47480.068965517239</v>
      </c>
    </row>
    <row r="11" spans="1:26">
      <c r="A11" s="4">
        <v>10</v>
      </c>
      <c r="B11" s="2">
        <v>31148</v>
      </c>
      <c r="C11" s="4" t="str">
        <f t="shared" si="0"/>
        <v>1</v>
      </c>
      <c r="D11" s="4" t="str">
        <f t="shared" si="1"/>
        <v>A1</v>
      </c>
      <c r="E11" s="2" t="str">
        <f>D10&amp;"-&gt;"&amp;D11</f>
        <v>A1-&gt;A1</v>
      </c>
      <c r="F11" s="4" t="str">
        <f>D10</f>
        <v>A1</v>
      </c>
      <c r="G11" s="4" t="str">
        <f>D11</f>
        <v>A1</v>
      </c>
      <c r="H11">
        <f t="shared" si="2"/>
        <v>31313.26666666667</v>
      </c>
      <c r="I11" s="4">
        <v>9</v>
      </c>
      <c r="J11" s="4">
        <v>46401</v>
      </c>
      <c r="K11" s="4">
        <v>48189</v>
      </c>
      <c r="L11" s="4">
        <v>47295</v>
      </c>
      <c r="M11" s="4" t="s">
        <v>32</v>
      </c>
      <c r="N11" s="4" t="s">
        <v>24</v>
      </c>
      <c r="P11" s="20" t="s">
        <v>19</v>
      </c>
      <c r="Q11" s="19">
        <v>29</v>
      </c>
      <c r="R11" s="19">
        <v>29</v>
      </c>
      <c r="T11" s="5" t="s">
        <v>60</v>
      </c>
      <c r="U11" s="4">
        <v>49978.5</v>
      </c>
      <c r="V11" s="4" t="s">
        <v>36</v>
      </c>
      <c r="W11" s="9" t="s">
        <v>64</v>
      </c>
      <c r="X11" s="9">
        <v>23</v>
      </c>
      <c r="Y11" s="4">
        <f>(U10*AC27)+(U11*AD27)+(U12*AE27)</f>
        <v>50017.391304347824</v>
      </c>
    </row>
    <row r="12" spans="1:26">
      <c r="A12" s="4">
        <v>11</v>
      </c>
      <c r="B12" s="2">
        <v>30992</v>
      </c>
      <c r="C12" s="4" t="str">
        <f t="shared" si="0"/>
        <v>1</v>
      </c>
      <c r="D12" s="4" t="str">
        <f t="shared" si="1"/>
        <v>A1</v>
      </c>
      <c r="E12" s="2" t="str">
        <f>D11&amp;"-&gt;"&amp;D12</f>
        <v>A1-&gt;A1</v>
      </c>
      <c r="F12" s="4" t="str">
        <f>D11</f>
        <v>A1</v>
      </c>
      <c r="G12" s="4" t="str">
        <f>D12</f>
        <v>A1</v>
      </c>
      <c r="H12">
        <f t="shared" si="2"/>
        <v>31313.26666666667</v>
      </c>
      <c r="I12" s="4">
        <v>10</v>
      </c>
      <c r="J12" s="4">
        <v>48190</v>
      </c>
      <c r="K12" s="4">
        <v>51767</v>
      </c>
      <c r="L12" s="4">
        <v>49978.5</v>
      </c>
      <c r="M12" s="4" t="s">
        <v>33</v>
      </c>
      <c r="N12" s="4" t="s">
        <v>36</v>
      </c>
      <c r="P12" s="20" t="s">
        <v>21</v>
      </c>
      <c r="Q12" s="19">
        <v>19</v>
      </c>
      <c r="R12" s="19">
        <v>19</v>
      </c>
      <c r="T12" s="5" t="s">
        <v>61</v>
      </c>
      <c r="U12" s="4">
        <v>53556.5</v>
      </c>
      <c r="V12" s="4" t="s">
        <v>37</v>
      </c>
      <c r="W12" s="9" t="s">
        <v>65</v>
      </c>
      <c r="X12" s="9">
        <v>27</v>
      </c>
      <c r="Y12" s="4">
        <f>(U12*AE28)+(U13*AF28)</f>
        <v>53689.018518518511</v>
      </c>
    </row>
    <row r="13" spans="1:26">
      <c r="A13" s="4">
        <v>12</v>
      </c>
      <c r="B13" s="2">
        <v>31057</v>
      </c>
      <c r="C13" s="4" t="str">
        <f t="shared" si="0"/>
        <v>1</v>
      </c>
      <c r="D13" s="4" t="str">
        <f t="shared" si="1"/>
        <v>A1</v>
      </c>
      <c r="E13" s="2" t="str">
        <f>D12&amp;"-&gt;"&amp;D13</f>
        <v>A1-&gt;A1</v>
      </c>
      <c r="F13" s="4" t="str">
        <f>D12</f>
        <v>A1</v>
      </c>
      <c r="G13" s="4" t="str">
        <f>D13</f>
        <v>A1</v>
      </c>
      <c r="H13">
        <f t="shared" si="2"/>
        <v>31313.26666666667</v>
      </c>
      <c r="I13" s="4">
        <v>11</v>
      </c>
      <c r="J13" s="4">
        <v>51768</v>
      </c>
      <c r="K13" s="4">
        <v>55345</v>
      </c>
      <c r="L13" s="4">
        <v>53556.5</v>
      </c>
      <c r="M13" s="4" t="s">
        <v>33</v>
      </c>
      <c r="N13" s="4" t="s">
        <v>37</v>
      </c>
      <c r="P13" s="20" t="s">
        <v>22</v>
      </c>
      <c r="Q13" s="19">
        <v>27</v>
      </c>
      <c r="R13" s="19">
        <v>27</v>
      </c>
      <c r="T13" s="5" t="s">
        <v>62</v>
      </c>
      <c r="U13" s="4">
        <v>57134.5</v>
      </c>
      <c r="V13" s="4" t="s">
        <v>38</v>
      </c>
      <c r="W13" s="9" t="s">
        <v>66</v>
      </c>
      <c r="X13" s="9">
        <v>31</v>
      </c>
      <c r="Y13" s="4">
        <f>(U13*AF29)+(U14*AG29)</f>
        <v>57249.919354838712</v>
      </c>
    </row>
    <row r="14" spans="1:26">
      <c r="A14" s="4">
        <v>13</v>
      </c>
      <c r="B14" s="2">
        <v>31045</v>
      </c>
      <c r="C14" s="4" t="str">
        <f t="shared" si="0"/>
        <v>1</v>
      </c>
      <c r="D14" s="4" t="str">
        <f t="shared" si="1"/>
        <v>A1</v>
      </c>
      <c r="E14" s="2" t="str">
        <f>D13&amp;"-&gt;"&amp;D14</f>
        <v>A1-&gt;A1</v>
      </c>
      <c r="F14" s="4" t="str">
        <f>D13</f>
        <v>A1</v>
      </c>
      <c r="G14" s="4" t="str">
        <f>D14</f>
        <v>A1</v>
      </c>
      <c r="H14">
        <f t="shared" si="2"/>
        <v>31313.26666666667</v>
      </c>
      <c r="I14" s="4">
        <v>12</v>
      </c>
      <c r="J14" s="4">
        <v>55346</v>
      </c>
      <c r="K14" s="4">
        <v>58923</v>
      </c>
      <c r="L14" s="4">
        <v>57134.5</v>
      </c>
      <c r="M14" s="4" t="s">
        <v>33</v>
      </c>
      <c r="N14" s="4" t="s">
        <v>38</v>
      </c>
      <c r="P14" s="20" t="s">
        <v>23</v>
      </c>
      <c r="Q14" s="19">
        <v>11</v>
      </c>
      <c r="R14" s="19">
        <v>11</v>
      </c>
      <c r="T14" s="5" t="s">
        <v>63</v>
      </c>
      <c r="U14" s="4">
        <v>60712.5</v>
      </c>
      <c r="V14" s="4" t="s">
        <v>39</v>
      </c>
      <c r="W14" s="9" t="s">
        <v>39</v>
      </c>
      <c r="X14" s="9">
        <v>21</v>
      </c>
      <c r="Y14" s="4">
        <f>U14*AG30</f>
        <v>60712.5</v>
      </c>
    </row>
    <row r="15" spans="1:26">
      <c r="A15" s="4">
        <v>14</v>
      </c>
      <c r="B15" s="2">
        <v>31233</v>
      </c>
      <c r="C15" s="4" t="str">
        <f t="shared" si="0"/>
        <v>1</v>
      </c>
      <c r="D15" s="4" t="str">
        <f t="shared" si="1"/>
        <v>A1</v>
      </c>
      <c r="E15" s="2" t="str">
        <f>D14&amp;"-&gt;"&amp;D15</f>
        <v>A1-&gt;A1</v>
      </c>
      <c r="F15" s="4" t="str">
        <f>D14</f>
        <v>A1</v>
      </c>
      <c r="G15" s="4" t="str">
        <f>D15</f>
        <v>A1</v>
      </c>
      <c r="H15">
        <f t="shared" si="2"/>
        <v>31313.26666666667</v>
      </c>
      <c r="I15" s="4">
        <v>13</v>
      </c>
      <c r="J15" s="4">
        <v>58924</v>
      </c>
      <c r="K15" s="4">
        <v>62501</v>
      </c>
      <c r="L15" s="4">
        <v>60712.5</v>
      </c>
      <c r="M15" s="4" t="s">
        <v>33</v>
      </c>
      <c r="N15" s="4" t="s">
        <v>39</v>
      </c>
      <c r="P15" s="20" t="s">
        <v>24</v>
      </c>
      <c r="Q15" s="19">
        <v>29</v>
      </c>
      <c r="R15" s="19">
        <v>29</v>
      </c>
    </row>
    <row r="16" spans="1:26">
      <c r="A16" s="4">
        <v>15</v>
      </c>
      <c r="B16" s="2">
        <v>31058</v>
      </c>
      <c r="C16" s="4" t="str">
        <f t="shared" si="0"/>
        <v>1</v>
      </c>
      <c r="D16" s="4" t="str">
        <f t="shared" si="1"/>
        <v>A1</v>
      </c>
      <c r="E16" s="2" t="str">
        <f>D15&amp;"-&gt;"&amp;D16</f>
        <v>A1-&gt;A1</v>
      </c>
      <c r="F16" s="4" t="str">
        <f>D15</f>
        <v>A1</v>
      </c>
      <c r="G16" s="4" t="str">
        <f>D16</f>
        <v>A1</v>
      </c>
      <c r="H16">
        <f t="shared" si="2"/>
        <v>31313.26666666667</v>
      </c>
      <c r="P16" s="20" t="s">
        <v>41</v>
      </c>
      <c r="Q16" s="19"/>
      <c r="R16" s="19"/>
    </row>
    <row r="17" spans="1:33">
      <c r="A17" s="4">
        <v>16</v>
      </c>
      <c r="B17" s="2">
        <v>31129</v>
      </c>
      <c r="C17" s="4" t="str">
        <f t="shared" si="0"/>
        <v>1</v>
      </c>
      <c r="D17" s="4" t="str">
        <f t="shared" si="1"/>
        <v>A1</v>
      </c>
      <c r="E17" s="2" t="str">
        <f>D16&amp;"-&gt;"&amp;D17</f>
        <v>A1-&gt;A1</v>
      </c>
      <c r="F17" s="4" t="str">
        <f>D16</f>
        <v>A1</v>
      </c>
      <c r="G17" s="4" t="str">
        <f>D17</f>
        <v>A1</v>
      </c>
      <c r="H17">
        <f t="shared" si="2"/>
        <v>31313.26666666667</v>
      </c>
      <c r="P17" s="21" t="s">
        <v>41</v>
      </c>
      <c r="Q17" s="19"/>
      <c r="R17" s="19"/>
      <c r="T17" s="3" t="s">
        <v>79</v>
      </c>
      <c r="U17" s="24" t="s">
        <v>11</v>
      </c>
      <c r="V17" s="24" t="s">
        <v>14</v>
      </c>
      <c r="W17" s="24" t="s">
        <v>15</v>
      </c>
      <c r="X17" s="24" t="s">
        <v>18</v>
      </c>
      <c r="Y17" s="24" t="s">
        <v>19</v>
      </c>
      <c r="Z17" s="24" t="s">
        <v>21</v>
      </c>
      <c r="AA17" s="25" t="s">
        <v>22</v>
      </c>
      <c r="AB17" s="24" t="s">
        <v>23</v>
      </c>
      <c r="AC17" s="24" t="s">
        <v>24</v>
      </c>
      <c r="AD17" s="24" t="s">
        <v>36</v>
      </c>
      <c r="AE17" s="24" t="s">
        <v>37</v>
      </c>
      <c r="AF17" s="24" t="s">
        <v>38</v>
      </c>
      <c r="AG17" s="24" t="s">
        <v>39</v>
      </c>
    </row>
    <row r="18" spans="1:33">
      <c r="A18" s="4">
        <v>17</v>
      </c>
      <c r="B18" s="2">
        <v>31164</v>
      </c>
      <c r="C18" s="4" t="str">
        <f t="shared" si="0"/>
        <v>1</v>
      </c>
      <c r="D18" s="4" t="str">
        <f t="shared" si="1"/>
        <v>A1</v>
      </c>
      <c r="E18" s="2" t="str">
        <f>D17&amp;"-&gt;"&amp;D18</f>
        <v>A1-&gt;A1</v>
      </c>
      <c r="F18" s="4" t="str">
        <f>D17</f>
        <v>A1</v>
      </c>
      <c r="G18" s="4" t="str">
        <f>D18</f>
        <v>A1</v>
      </c>
      <c r="H18">
        <f t="shared" si="2"/>
        <v>31313.26666666667</v>
      </c>
      <c r="P18" s="20" t="s">
        <v>42</v>
      </c>
      <c r="Q18" s="19">
        <v>321</v>
      </c>
      <c r="R18" s="19">
        <v>321</v>
      </c>
      <c r="T18" s="25" t="s">
        <v>11</v>
      </c>
      <c r="U18" s="26">
        <f>28/30</f>
        <v>0.93333333333333335</v>
      </c>
      <c r="V18" s="26">
        <f>2/30</f>
        <v>6.6666666666666666E-2</v>
      </c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33">
      <c r="A19" s="4">
        <v>18</v>
      </c>
      <c r="B19" s="2">
        <v>31168</v>
      </c>
      <c r="C19" s="4" t="str">
        <f t="shared" si="0"/>
        <v>1</v>
      </c>
      <c r="D19" s="4" t="str">
        <f t="shared" si="1"/>
        <v>A1</v>
      </c>
      <c r="E19" s="2" t="str">
        <f>D18&amp;"-&gt;"&amp;D19</f>
        <v>A1-&gt;A1</v>
      </c>
      <c r="F19" s="4" t="str">
        <f>D18</f>
        <v>A1</v>
      </c>
      <c r="G19" s="4" t="str">
        <f>D19</f>
        <v>A1</v>
      </c>
      <c r="H19">
        <f t="shared" si="2"/>
        <v>31313.26666666667</v>
      </c>
      <c r="T19" s="25" t="s">
        <v>14</v>
      </c>
      <c r="U19" s="26">
        <f>1/30</f>
        <v>3.3333333333333333E-2</v>
      </c>
      <c r="V19" s="26">
        <f>28/30</f>
        <v>0.93333333333333335</v>
      </c>
      <c r="W19" s="26">
        <f>1/30</f>
        <v>3.3333333333333333E-2</v>
      </c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33">
      <c r="A20" s="4">
        <v>19</v>
      </c>
      <c r="B20" s="2">
        <v>31349</v>
      </c>
      <c r="C20" s="4" t="str">
        <f t="shared" si="0"/>
        <v>1</v>
      </c>
      <c r="D20" s="4" t="str">
        <f t="shared" si="1"/>
        <v>A1</v>
      </c>
      <c r="E20" s="2" t="str">
        <f>D19&amp;"-&gt;"&amp;D20</f>
        <v>A1-&gt;A1</v>
      </c>
      <c r="F20" s="4" t="str">
        <f>D19</f>
        <v>A1</v>
      </c>
      <c r="G20" s="4" t="str">
        <f>D20</f>
        <v>A1</v>
      </c>
      <c r="H20">
        <f t="shared" si="2"/>
        <v>31313.26666666667</v>
      </c>
      <c r="T20" s="25" t="s">
        <v>15</v>
      </c>
      <c r="U20" s="26"/>
      <c r="V20" s="26"/>
      <c r="W20" s="26">
        <f>24/27</f>
        <v>0.88888888888888884</v>
      </c>
      <c r="X20" s="26">
        <f>3/27</f>
        <v>0.1111111111111111</v>
      </c>
      <c r="Y20" s="26"/>
      <c r="Z20" s="26"/>
      <c r="AA20" s="26"/>
      <c r="AB20" s="26"/>
      <c r="AC20" s="26"/>
      <c r="AD20" s="26"/>
      <c r="AE20" s="26"/>
      <c r="AF20" s="26"/>
      <c r="AG20" s="26"/>
    </row>
    <row r="21" spans="1:33">
      <c r="A21" s="4">
        <v>20</v>
      </c>
      <c r="B21" s="2">
        <v>31126</v>
      </c>
      <c r="C21" s="4" t="str">
        <f t="shared" si="0"/>
        <v>1</v>
      </c>
      <c r="D21" s="4" t="str">
        <f t="shared" si="1"/>
        <v>A1</v>
      </c>
      <c r="E21" s="2" t="str">
        <f>D20&amp;"-&gt;"&amp;D21</f>
        <v>A1-&gt;A1</v>
      </c>
      <c r="F21" s="4" t="str">
        <f>D20</f>
        <v>A1</v>
      </c>
      <c r="G21" s="4" t="str">
        <f>D21</f>
        <v>A1</v>
      </c>
      <c r="H21">
        <f t="shared" si="2"/>
        <v>31313.26666666667</v>
      </c>
      <c r="T21" s="25" t="s">
        <v>18</v>
      </c>
      <c r="U21" s="26"/>
      <c r="V21" s="26"/>
      <c r="W21" s="26">
        <f>1/17</f>
        <v>5.8823529411764705E-2</v>
      </c>
      <c r="X21" s="26">
        <f>14/17</f>
        <v>0.82352941176470584</v>
      </c>
      <c r="Y21" s="26">
        <f>2/17</f>
        <v>0.11764705882352941</v>
      </c>
      <c r="Z21" s="26"/>
      <c r="AA21" s="26"/>
      <c r="AB21" s="26"/>
      <c r="AC21" s="26"/>
      <c r="AD21" s="26"/>
      <c r="AE21" s="26"/>
      <c r="AF21" s="26"/>
      <c r="AG21" s="26"/>
    </row>
    <row r="22" spans="1:33">
      <c r="A22" s="4">
        <v>21</v>
      </c>
      <c r="B22" s="2">
        <v>31201</v>
      </c>
      <c r="C22" s="4" t="str">
        <f t="shared" si="0"/>
        <v>1</v>
      </c>
      <c r="D22" s="4" t="str">
        <f t="shared" si="1"/>
        <v>A1</v>
      </c>
      <c r="E22" s="2" t="str">
        <f>D21&amp;"-&gt;"&amp;D22</f>
        <v>A1-&gt;A1</v>
      </c>
      <c r="F22" s="4" t="str">
        <f>D21</f>
        <v>A1</v>
      </c>
      <c r="G22" s="4" t="str">
        <f>D22</f>
        <v>A1</v>
      </c>
      <c r="H22">
        <f t="shared" si="2"/>
        <v>31313.26666666667</v>
      </c>
      <c r="T22" s="25" t="s">
        <v>19</v>
      </c>
      <c r="U22" s="26"/>
      <c r="V22" s="26"/>
      <c r="W22" s="26">
        <f>1/29</f>
        <v>3.4482758620689655E-2</v>
      </c>
      <c r="X22" s="26"/>
      <c r="Y22" s="26">
        <f>26/29</f>
        <v>0.89655172413793105</v>
      </c>
      <c r="Z22" s="26">
        <f>2/29</f>
        <v>6.8965517241379309E-2</v>
      </c>
      <c r="AA22" s="26"/>
      <c r="AB22" s="26"/>
      <c r="AC22" s="26"/>
      <c r="AD22" s="26"/>
      <c r="AE22" s="26"/>
      <c r="AF22" s="26"/>
      <c r="AG22" s="26"/>
    </row>
    <row r="23" spans="1:33">
      <c r="A23" s="4">
        <v>22</v>
      </c>
      <c r="B23" s="2">
        <v>31346</v>
      </c>
      <c r="C23" s="4" t="str">
        <f t="shared" si="0"/>
        <v>1</v>
      </c>
      <c r="D23" s="4" t="str">
        <f t="shared" si="1"/>
        <v>A1</v>
      </c>
      <c r="E23" s="2" t="str">
        <f>D22&amp;"-&gt;"&amp;D23</f>
        <v>A1-&gt;A1</v>
      </c>
      <c r="F23" s="4" t="str">
        <f>D22</f>
        <v>A1</v>
      </c>
      <c r="G23" s="4" t="str">
        <f>D23</f>
        <v>A1</v>
      </c>
      <c r="H23">
        <f t="shared" si="2"/>
        <v>31313.26666666667</v>
      </c>
      <c r="T23" s="25" t="s">
        <v>21</v>
      </c>
      <c r="U23" s="26"/>
      <c r="V23" s="26"/>
      <c r="W23" s="26"/>
      <c r="X23" s="26"/>
      <c r="Y23" s="26">
        <f>1/19</f>
        <v>5.2631578947368418E-2</v>
      </c>
      <c r="Z23" s="26">
        <f>17/19</f>
        <v>0.89473684210526316</v>
      </c>
      <c r="AA23" s="26">
        <f>1/19</f>
        <v>5.2631578947368418E-2</v>
      </c>
      <c r="AB23" s="26"/>
      <c r="AC23" s="26"/>
      <c r="AD23" s="26"/>
      <c r="AE23" s="26"/>
      <c r="AF23" s="26"/>
      <c r="AG23" s="26"/>
    </row>
    <row r="24" spans="1:33">
      <c r="A24" s="4">
        <v>23</v>
      </c>
      <c r="B24" s="2">
        <v>31363</v>
      </c>
      <c r="C24" s="4" t="str">
        <f t="shared" si="0"/>
        <v>1</v>
      </c>
      <c r="D24" s="4" t="str">
        <f t="shared" si="1"/>
        <v>A1</v>
      </c>
      <c r="E24" s="2" t="str">
        <f>D23&amp;"-&gt;"&amp;D24</f>
        <v>A1-&gt;A1</v>
      </c>
      <c r="F24" s="4" t="str">
        <f>D23</f>
        <v>A1</v>
      </c>
      <c r="G24" s="4" t="str">
        <f>D24</f>
        <v>A1</v>
      </c>
      <c r="H24">
        <f t="shared" si="2"/>
        <v>31313.26666666667</v>
      </c>
      <c r="T24" s="25" t="s">
        <v>22</v>
      </c>
      <c r="U24" s="26"/>
      <c r="V24" s="26"/>
      <c r="W24" s="26"/>
      <c r="X24" s="26"/>
      <c r="Y24" s="26"/>
      <c r="Z24" s="26"/>
      <c r="AA24" s="26">
        <f>26/27</f>
        <v>0.96296296296296291</v>
      </c>
      <c r="AB24" s="26">
        <f>1/27</f>
        <v>3.7037037037037035E-2</v>
      </c>
      <c r="AC24" s="26"/>
      <c r="AD24" s="26"/>
      <c r="AE24" s="26"/>
      <c r="AF24" s="26"/>
      <c r="AG24" s="26"/>
    </row>
    <row r="25" spans="1:33">
      <c r="A25" s="4">
        <v>24</v>
      </c>
      <c r="B25" s="2">
        <v>31499</v>
      </c>
      <c r="C25" s="4" t="str">
        <f t="shared" si="0"/>
        <v>1</v>
      </c>
      <c r="D25" s="4" t="str">
        <f t="shared" si="1"/>
        <v>A1</v>
      </c>
      <c r="E25" s="2" t="str">
        <f>D24&amp;"-&gt;"&amp;D25</f>
        <v>A1-&gt;A1</v>
      </c>
      <c r="F25" s="4" t="str">
        <f>D24</f>
        <v>A1</v>
      </c>
      <c r="G25" s="4" t="str">
        <f>D25</f>
        <v>A1</v>
      </c>
      <c r="H25">
        <f t="shared" si="2"/>
        <v>31313.26666666667</v>
      </c>
      <c r="T25" s="25" t="s">
        <v>23</v>
      </c>
      <c r="U25" s="26"/>
      <c r="V25" s="26"/>
      <c r="W25" s="26"/>
      <c r="X25" s="26"/>
      <c r="Y25" s="26"/>
      <c r="Z25" s="26"/>
      <c r="AA25" s="26"/>
      <c r="AB25" s="26">
        <f>10/11</f>
        <v>0.90909090909090906</v>
      </c>
      <c r="AC25" s="26">
        <f>1/11</f>
        <v>9.0909090909090912E-2</v>
      </c>
      <c r="AD25" s="26"/>
      <c r="AE25" s="26"/>
      <c r="AF25" s="26"/>
      <c r="AG25" s="26"/>
    </row>
    <row r="26" spans="1:33">
      <c r="A26" s="4">
        <v>25</v>
      </c>
      <c r="B26" s="2">
        <v>31468</v>
      </c>
      <c r="C26" s="4" t="str">
        <f t="shared" si="0"/>
        <v>1</v>
      </c>
      <c r="D26" s="4" t="str">
        <f t="shared" si="1"/>
        <v>A1</v>
      </c>
      <c r="E26" s="2" t="str">
        <f>D25&amp;"-&gt;"&amp;D26</f>
        <v>A1-&gt;A1</v>
      </c>
      <c r="F26" s="4" t="str">
        <f>D25</f>
        <v>A1</v>
      </c>
      <c r="G26" s="4" t="str">
        <f>D26</f>
        <v>A1</v>
      </c>
      <c r="H26">
        <f t="shared" si="2"/>
        <v>31313.26666666667</v>
      </c>
      <c r="T26" s="25" t="s">
        <v>24</v>
      </c>
      <c r="U26" s="26"/>
      <c r="V26" s="26"/>
      <c r="W26" s="26"/>
      <c r="X26" s="26"/>
      <c r="Y26" s="26"/>
      <c r="Z26" s="26"/>
      <c r="AA26" s="26"/>
      <c r="AB26" s="26"/>
      <c r="AC26" s="26">
        <f>27/29</f>
        <v>0.93103448275862066</v>
      </c>
      <c r="AD26" s="26">
        <f>2/29</f>
        <v>6.8965517241379309E-2</v>
      </c>
      <c r="AE26" s="26"/>
      <c r="AF26" s="26"/>
      <c r="AG26" s="26"/>
    </row>
    <row r="27" spans="1:33">
      <c r="A27" s="4">
        <v>26</v>
      </c>
      <c r="B27" s="2">
        <v>31688</v>
      </c>
      <c r="C27" s="4" t="str">
        <f t="shared" si="0"/>
        <v>1</v>
      </c>
      <c r="D27" s="4" t="str">
        <f t="shared" si="1"/>
        <v>A1</v>
      </c>
      <c r="E27" s="2" t="str">
        <f>D26&amp;"-&gt;"&amp;D27</f>
        <v>A1-&gt;A1</v>
      </c>
      <c r="F27" s="4" t="str">
        <f>D26</f>
        <v>A1</v>
      </c>
      <c r="G27" s="4" t="str">
        <f>D27</f>
        <v>A1</v>
      </c>
      <c r="H27">
        <f t="shared" si="2"/>
        <v>31313.26666666667</v>
      </c>
      <c r="T27" s="25" t="s">
        <v>36</v>
      </c>
      <c r="U27" s="26"/>
      <c r="V27" s="26"/>
      <c r="W27" s="26"/>
      <c r="X27" s="26"/>
      <c r="Y27" s="26"/>
      <c r="Z27" s="26"/>
      <c r="AA27" s="26"/>
      <c r="AB27" s="26"/>
      <c r="AC27" s="26">
        <f>1/23</f>
        <v>4.3478260869565216E-2</v>
      </c>
      <c r="AD27" s="26">
        <f>21/23</f>
        <v>0.91304347826086951</v>
      </c>
      <c r="AE27" s="26">
        <f>1/23</f>
        <v>4.3478260869565216E-2</v>
      </c>
      <c r="AF27" s="26"/>
      <c r="AG27" s="26"/>
    </row>
    <row r="28" spans="1:33">
      <c r="A28" s="4">
        <v>27</v>
      </c>
      <c r="B28" s="2">
        <v>31700</v>
      </c>
      <c r="C28" s="4" t="str">
        <f t="shared" si="0"/>
        <v>1</v>
      </c>
      <c r="D28" s="4" t="str">
        <f t="shared" si="1"/>
        <v>A1</v>
      </c>
      <c r="E28" s="2" t="str">
        <f>D27&amp;"-&gt;"&amp;D28</f>
        <v>A1-&gt;A1</v>
      </c>
      <c r="F28" s="4" t="str">
        <f>D27</f>
        <v>A1</v>
      </c>
      <c r="G28" s="4" t="str">
        <f>D28</f>
        <v>A1</v>
      </c>
      <c r="H28">
        <f t="shared" si="2"/>
        <v>31313.26666666667</v>
      </c>
      <c r="T28" s="25" t="s">
        <v>37</v>
      </c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>
        <f>26/27</f>
        <v>0.96296296296296291</v>
      </c>
      <c r="AF28" s="26">
        <f>1/27</f>
        <v>3.7037037037037035E-2</v>
      </c>
      <c r="AG28" s="26"/>
    </row>
    <row r="29" spans="1:33">
      <c r="A29" s="4">
        <v>28</v>
      </c>
      <c r="B29" s="2">
        <v>31899</v>
      </c>
      <c r="C29" s="4" t="str">
        <f t="shared" si="0"/>
        <v>1</v>
      </c>
      <c r="D29" s="4" t="str">
        <f t="shared" si="1"/>
        <v>A1</v>
      </c>
      <c r="E29" s="2" t="str">
        <f>D28&amp;"-&gt;"&amp;D29</f>
        <v>A1-&gt;A1</v>
      </c>
      <c r="F29" s="4" t="str">
        <f>D28</f>
        <v>A1</v>
      </c>
      <c r="G29" s="4" t="str">
        <f>D29</f>
        <v>A1</v>
      </c>
      <c r="H29">
        <f t="shared" si="2"/>
        <v>31313.26666666667</v>
      </c>
      <c r="T29" s="25" t="s">
        <v>38</v>
      </c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>
        <f>30/31</f>
        <v>0.967741935483871</v>
      </c>
      <c r="AG29" s="26">
        <f>1/31</f>
        <v>3.2258064516129031E-2</v>
      </c>
    </row>
    <row r="30" spans="1:33">
      <c r="A30" s="4">
        <v>29</v>
      </c>
      <c r="B30" s="2">
        <v>31858</v>
      </c>
      <c r="C30" s="4" t="str">
        <f t="shared" si="0"/>
        <v>1</v>
      </c>
      <c r="D30" s="4" t="str">
        <f t="shared" si="1"/>
        <v>A1</v>
      </c>
      <c r="E30" s="2" t="str">
        <f>D29&amp;"-&gt;"&amp;D30</f>
        <v>A1-&gt;A1</v>
      </c>
      <c r="F30" s="4" t="str">
        <f>D29</f>
        <v>A1</v>
      </c>
      <c r="G30" s="4" t="str">
        <f>D30</f>
        <v>A1</v>
      </c>
      <c r="H30">
        <f t="shared" si="2"/>
        <v>31313.26666666667</v>
      </c>
      <c r="T30" s="25" t="s">
        <v>39</v>
      </c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>
        <f>21/21</f>
        <v>1</v>
      </c>
    </row>
    <row r="31" spans="1:33">
      <c r="A31" s="4">
        <v>30</v>
      </c>
      <c r="B31" s="2">
        <v>32123</v>
      </c>
      <c r="C31" s="4" t="str">
        <f t="shared" si="0"/>
        <v>2</v>
      </c>
      <c r="D31" s="4" t="str">
        <f t="shared" si="1"/>
        <v>A2</v>
      </c>
      <c r="E31" s="2" t="str">
        <f>D30&amp;"-&gt;"&amp;D31</f>
        <v>A1-&gt;A2</v>
      </c>
      <c r="F31" s="4" t="str">
        <f>D30</f>
        <v>A1</v>
      </c>
      <c r="G31" s="4" t="str">
        <f>D31</f>
        <v>A2</v>
      </c>
      <c r="H31">
        <f t="shared" si="2"/>
        <v>31313.26666666667</v>
      </c>
    </row>
    <row r="32" spans="1:33">
      <c r="A32" s="4">
        <v>31</v>
      </c>
      <c r="B32" s="2">
        <v>31964</v>
      </c>
      <c r="C32" s="4" t="str">
        <f t="shared" si="0"/>
        <v>1</v>
      </c>
      <c r="D32" s="4" t="str">
        <f t="shared" si="1"/>
        <v>A1</v>
      </c>
      <c r="E32" s="2" t="str">
        <f>D31&amp;"-&gt;"&amp;D32</f>
        <v>A2-&gt;A1</v>
      </c>
      <c r="F32" s="4" t="str">
        <f>D31</f>
        <v>A2</v>
      </c>
      <c r="G32" s="4" t="str">
        <f>D32</f>
        <v>A1</v>
      </c>
      <c r="H32">
        <f t="shared" si="2"/>
        <v>32983</v>
      </c>
    </row>
    <row r="33" spans="1:8">
      <c r="A33" s="4">
        <v>32</v>
      </c>
      <c r="B33" s="2">
        <v>32222</v>
      </c>
      <c r="C33" s="4" t="str">
        <f t="shared" si="0"/>
        <v>2</v>
      </c>
      <c r="D33" s="4" t="str">
        <f t="shared" si="1"/>
        <v>A2</v>
      </c>
      <c r="E33" s="2" t="str">
        <f>D32&amp;"-&gt;"&amp;D33</f>
        <v>A1-&gt;A2</v>
      </c>
      <c r="F33" s="4" t="str">
        <f>D32</f>
        <v>A1</v>
      </c>
      <c r="G33" s="4" t="str">
        <f>D33</f>
        <v>A2</v>
      </c>
      <c r="H33">
        <f t="shared" si="2"/>
        <v>31313.26666666667</v>
      </c>
    </row>
    <row r="34" spans="1:8">
      <c r="A34" s="4">
        <v>33</v>
      </c>
      <c r="B34" s="2">
        <v>32401</v>
      </c>
      <c r="C34" s="4" t="str">
        <f t="shared" si="0"/>
        <v>2</v>
      </c>
      <c r="D34" s="4" t="str">
        <f t="shared" si="1"/>
        <v>A2</v>
      </c>
      <c r="E34" s="2" t="str">
        <f>D33&amp;"-&gt;"&amp;D34</f>
        <v>A2-&gt;A2</v>
      </c>
      <c r="F34" s="4" t="str">
        <f>D33</f>
        <v>A2</v>
      </c>
      <c r="G34" s="4" t="str">
        <f>D34</f>
        <v>A2</v>
      </c>
      <c r="H34">
        <f t="shared" si="2"/>
        <v>32983</v>
      </c>
    </row>
    <row r="35" spans="1:8">
      <c r="A35" s="4">
        <v>34</v>
      </c>
      <c r="B35" s="2">
        <v>32196</v>
      </c>
      <c r="C35" s="4" t="str">
        <f t="shared" si="0"/>
        <v>2</v>
      </c>
      <c r="D35" s="4" t="str">
        <f t="shared" si="1"/>
        <v>A2</v>
      </c>
      <c r="E35" s="2" t="str">
        <f>D34&amp;"-&gt;"&amp;D35</f>
        <v>A2-&gt;A2</v>
      </c>
      <c r="F35" s="4" t="str">
        <f>D34</f>
        <v>A2</v>
      </c>
      <c r="G35" s="4" t="str">
        <f>D35</f>
        <v>A2</v>
      </c>
      <c r="H35">
        <f t="shared" si="2"/>
        <v>32983</v>
      </c>
    </row>
    <row r="36" spans="1:8">
      <c r="A36" s="4">
        <v>35</v>
      </c>
      <c r="B36" s="2">
        <v>32370</v>
      </c>
      <c r="C36" s="4" t="str">
        <f t="shared" si="0"/>
        <v>2</v>
      </c>
      <c r="D36" s="4" t="str">
        <f t="shared" si="1"/>
        <v>A2</v>
      </c>
      <c r="E36" s="2" t="str">
        <f>D35&amp;"-&gt;"&amp;D36</f>
        <v>A2-&gt;A2</v>
      </c>
      <c r="F36" s="4" t="str">
        <f>D35</f>
        <v>A2</v>
      </c>
      <c r="G36" s="4" t="str">
        <f>D36</f>
        <v>A2</v>
      </c>
      <c r="H36">
        <f t="shared" si="2"/>
        <v>32983</v>
      </c>
    </row>
    <row r="37" spans="1:8">
      <c r="A37" s="4">
        <v>36</v>
      </c>
      <c r="B37" s="2">
        <v>32294</v>
      </c>
      <c r="C37" s="4" t="str">
        <f t="shared" si="0"/>
        <v>2</v>
      </c>
      <c r="D37" s="4" t="str">
        <f t="shared" si="1"/>
        <v>A2</v>
      </c>
      <c r="E37" s="2" t="str">
        <f>D36&amp;"-&gt;"&amp;D37</f>
        <v>A2-&gt;A2</v>
      </c>
      <c r="F37" s="4" t="str">
        <f>D36</f>
        <v>A2</v>
      </c>
      <c r="G37" s="4" t="str">
        <f>D37</f>
        <v>A2</v>
      </c>
      <c r="H37">
        <f t="shared" si="2"/>
        <v>32983</v>
      </c>
    </row>
    <row r="38" spans="1:8">
      <c r="A38" s="4">
        <v>37</v>
      </c>
      <c r="B38" s="2">
        <v>32625</v>
      </c>
      <c r="C38" s="4" t="str">
        <f t="shared" si="0"/>
        <v>2</v>
      </c>
      <c r="D38" s="4" t="str">
        <f t="shared" si="1"/>
        <v>A2</v>
      </c>
      <c r="E38" s="2" t="str">
        <f>D37&amp;"-&gt;"&amp;D38</f>
        <v>A2-&gt;A2</v>
      </c>
      <c r="F38" s="4" t="str">
        <f>D37</f>
        <v>A2</v>
      </c>
      <c r="G38" s="4" t="str">
        <f>D38</f>
        <v>A2</v>
      </c>
      <c r="H38">
        <f t="shared" si="2"/>
        <v>32983</v>
      </c>
    </row>
    <row r="39" spans="1:8">
      <c r="A39" s="4">
        <v>38</v>
      </c>
      <c r="B39" s="2">
        <v>32399</v>
      </c>
      <c r="C39" s="4" t="str">
        <f t="shared" si="0"/>
        <v>2</v>
      </c>
      <c r="D39" s="4" t="str">
        <f t="shared" si="1"/>
        <v>A2</v>
      </c>
      <c r="E39" s="2" t="str">
        <f>D38&amp;"-&gt;"&amp;D39</f>
        <v>A2-&gt;A2</v>
      </c>
      <c r="F39" s="4" t="str">
        <f>D38</f>
        <v>A2</v>
      </c>
      <c r="G39" s="4" t="str">
        <f>D39</f>
        <v>A2</v>
      </c>
      <c r="H39">
        <f t="shared" si="2"/>
        <v>32983</v>
      </c>
    </row>
    <row r="40" spans="1:8">
      <c r="A40" s="4">
        <v>39</v>
      </c>
      <c r="B40" s="2">
        <v>32415</v>
      </c>
      <c r="C40" s="4" t="str">
        <f t="shared" si="0"/>
        <v>2</v>
      </c>
      <c r="D40" s="4" t="str">
        <f t="shared" si="1"/>
        <v>A2</v>
      </c>
      <c r="E40" s="2" t="str">
        <f>D39&amp;"-&gt;"&amp;D40</f>
        <v>A2-&gt;A2</v>
      </c>
      <c r="F40" s="4" t="str">
        <f>D39</f>
        <v>A2</v>
      </c>
      <c r="G40" s="4" t="str">
        <f>D40</f>
        <v>A2</v>
      </c>
      <c r="H40">
        <f t="shared" si="2"/>
        <v>32983</v>
      </c>
    </row>
    <row r="41" spans="1:8">
      <c r="A41" s="4">
        <v>40</v>
      </c>
      <c r="B41" s="2">
        <v>32312</v>
      </c>
      <c r="C41" s="4" t="str">
        <f t="shared" si="0"/>
        <v>2</v>
      </c>
      <c r="D41" s="4" t="str">
        <f t="shared" si="1"/>
        <v>A2</v>
      </c>
      <c r="E41" s="2" t="str">
        <f>D40&amp;"-&gt;"&amp;D41</f>
        <v>A2-&gt;A2</v>
      </c>
      <c r="F41" s="4" t="str">
        <f>D40</f>
        <v>A2</v>
      </c>
      <c r="G41" s="4" t="str">
        <f>D41</f>
        <v>A2</v>
      </c>
      <c r="H41">
        <f t="shared" si="2"/>
        <v>32983</v>
      </c>
    </row>
    <row r="42" spans="1:8">
      <c r="A42" s="4">
        <v>41</v>
      </c>
      <c r="B42" s="2">
        <v>32540</v>
      </c>
      <c r="C42" s="4" t="str">
        <f t="shared" si="0"/>
        <v>2</v>
      </c>
      <c r="D42" s="4" t="str">
        <f t="shared" si="1"/>
        <v>A2</v>
      </c>
      <c r="E42" s="2" t="str">
        <f>D41&amp;"-&gt;"&amp;D42</f>
        <v>A2-&gt;A2</v>
      </c>
      <c r="F42" s="4" t="str">
        <f>D41</f>
        <v>A2</v>
      </c>
      <c r="G42" s="4" t="str">
        <f>D42</f>
        <v>A2</v>
      </c>
      <c r="H42">
        <f t="shared" si="2"/>
        <v>32983</v>
      </c>
    </row>
    <row r="43" spans="1:8">
      <c r="A43" s="4">
        <v>42</v>
      </c>
      <c r="B43" s="2">
        <v>32597</v>
      </c>
      <c r="C43" s="4" t="str">
        <f t="shared" si="0"/>
        <v>2</v>
      </c>
      <c r="D43" s="4" t="str">
        <f t="shared" si="1"/>
        <v>A2</v>
      </c>
      <c r="E43" s="2" t="str">
        <f>D42&amp;"-&gt;"&amp;D43</f>
        <v>A2-&gt;A2</v>
      </c>
      <c r="F43" s="4" t="str">
        <f>D42</f>
        <v>A2</v>
      </c>
      <c r="G43" s="4" t="str">
        <f>D43</f>
        <v>A2</v>
      </c>
      <c r="H43">
        <f t="shared" si="2"/>
        <v>32983</v>
      </c>
    </row>
    <row r="44" spans="1:8">
      <c r="A44" s="4">
        <v>43</v>
      </c>
      <c r="B44" s="2">
        <v>32466</v>
      </c>
      <c r="C44" s="4" t="str">
        <f t="shared" si="0"/>
        <v>2</v>
      </c>
      <c r="D44" s="4" t="str">
        <f t="shared" si="1"/>
        <v>A2</v>
      </c>
      <c r="E44" s="2" t="str">
        <f>D43&amp;"-&gt;"&amp;D44</f>
        <v>A2-&gt;A2</v>
      </c>
      <c r="F44" s="4" t="str">
        <f>D43</f>
        <v>A2</v>
      </c>
      <c r="G44" s="4" t="str">
        <f>D44</f>
        <v>A2</v>
      </c>
      <c r="H44">
        <f t="shared" si="2"/>
        <v>32983</v>
      </c>
    </row>
    <row r="45" spans="1:8">
      <c r="A45" s="4">
        <v>44</v>
      </c>
      <c r="B45" s="2">
        <v>32547</v>
      </c>
      <c r="C45" s="4" t="str">
        <f t="shared" si="0"/>
        <v>2</v>
      </c>
      <c r="D45" s="4" t="str">
        <f t="shared" si="1"/>
        <v>A2</v>
      </c>
      <c r="E45" s="2" t="str">
        <f>D44&amp;"-&gt;"&amp;D45</f>
        <v>A2-&gt;A2</v>
      </c>
      <c r="F45" s="4" t="str">
        <f>D44</f>
        <v>A2</v>
      </c>
      <c r="G45" s="4" t="str">
        <f>D45</f>
        <v>A2</v>
      </c>
      <c r="H45">
        <f t="shared" si="2"/>
        <v>32983</v>
      </c>
    </row>
    <row r="46" spans="1:8">
      <c r="A46" s="4">
        <v>45</v>
      </c>
      <c r="B46" s="2">
        <v>32625</v>
      </c>
      <c r="C46" s="4" t="str">
        <f t="shared" si="0"/>
        <v>2</v>
      </c>
      <c r="D46" s="4" t="str">
        <f t="shared" si="1"/>
        <v>A2</v>
      </c>
      <c r="E46" s="2" t="str">
        <f>D45&amp;"-&gt;"&amp;D46</f>
        <v>A2-&gt;A2</v>
      </c>
      <c r="F46" s="4" t="str">
        <f>D45</f>
        <v>A2</v>
      </c>
      <c r="G46" s="4" t="str">
        <f>D46</f>
        <v>A2</v>
      </c>
      <c r="H46">
        <f t="shared" si="2"/>
        <v>32983</v>
      </c>
    </row>
    <row r="47" spans="1:8">
      <c r="A47" s="4">
        <v>46</v>
      </c>
      <c r="B47" s="2">
        <v>32578</v>
      </c>
      <c r="C47" s="4" t="str">
        <f t="shared" si="0"/>
        <v>2</v>
      </c>
      <c r="D47" s="4" t="str">
        <f t="shared" si="1"/>
        <v>A2</v>
      </c>
      <c r="E47" s="2" t="str">
        <f>D46&amp;"-&gt;"&amp;D47</f>
        <v>A2-&gt;A2</v>
      </c>
      <c r="F47" s="4" t="str">
        <f>D46</f>
        <v>A2</v>
      </c>
      <c r="G47" s="4" t="str">
        <f>D47</f>
        <v>A2</v>
      </c>
      <c r="H47">
        <f t="shared" si="2"/>
        <v>32983</v>
      </c>
    </row>
    <row r="48" spans="1:8">
      <c r="A48" s="4">
        <v>47</v>
      </c>
      <c r="B48" s="2">
        <v>32744</v>
      </c>
      <c r="C48" s="4" t="str">
        <f t="shared" si="0"/>
        <v>2</v>
      </c>
      <c r="D48" s="4" t="str">
        <f t="shared" si="1"/>
        <v>A2</v>
      </c>
      <c r="E48" s="2" t="str">
        <f>D47&amp;"-&gt;"&amp;D48</f>
        <v>A2-&gt;A2</v>
      </c>
      <c r="F48" s="4" t="str">
        <f>D47</f>
        <v>A2</v>
      </c>
      <c r="G48" s="4" t="str">
        <f>D48</f>
        <v>A2</v>
      </c>
      <c r="H48">
        <f t="shared" si="2"/>
        <v>32983</v>
      </c>
    </row>
    <row r="49" spans="1:8">
      <c r="A49" s="4">
        <v>48</v>
      </c>
      <c r="B49" s="2">
        <v>32903</v>
      </c>
      <c r="C49" s="4" t="str">
        <f t="shared" si="0"/>
        <v>2</v>
      </c>
      <c r="D49" s="4" t="str">
        <f t="shared" si="1"/>
        <v>A2</v>
      </c>
      <c r="E49" s="2" t="str">
        <f>D48&amp;"-&gt;"&amp;D49</f>
        <v>A2-&gt;A2</v>
      </c>
      <c r="F49" s="4" t="str">
        <f>D48</f>
        <v>A2</v>
      </c>
      <c r="G49" s="4" t="str">
        <f>D49</f>
        <v>A2</v>
      </c>
      <c r="H49">
        <f t="shared" si="2"/>
        <v>32983</v>
      </c>
    </row>
    <row r="50" spans="1:8">
      <c r="A50" s="4">
        <v>49</v>
      </c>
      <c r="B50" s="2">
        <v>33085</v>
      </c>
      <c r="C50" s="4" t="str">
        <f t="shared" si="0"/>
        <v>2</v>
      </c>
      <c r="D50" s="4" t="str">
        <f t="shared" si="1"/>
        <v>A2</v>
      </c>
      <c r="E50" s="2" t="str">
        <f>D49&amp;"-&gt;"&amp;D50</f>
        <v>A2-&gt;A2</v>
      </c>
      <c r="F50" s="4" t="str">
        <f>D49</f>
        <v>A2</v>
      </c>
      <c r="G50" s="4" t="str">
        <f>D50</f>
        <v>A2</v>
      </c>
      <c r="H50">
        <f t="shared" si="2"/>
        <v>32983</v>
      </c>
    </row>
    <row r="51" spans="1:8">
      <c r="A51" s="4">
        <v>50</v>
      </c>
      <c r="B51" s="2">
        <v>32928</v>
      </c>
      <c r="C51" s="4" t="str">
        <f t="shared" si="0"/>
        <v>2</v>
      </c>
      <c r="D51" s="4" t="str">
        <f t="shared" si="1"/>
        <v>A2</v>
      </c>
      <c r="E51" s="2" t="str">
        <f>D50&amp;"-&gt;"&amp;D51</f>
        <v>A2-&gt;A2</v>
      </c>
      <c r="F51" s="4" t="str">
        <f>D50</f>
        <v>A2</v>
      </c>
      <c r="G51" s="4" t="str">
        <f>D51</f>
        <v>A2</v>
      </c>
      <c r="H51">
        <f t="shared" si="2"/>
        <v>32983</v>
      </c>
    </row>
    <row r="52" spans="1:8">
      <c r="A52" s="4">
        <v>51</v>
      </c>
      <c r="B52" s="2">
        <v>33076</v>
      </c>
      <c r="C52" s="4" t="str">
        <f t="shared" si="0"/>
        <v>2</v>
      </c>
      <c r="D52" s="4" t="str">
        <f t="shared" si="1"/>
        <v>A2</v>
      </c>
      <c r="E52" s="2" t="str">
        <f>D51&amp;"-&gt;"&amp;D52</f>
        <v>A2-&gt;A2</v>
      </c>
      <c r="F52" s="4" t="str">
        <f>D51</f>
        <v>A2</v>
      </c>
      <c r="G52" s="4" t="str">
        <f>D52</f>
        <v>A2</v>
      </c>
      <c r="H52">
        <f t="shared" si="2"/>
        <v>32983</v>
      </c>
    </row>
    <row r="53" spans="1:8">
      <c r="A53" s="4">
        <v>52</v>
      </c>
      <c r="B53" s="2">
        <v>33174</v>
      </c>
      <c r="C53" s="4" t="str">
        <f t="shared" si="0"/>
        <v>2</v>
      </c>
      <c r="D53" s="4" t="str">
        <f t="shared" si="1"/>
        <v>A2</v>
      </c>
      <c r="E53" s="2" t="str">
        <f>D52&amp;"-&gt;"&amp;D53</f>
        <v>A2-&gt;A2</v>
      </c>
      <c r="F53" s="4" t="str">
        <f>D52</f>
        <v>A2</v>
      </c>
      <c r="G53" s="4" t="str">
        <f>D53</f>
        <v>A2</v>
      </c>
      <c r="H53">
        <f t="shared" si="2"/>
        <v>32983</v>
      </c>
    </row>
    <row r="54" spans="1:8">
      <c r="A54" s="4">
        <v>53</v>
      </c>
      <c r="B54" s="2">
        <v>33178</v>
      </c>
      <c r="C54" s="4" t="str">
        <f t="shared" si="0"/>
        <v>2</v>
      </c>
      <c r="D54" s="4" t="str">
        <f t="shared" si="1"/>
        <v>A2</v>
      </c>
      <c r="E54" s="2" t="str">
        <f>D53&amp;"-&gt;"&amp;D54</f>
        <v>A2-&gt;A2</v>
      </c>
      <c r="F54" s="4" t="str">
        <f>D53</f>
        <v>A2</v>
      </c>
      <c r="G54" s="4" t="str">
        <f>D54</f>
        <v>A2</v>
      </c>
      <c r="H54">
        <f t="shared" si="2"/>
        <v>32983</v>
      </c>
    </row>
    <row r="55" spans="1:8">
      <c r="A55" s="4">
        <v>54</v>
      </c>
      <c r="B55" s="2">
        <v>33281</v>
      </c>
      <c r="C55" s="4" t="str">
        <f t="shared" si="0"/>
        <v>2</v>
      </c>
      <c r="D55" s="4" t="str">
        <f t="shared" si="1"/>
        <v>A2</v>
      </c>
      <c r="E55" s="2" t="str">
        <f>D54&amp;"-&gt;"&amp;D55</f>
        <v>A2-&gt;A2</v>
      </c>
      <c r="F55" s="4" t="str">
        <f>D54</f>
        <v>A2</v>
      </c>
      <c r="G55" s="4" t="str">
        <f>D55</f>
        <v>A2</v>
      </c>
      <c r="H55">
        <f t="shared" si="2"/>
        <v>32983</v>
      </c>
    </row>
    <row r="56" spans="1:8">
      <c r="A56" s="4">
        <v>55</v>
      </c>
      <c r="B56" s="2">
        <v>33470</v>
      </c>
      <c r="C56" s="4" t="str">
        <f t="shared" si="0"/>
        <v>2</v>
      </c>
      <c r="D56" s="4" t="str">
        <f t="shared" si="1"/>
        <v>A2</v>
      </c>
      <c r="E56" s="2" t="str">
        <f>D55&amp;"-&gt;"&amp;D56</f>
        <v>A2-&gt;A2</v>
      </c>
      <c r="F56" s="4" t="str">
        <f>D55</f>
        <v>A2</v>
      </c>
      <c r="G56" s="4" t="str">
        <f>D56</f>
        <v>A2</v>
      </c>
      <c r="H56">
        <f t="shared" si="2"/>
        <v>32983</v>
      </c>
    </row>
    <row r="57" spans="1:8">
      <c r="A57" s="4">
        <v>56</v>
      </c>
      <c r="B57" s="2">
        <v>33542</v>
      </c>
      <c r="C57" s="4" t="str">
        <f t="shared" si="0"/>
        <v>2</v>
      </c>
      <c r="D57" s="4" t="str">
        <f t="shared" si="1"/>
        <v>A2</v>
      </c>
      <c r="E57" s="2" t="str">
        <f>D56&amp;"-&gt;"&amp;D57</f>
        <v>A2-&gt;A2</v>
      </c>
      <c r="F57" s="4" t="str">
        <f>D56</f>
        <v>A2</v>
      </c>
      <c r="G57" s="4" t="str">
        <f>D57</f>
        <v>A2</v>
      </c>
      <c r="H57">
        <f t="shared" si="2"/>
        <v>32983</v>
      </c>
    </row>
    <row r="58" spans="1:8">
      <c r="A58" s="4">
        <v>57</v>
      </c>
      <c r="B58" s="2">
        <v>33494</v>
      </c>
      <c r="C58" s="4" t="str">
        <f t="shared" si="0"/>
        <v>2</v>
      </c>
      <c r="D58" s="4" t="str">
        <f t="shared" si="1"/>
        <v>A2</v>
      </c>
      <c r="E58" s="2" t="str">
        <f>D57&amp;"-&gt;"&amp;D58</f>
        <v>A2-&gt;A2</v>
      </c>
      <c r="F58" s="4" t="str">
        <f>D57</f>
        <v>A2</v>
      </c>
      <c r="G58" s="4" t="str">
        <f>D58</f>
        <v>A2</v>
      </c>
      <c r="H58">
        <f t="shared" si="2"/>
        <v>32983</v>
      </c>
    </row>
    <row r="59" spans="1:8">
      <c r="A59" s="4">
        <v>58</v>
      </c>
      <c r="B59" s="2">
        <v>33704</v>
      </c>
      <c r="C59" s="4" t="str">
        <f t="shared" si="0"/>
        <v>2</v>
      </c>
      <c r="D59" s="4" t="str">
        <f t="shared" si="1"/>
        <v>A2</v>
      </c>
      <c r="E59" s="2" t="str">
        <f>D58&amp;"-&gt;"&amp;D59</f>
        <v>A2-&gt;A2</v>
      </c>
      <c r="F59" s="4" t="str">
        <f>D58</f>
        <v>A2</v>
      </c>
      <c r="G59" s="4" t="str">
        <f>D59</f>
        <v>A2</v>
      </c>
      <c r="H59">
        <f t="shared" si="2"/>
        <v>32983</v>
      </c>
    </row>
    <row r="60" spans="1:8">
      <c r="A60" s="4">
        <v>59</v>
      </c>
      <c r="B60" s="2">
        <v>33734</v>
      </c>
      <c r="C60" s="4" t="str">
        <f t="shared" si="0"/>
        <v>2</v>
      </c>
      <c r="D60" s="4" t="str">
        <f t="shared" si="1"/>
        <v>A2</v>
      </c>
      <c r="E60" s="2" t="str">
        <f>D59&amp;"-&gt;"&amp;D60</f>
        <v>A2-&gt;A2</v>
      </c>
      <c r="F60" s="4" t="str">
        <f>D59</f>
        <v>A2</v>
      </c>
      <c r="G60" s="4" t="str">
        <f>D60</f>
        <v>A2</v>
      </c>
      <c r="H60">
        <f t="shared" si="2"/>
        <v>32983</v>
      </c>
    </row>
    <row r="61" spans="1:8">
      <c r="A61" s="4">
        <v>60</v>
      </c>
      <c r="B61" s="2">
        <v>33819</v>
      </c>
      <c r="C61" s="4" t="str">
        <f t="shared" si="0"/>
        <v>2</v>
      </c>
      <c r="D61" s="4" t="str">
        <f t="shared" si="1"/>
        <v>A2</v>
      </c>
      <c r="E61" s="2" t="str">
        <f>D60&amp;"-&gt;"&amp;D61</f>
        <v>A2-&gt;A2</v>
      </c>
      <c r="F61" s="4" t="str">
        <f>D60</f>
        <v>A2</v>
      </c>
      <c r="G61" s="4" t="str">
        <f>D61</f>
        <v>A2</v>
      </c>
      <c r="H61">
        <f t="shared" si="2"/>
        <v>32983</v>
      </c>
    </row>
    <row r="62" spans="1:8">
      <c r="A62" s="4">
        <v>61</v>
      </c>
      <c r="B62" s="2">
        <v>34049</v>
      </c>
      <c r="C62" s="4" t="str">
        <f t="shared" si="0"/>
        <v>3</v>
      </c>
      <c r="D62" s="4" t="str">
        <f t="shared" si="1"/>
        <v>A3</v>
      </c>
      <c r="E62" s="2" t="str">
        <f>D61&amp;"-&gt;"&amp;D62</f>
        <v>A2-&gt;A3</v>
      </c>
      <c r="F62" s="4" t="str">
        <f>D61</f>
        <v>A2</v>
      </c>
      <c r="G62" s="4" t="str">
        <f>D62</f>
        <v>A3</v>
      </c>
      <c r="H62">
        <f t="shared" si="2"/>
        <v>32983</v>
      </c>
    </row>
    <row r="63" spans="1:8">
      <c r="A63" s="4">
        <v>62</v>
      </c>
      <c r="B63" s="2">
        <v>33989</v>
      </c>
      <c r="C63" s="4" t="str">
        <f t="shared" si="0"/>
        <v>3</v>
      </c>
      <c r="D63" s="4" t="str">
        <f t="shared" si="1"/>
        <v>A3</v>
      </c>
      <c r="E63" s="2" t="str">
        <f>D62&amp;"-&gt;"&amp;D63</f>
        <v>A3-&gt;A3</v>
      </c>
      <c r="F63" s="4" t="str">
        <f>D62</f>
        <v>A3</v>
      </c>
      <c r="G63" s="4" t="str">
        <f>D63</f>
        <v>A3</v>
      </c>
      <c r="H63">
        <f t="shared" si="2"/>
        <v>34970.777777777774</v>
      </c>
    </row>
    <row r="64" spans="1:8">
      <c r="A64" s="4">
        <v>63</v>
      </c>
      <c r="B64" s="2">
        <v>34156</v>
      </c>
      <c r="C64" s="4" t="str">
        <f t="shared" si="0"/>
        <v>3</v>
      </c>
      <c r="D64" s="4" t="str">
        <f t="shared" si="1"/>
        <v>A3</v>
      </c>
      <c r="E64" s="2" t="str">
        <f>D63&amp;"-&gt;"&amp;D64</f>
        <v>A3-&gt;A3</v>
      </c>
      <c r="F64" s="4" t="str">
        <f>D63</f>
        <v>A3</v>
      </c>
      <c r="G64" s="4" t="str">
        <f>D64</f>
        <v>A3</v>
      </c>
      <c r="H64">
        <f t="shared" si="2"/>
        <v>34970.777777777774</v>
      </c>
    </row>
    <row r="65" spans="1:8">
      <c r="A65" s="4">
        <v>64</v>
      </c>
      <c r="B65" s="2">
        <v>34056</v>
      </c>
      <c r="C65" s="4" t="str">
        <f t="shared" si="0"/>
        <v>3</v>
      </c>
      <c r="D65" s="4" t="str">
        <f t="shared" si="1"/>
        <v>A3</v>
      </c>
      <c r="E65" s="2" t="str">
        <f>D64&amp;"-&gt;"&amp;D65</f>
        <v>A3-&gt;A3</v>
      </c>
      <c r="F65" s="4" t="str">
        <f>D64</f>
        <v>A3</v>
      </c>
      <c r="G65" s="4" t="str">
        <f>D65</f>
        <v>A3</v>
      </c>
      <c r="H65">
        <f t="shared" si="2"/>
        <v>34970.777777777774</v>
      </c>
    </row>
    <row r="66" spans="1:8">
      <c r="A66" s="4">
        <v>65</v>
      </c>
      <c r="B66" s="2">
        <v>33978</v>
      </c>
      <c r="C66" s="4" t="str">
        <f t="shared" si="0"/>
        <v>3</v>
      </c>
      <c r="D66" s="4" t="str">
        <f t="shared" si="1"/>
        <v>A3</v>
      </c>
      <c r="E66" s="2" t="str">
        <f>D65&amp;"-&gt;"&amp;D66</f>
        <v>A3-&gt;A3</v>
      </c>
      <c r="F66" s="4" t="str">
        <f>D65</f>
        <v>A3</v>
      </c>
      <c r="G66" s="4" t="str">
        <f>D66</f>
        <v>A3</v>
      </c>
      <c r="H66">
        <f t="shared" si="2"/>
        <v>34970.777777777774</v>
      </c>
    </row>
    <row r="67" spans="1:8">
      <c r="A67" s="4">
        <v>66</v>
      </c>
      <c r="B67" s="2">
        <v>33892</v>
      </c>
      <c r="C67" s="4" t="str">
        <f t="shared" ref="C67:C130" si="3">IF(B67&gt;$J$15,"13",IF(B67&gt;$J$14,"12",IF(B67&gt;$J$13,"11",IF(B67&gt;$J$12,"10",IF(B67&gt;$J$11,"9",IF(B67&gt;$J$10,"8",IF(B67&gt;$J$9,"7",IF(B67&gt;$J$8,"6",IF(B67&gt;$J$7,"5",IF(B67&gt;$J$6,"4",IF(B67&gt;$J$5,"3",IF(B67&gt;$J$4,"2","1"))))))))))))</f>
        <v>3</v>
      </c>
      <c r="D67" s="4" t="str">
        <f t="shared" ref="D67:D130" si="4">IF(B67&gt;$J$15,"A13",IF(B67&gt;$J$14,"A12",IF(B67&gt;$J$13,"A11",IF(B67&gt;$J$12,"A10",IF(B67&gt;$J$11,"A9",IF(B67&gt;$J$10,"A8",IF(B67&gt;$J$9,"A7",IF(B67&gt;$J$8,"A6",IF(B67&gt;$J$7,"A5",IF(B67&gt;$J$6,"A4",IF(B67&gt;$J$5,"A3",IF(B67&gt;$J$4,"A2","A1"))))))))))))</f>
        <v>A3</v>
      </c>
      <c r="E67" s="2" t="str">
        <f>D66&amp;"-&gt;"&amp;D67</f>
        <v>A3-&gt;A3</v>
      </c>
      <c r="F67" s="4" t="str">
        <f>D66</f>
        <v>A3</v>
      </c>
      <c r="G67" s="4" t="str">
        <f>D67</f>
        <v>A3</v>
      </c>
      <c r="H67">
        <f t="shared" si="2"/>
        <v>34970.777777777774</v>
      </c>
    </row>
    <row r="68" spans="1:8">
      <c r="A68" s="4">
        <v>67</v>
      </c>
      <c r="B68" s="2">
        <v>34106</v>
      </c>
      <c r="C68" s="4" t="str">
        <f t="shared" si="3"/>
        <v>3</v>
      </c>
      <c r="D68" s="4" t="str">
        <f t="shared" si="4"/>
        <v>A3</v>
      </c>
      <c r="E68" s="2" t="str">
        <f>D67&amp;"-&gt;"&amp;D68</f>
        <v>A3-&gt;A3</v>
      </c>
      <c r="F68" s="4" t="str">
        <f>D67</f>
        <v>A3</v>
      </c>
      <c r="G68" s="4" t="str">
        <f>D68</f>
        <v>A3</v>
      </c>
      <c r="H68">
        <f t="shared" ref="H68:H131" si="5">IF(F68=$V$14,$Y$14,IF(F68=$V$13,$Y$13,IF(F68=$V$12,$Y$12,IF(F68=$V$11,$Y$11,IF(F68=$V$10,$Y$10,IF(F68=$V$9,$Y$9,IF(F68=$V$8,$Y$8,IF(F68=$V$7,$Y$7,IF(F68=$V$6,$Y$6,IF(F68=$V$5,$Y$5,IF(F68=$V$4,$Y$4,IF(F68=$V$3,$Y$3,$Y$2))))))))))))</f>
        <v>34970.777777777774</v>
      </c>
    </row>
    <row r="69" spans="1:8">
      <c r="A69" s="4">
        <v>68</v>
      </c>
      <c r="B69" s="2">
        <v>34256</v>
      </c>
      <c r="C69" s="4" t="str">
        <f t="shared" si="3"/>
        <v>3</v>
      </c>
      <c r="D69" s="4" t="str">
        <f t="shared" si="4"/>
        <v>A3</v>
      </c>
      <c r="E69" s="2" t="str">
        <f>D68&amp;"-&gt;"&amp;D69</f>
        <v>A3-&gt;A3</v>
      </c>
      <c r="F69" s="4" t="str">
        <f>D68</f>
        <v>A3</v>
      </c>
      <c r="G69" s="4" t="str">
        <f>D69</f>
        <v>A3</v>
      </c>
      <c r="H69">
        <f t="shared" si="5"/>
        <v>34970.777777777774</v>
      </c>
    </row>
    <row r="70" spans="1:8">
      <c r="A70" s="4">
        <v>69</v>
      </c>
      <c r="B70" s="2">
        <v>34281</v>
      </c>
      <c r="C70" s="4" t="str">
        <f t="shared" si="3"/>
        <v>3</v>
      </c>
      <c r="D70" s="4" t="str">
        <f t="shared" si="4"/>
        <v>A3</v>
      </c>
      <c r="E70" s="2" t="str">
        <f>D69&amp;"-&gt;"&amp;D70</f>
        <v>A3-&gt;A3</v>
      </c>
      <c r="F70" s="4" t="str">
        <f>D69</f>
        <v>A3</v>
      </c>
      <c r="G70" s="4" t="str">
        <f>D70</f>
        <v>A3</v>
      </c>
      <c r="H70">
        <f t="shared" si="5"/>
        <v>34970.777777777774</v>
      </c>
    </row>
    <row r="71" spans="1:8">
      <c r="A71" s="4">
        <v>70</v>
      </c>
      <c r="B71" s="2">
        <v>34348</v>
      </c>
      <c r="C71" s="4" t="str">
        <f t="shared" si="3"/>
        <v>3</v>
      </c>
      <c r="D71" s="4" t="str">
        <f t="shared" si="4"/>
        <v>A3</v>
      </c>
      <c r="E71" s="2" t="str">
        <f>D70&amp;"-&gt;"&amp;D71</f>
        <v>A3-&gt;A3</v>
      </c>
      <c r="F71" s="4" t="str">
        <f>D70</f>
        <v>A3</v>
      </c>
      <c r="G71" s="4" t="str">
        <f>D71</f>
        <v>A3</v>
      </c>
      <c r="H71">
        <f t="shared" si="5"/>
        <v>34970.777777777774</v>
      </c>
    </row>
    <row r="72" spans="1:8">
      <c r="A72" s="4">
        <v>71</v>
      </c>
      <c r="B72" s="2">
        <v>34230</v>
      </c>
      <c r="C72" s="4" t="str">
        <f t="shared" si="3"/>
        <v>3</v>
      </c>
      <c r="D72" s="4" t="str">
        <f t="shared" si="4"/>
        <v>A3</v>
      </c>
      <c r="E72" s="2" t="str">
        <f>D71&amp;"-&gt;"&amp;D72</f>
        <v>A3-&gt;A3</v>
      </c>
      <c r="F72" s="4" t="str">
        <f>D71</f>
        <v>A3</v>
      </c>
      <c r="G72" s="4" t="str">
        <f>D72</f>
        <v>A3</v>
      </c>
      <c r="H72">
        <f t="shared" si="5"/>
        <v>34970.777777777774</v>
      </c>
    </row>
    <row r="73" spans="1:8">
      <c r="A73" s="4">
        <v>72</v>
      </c>
      <c r="B73" s="2">
        <v>34190</v>
      </c>
      <c r="C73" s="4" t="str">
        <f t="shared" si="3"/>
        <v>3</v>
      </c>
      <c r="D73" s="4" t="str">
        <f t="shared" si="4"/>
        <v>A3</v>
      </c>
      <c r="E73" s="2" t="str">
        <f>D72&amp;"-&gt;"&amp;D73</f>
        <v>A3-&gt;A3</v>
      </c>
      <c r="F73" s="4" t="str">
        <f>D72</f>
        <v>A3</v>
      </c>
      <c r="G73" s="4" t="str">
        <f>D73</f>
        <v>A3</v>
      </c>
      <c r="H73">
        <f t="shared" si="5"/>
        <v>34970.777777777774</v>
      </c>
    </row>
    <row r="74" spans="1:8">
      <c r="A74" s="4">
        <v>73</v>
      </c>
      <c r="B74" s="2">
        <v>34126</v>
      </c>
      <c r="C74" s="4" t="str">
        <f t="shared" si="3"/>
        <v>3</v>
      </c>
      <c r="D74" s="4" t="str">
        <f t="shared" si="4"/>
        <v>A3</v>
      </c>
      <c r="E74" s="2" t="str">
        <f>D73&amp;"-&gt;"&amp;D74</f>
        <v>A3-&gt;A3</v>
      </c>
      <c r="F74" s="4" t="str">
        <f>D73</f>
        <v>A3</v>
      </c>
      <c r="G74" s="4" t="str">
        <f>D74</f>
        <v>A3</v>
      </c>
      <c r="H74">
        <f t="shared" si="5"/>
        <v>34970.777777777774</v>
      </c>
    </row>
    <row r="75" spans="1:8">
      <c r="A75" s="4">
        <v>74</v>
      </c>
      <c r="B75" s="2">
        <v>34102</v>
      </c>
      <c r="C75" s="4" t="str">
        <f t="shared" si="3"/>
        <v>3</v>
      </c>
      <c r="D75" s="4" t="str">
        <f t="shared" si="4"/>
        <v>A3</v>
      </c>
      <c r="E75" s="2" t="str">
        <f>D74&amp;"-&gt;"&amp;D75</f>
        <v>A3-&gt;A3</v>
      </c>
      <c r="F75" s="4" t="str">
        <f>D74</f>
        <v>A3</v>
      </c>
      <c r="G75" s="4" t="str">
        <f>D75</f>
        <v>A3</v>
      </c>
      <c r="H75">
        <f t="shared" si="5"/>
        <v>34970.777777777774</v>
      </c>
    </row>
    <row r="76" spans="1:8">
      <c r="A76" s="4">
        <v>75</v>
      </c>
      <c r="B76" s="2">
        <v>34275</v>
      </c>
      <c r="C76" s="4" t="str">
        <f t="shared" si="3"/>
        <v>3</v>
      </c>
      <c r="D76" s="4" t="str">
        <f t="shared" si="4"/>
        <v>A3</v>
      </c>
      <c r="E76" s="2" t="str">
        <f>D75&amp;"-&gt;"&amp;D76</f>
        <v>A3-&gt;A3</v>
      </c>
      <c r="F76" s="4" t="str">
        <f>D75</f>
        <v>A3</v>
      </c>
      <c r="G76" s="4" t="str">
        <f>D76</f>
        <v>A3</v>
      </c>
      <c r="H76">
        <f t="shared" si="5"/>
        <v>34970.777777777774</v>
      </c>
    </row>
    <row r="77" spans="1:8">
      <c r="A77" s="4">
        <v>76</v>
      </c>
      <c r="B77" s="2">
        <v>34374</v>
      </c>
      <c r="C77" s="4" t="str">
        <f t="shared" si="3"/>
        <v>3</v>
      </c>
      <c r="D77" s="4" t="str">
        <f t="shared" si="4"/>
        <v>A3</v>
      </c>
      <c r="E77" s="2" t="str">
        <f>D76&amp;"-&gt;"&amp;D77</f>
        <v>A3-&gt;A3</v>
      </c>
      <c r="F77" s="4" t="str">
        <f>D76</f>
        <v>A3</v>
      </c>
      <c r="G77" s="4" t="str">
        <f>D77</f>
        <v>A3</v>
      </c>
      <c r="H77">
        <f t="shared" si="5"/>
        <v>34970.777777777774</v>
      </c>
    </row>
    <row r="78" spans="1:8">
      <c r="A78" s="4">
        <v>77</v>
      </c>
      <c r="B78" s="2">
        <v>34534</v>
      </c>
      <c r="C78" s="4" t="str">
        <f t="shared" si="3"/>
        <v>3</v>
      </c>
      <c r="D78" s="4" t="str">
        <f t="shared" si="4"/>
        <v>A3</v>
      </c>
      <c r="E78" s="2" t="str">
        <f>D77&amp;"-&gt;"&amp;D78</f>
        <v>A3-&gt;A3</v>
      </c>
      <c r="F78" s="4" t="str">
        <f>D77</f>
        <v>A3</v>
      </c>
      <c r="G78" s="4" t="str">
        <f>D78</f>
        <v>A3</v>
      </c>
      <c r="H78">
        <f t="shared" si="5"/>
        <v>34970.777777777774</v>
      </c>
    </row>
    <row r="79" spans="1:8">
      <c r="A79" s="4">
        <v>78</v>
      </c>
      <c r="B79" s="2">
        <v>34592</v>
      </c>
      <c r="C79" s="4" t="str">
        <f t="shared" si="3"/>
        <v>3</v>
      </c>
      <c r="D79" s="4" t="str">
        <f t="shared" si="4"/>
        <v>A3</v>
      </c>
      <c r="E79" s="2" t="str">
        <f>D78&amp;"-&gt;"&amp;D79</f>
        <v>A3-&gt;A3</v>
      </c>
      <c r="F79" s="4" t="str">
        <f>D78</f>
        <v>A3</v>
      </c>
      <c r="G79" s="4" t="str">
        <f>D79</f>
        <v>A3</v>
      </c>
      <c r="H79">
        <f t="shared" si="5"/>
        <v>34970.777777777774</v>
      </c>
    </row>
    <row r="80" spans="1:8">
      <c r="A80" s="4">
        <v>79</v>
      </c>
      <c r="B80" s="2">
        <v>34856</v>
      </c>
      <c r="C80" s="4" t="str">
        <f t="shared" si="3"/>
        <v>3</v>
      </c>
      <c r="D80" s="4" t="str">
        <f t="shared" si="4"/>
        <v>A3</v>
      </c>
      <c r="E80" s="2" t="str">
        <f>D79&amp;"-&gt;"&amp;D80</f>
        <v>A3-&gt;A3</v>
      </c>
      <c r="F80" s="4" t="str">
        <f>D79</f>
        <v>A3</v>
      </c>
      <c r="G80" s="4" t="str">
        <f>D80</f>
        <v>A3</v>
      </c>
      <c r="H80">
        <f t="shared" si="5"/>
        <v>34970.777777777774</v>
      </c>
    </row>
    <row r="81" spans="1:8">
      <c r="A81" s="4">
        <v>80</v>
      </c>
      <c r="B81" s="2">
        <v>34950</v>
      </c>
      <c r="C81" s="4" t="str">
        <f t="shared" si="3"/>
        <v>3</v>
      </c>
      <c r="D81" s="4" t="str">
        <f t="shared" si="4"/>
        <v>A3</v>
      </c>
      <c r="E81" s="2" t="str">
        <f>D80&amp;"-&gt;"&amp;D81</f>
        <v>A3-&gt;A3</v>
      </c>
      <c r="F81" s="4" t="str">
        <f>D80</f>
        <v>A3</v>
      </c>
      <c r="G81" s="4" t="str">
        <f>D81</f>
        <v>A3</v>
      </c>
      <c r="H81">
        <f t="shared" si="5"/>
        <v>34970.777777777774</v>
      </c>
    </row>
    <row r="82" spans="1:8">
      <c r="A82" s="4">
        <v>81</v>
      </c>
      <c r="B82" s="2">
        <v>34916</v>
      </c>
      <c r="C82" s="4" t="str">
        <f t="shared" si="3"/>
        <v>3</v>
      </c>
      <c r="D82" s="4" t="str">
        <f t="shared" si="4"/>
        <v>A3</v>
      </c>
      <c r="E82" s="2" t="str">
        <f>D81&amp;"-&gt;"&amp;D82</f>
        <v>A3-&gt;A3</v>
      </c>
      <c r="F82" s="4" t="str">
        <f>D81</f>
        <v>A3</v>
      </c>
      <c r="G82" s="4" t="str">
        <f>D82</f>
        <v>A3</v>
      </c>
      <c r="H82">
        <f t="shared" si="5"/>
        <v>34970.777777777774</v>
      </c>
    </row>
    <row r="83" spans="1:8">
      <c r="A83" s="4">
        <v>82</v>
      </c>
      <c r="B83" s="2">
        <v>35093</v>
      </c>
      <c r="C83" s="4" t="str">
        <f t="shared" si="3"/>
        <v>3</v>
      </c>
      <c r="D83" s="4" t="str">
        <f t="shared" si="4"/>
        <v>A3</v>
      </c>
      <c r="E83" s="2" t="str">
        <f>D82&amp;"-&gt;"&amp;D83</f>
        <v>A3-&gt;A3</v>
      </c>
      <c r="F83" s="4" t="str">
        <f>D82</f>
        <v>A3</v>
      </c>
      <c r="G83" s="4" t="str">
        <f>D83</f>
        <v>A3</v>
      </c>
      <c r="H83">
        <f t="shared" si="5"/>
        <v>34970.777777777774</v>
      </c>
    </row>
    <row r="84" spans="1:8">
      <c r="A84" s="4">
        <v>83</v>
      </c>
      <c r="B84" s="2">
        <v>35140</v>
      </c>
      <c r="C84" s="4" t="str">
        <f t="shared" si="3"/>
        <v>3</v>
      </c>
      <c r="D84" s="4" t="str">
        <f t="shared" si="4"/>
        <v>A3</v>
      </c>
      <c r="E84" s="2" t="str">
        <f>D83&amp;"-&gt;"&amp;D84</f>
        <v>A3-&gt;A3</v>
      </c>
      <c r="F84" s="4" t="str">
        <f>D83</f>
        <v>A3</v>
      </c>
      <c r="G84" s="4" t="str">
        <f>D84</f>
        <v>A3</v>
      </c>
      <c r="H84">
        <f t="shared" si="5"/>
        <v>34970.777777777774</v>
      </c>
    </row>
    <row r="85" spans="1:8">
      <c r="A85" s="4">
        <v>84</v>
      </c>
      <c r="B85" s="2">
        <v>35533</v>
      </c>
      <c r="C85" s="4" t="str">
        <f t="shared" si="3"/>
        <v>3</v>
      </c>
      <c r="D85" s="4" t="str">
        <f t="shared" si="4"/>
        <v>A3</v>
      </c>
      <c r="E85" s="2" t="str">
        <f>D84&amp;"-&gt;"&amp;D85</f>
        <v>A3-&gt;A3</v>
      </c>
      <c r="F85" s="4" t="str">
        <f>D84</f>
        <v>A3</v>
      </c>
      <c r="G85" s="4" t="str">
        <f>D85</f>
        <v>A3</v>
      </c>
      <c r="H85">
        <f t="shared" si="5"/>
        <v>34970.777777777774</v>
      </c>
    </row>
    <row r="86" spans="1:8">
      <c r="A86" s="4">
        <v>85</v>
      </c>
      <c r="B86" s="2">
        <v>35447</v>
      </c>
      <c r="C86" s="4" t="str">
        <f t="shared" si="3"/>
        <v>3</v>
      </c>
      <c r="D86" s="4" t="str">
        <f t="shared" si="4"/>
        <v>A3</v>
      </c>
      <c r="E86" s="2" t="str">
        <f>D85&amp;"-&gt;"&amp;D86</f>
        <v>A3-&gt;A3</v>
      </c>
      <c r="F86" s="4" t="str">
        <f>D85</f>
        <v>A3</v>
      </c>
      <c r="G86" s="4" t="str">
        <f>D86</f>
        <v>A3</v>
      </c>
      <c r="H86">
        <f t="shared" si="5"/>
        <v>34970.777777777774</v>
      </c>
    </row>
    <row r="87" spans="1:8">
      <c r="A87" s="4">
        <v>86</v>
      </c>
      <c r="B87" s="2">
        <v>35707</v>
      </c>
      <c r="C87" s="4" t="str">
        <f t="shared" si="3"/>
        <v>4</v>
      </c>
      <c r="D87" s="4" t="str">
        <f t="shared" si="4"/>
        <v>A4</v>
      </c>
      <c r="E87" s="2" t="str">
        <f>D86&amp;"-&gt;"&amp;D87</f>
        <v>A3-&gt;A4</v>
      </c>
      <c r="F87" s="4" t="str">
        <f>D86</f>
        <v>A3</v>
      </c>
      <c r="G87" s="4" t="str">
        <f>D87</f>
        <v>A4</v>
      </c>
      <c r="H87">
        <f t="shared" si="5"/>
        <v>34970.777777777774</v>
      </c>
    </row>
    <row r="88" spans="1:8">
      <c r="A88" s="4">
        <v>87</v>
      </c>
      <c r="B88" s="2">
        <v>35652</v>
      </c>
      <c r="C88" s="4" t="str">
        <f t="shared" si="3"/>
        <v>3</v>
      </c>
      <c r="D88" s="4" t="str">
        <f t="shared" si="4"/>
        <v>A3</v>
      </c>
      <c r="E88" s="2" t="str">
        <f>D87&amp;"-&gt;"&amp;D88</f>
        <v>A4-&gt;A3</v>
      </c>
      <c r="F88" s="4" t="str">
        <f>D87</f>
        <v>A4</v>
      </c>
      <c r="G88" s="4" t="str">
        <f>D88</f>
        <v>A3</v>
      </c>
      <c r="H88">
        <f t="shared" si="5"/>
        <v>36666.235294117643</v>
      </c>
    </row>
    <row r="89" spans="1:8">
      <c r="A89" s="4">
        <v>88</v>
      </c>
      <c r="B89" s="2">
        <v>36013</v>
      </c>
      <c r="C89" s="4" t="str">
        <f t="shared" si="3"/>
        <v>4</v>
      </c>
      <c r="D89" s="4" t="str">
        <f t="shared" si="4"/>
        <v>A4</v>
      </c>
      <c r="E89" s="2" t="str">
        <f>D88&amp;"-&gt;"&amp;D89</f>
        <v>A3-&gt;A4</v>
      </c>
      <c r="F89" s="4" t="str">
        <f>D88</f>
        <v>A3</v>
      </c>
      <c r="G89" s="4" t="str">
        <f>D89</f>
        <v>A4</v>
      </c>
      <c r="H89">
        <f t="shared" si="5"/>
        <v>34970.777777777774</v>
      </c>
    </row>
    <row r="90" spans="1:8">
      <c r="A90" s="4">
        <v>89</v>
      </c>
      <c r="B90" s="2">
        <v>36060</v>
      </c>
      <c r="C90" s="4" t="str">
        <f t="shared" si="3"/>
        <v>4</v>
      </c>
      <c r="D90" s="4" t="str">
        <f t="shared" si="4"/>
        <v>A4</v>
      </c>
      <c r="E90" s="2" t="str">
        <f>D89&amp;"-&gt;"&amp;D90</f>
        <v>A4-&gt;A4</v>
      </c>
      <c r="F90" s="4" t="str">
        <f>D89</f>
        <v>A4</v>
      </c>
      <c r="G90" s="4" t="str">
        <f>D90</f>
        <v>A4</v>
      </c>
      <c r="H90">
        <f t="shared" si="5"/>
        <v>36666.235294117643</v>
      </c>
    </row>
    <row r="91" spans="1:8">
      <c r="A91" s="4">
        <v>90</v>
      </c>
      <c r="B91" s="2">
        <v>35872</v>
      </c>
      <c r="C91" s="4" t="str">
        <f t="shared" si="3"/>
        <v>4</v>
      </c>
      <c r="D91" s="4" t="str">
        <f t="shared" si="4"/>
        <v>A4</v>
      </c>
      <c r="E91" s="2" t="str">
        <f>D90&amp;"-&gt;"&amp;D91</f>
        <v>A4-&gt;A4</v>
      </c>
      <c r="F91" s="4" t="str">
        <f>D90</f>
        <v>A4</v>
      </c>
      <c r="G91" s="4" t="str">
        <f>D91</f>
        <v>A4</v>
      </c>
      <c r="H91">
        <f t="shared" si="5"/>
        <v>36666.235294117643</v>
      </c>
    </row>
    <row r="92" spans="1:8">
      <c r="A92" s="4">
        <v>91</v>
      </c>
      <c r="B92" s="2">
        <v>36126</v>
      </c>
      <c r="C92" s="4" t="str">
        <f t="shared" si="3"/>
        <v>4</v>
      </c>
      <c r="D92" s="4" t="str">
        <f t="shared" si="4"/>
        <v>A4</v>
      </c>
      <c r="E92" s="2" t="str">
        <f>D91&amp;"-&gt;"&amp;D92</f>
        <v>A4-&gt;A4</v>
      </c>
      <c r="F92" s="4" t="str">
        <f>D91</f>
        <v>A4</v>
      </c>
      <c r="G92" s="4" t="str">
        <f>D92</f>
        <v>A4</v>
      </c>
      <c r="H92">
        <f t="shared" si="5"/>
        <v>36666.235294117643</v>
      </c>
    </row>
    <row r="93" spans="1:8">
      <c r="A93" s="4">
        <v>92</v>
      </c>
      <c r="B93" s="2">
        <v>36117</v>
      </c>
      <c r="C93" s="4" t="str">
        <f t="shared" si="3"/>
        <v>4</v>
      </c>
      <c r="D93" s="4" t="str">
        <f t="shared" si="4"/>
        <v>A4</v>
      </c>
      <c r="E93" s="2" t="str">
        <f>D92&amp;"-&gt;"&amp;D93</f>
        <v>A4-&gt;A4</v>
      </c>
      <c r="F93" s="4" t="str">
        <f>D92</f>
        <v>A4</v>
      </c>
      <c r="G93" s="4" t="str">
        <f>D93</f>
        <v>A4</v>
      </c>
      <c r="H93">
        <f t="shared" si="5"/>
        <v>36666.235294117643</v>
      </c>
    </row>
    <row r="94" spans="1:8">
      <c r="A94" s="4">
        <v>93</v>
      </c>
      <c r="B94" s="2">
        <v>36411</v>
      </c>
      <c r="C94" s="4" t="str">
        <f t="shared" si="3"/>
        <v>4</v>
      </c>
      <c r="D94" s="4" t="str">
        <f t="shared" si="4"/>
        <v>A4</v>
      </c>
      <c r="E94" s="2" t="str">
        <f>D93&amp;"-&gt;"&amp;D94</f>
        <v>A4-&gt;A4</v>
      </c>
      <c r="F94" s="4" t="str">
        <f>D93</f>
        <v>A4</v>
      </c>
      <c r="G94" s="4" t="str">
        <f>D94</f>
        <v>A4</v>
      </c>
      <c r="H94">
        <f t="shared" si="5"/>
        <v>36666.235294117643</v>
      </c>
    </row>
    <row r="95" spans="1:8">
      <c r="A95" s="4">
        <v>94</v>
      </c>
      <c r="B95" s="2">
        <v>36271</v>
      </c>
      <c r="C95" s="4" t="str">
        <f t="shared" si="3"/>
        <v>4</v>
      </c>
      <c r="D95" s="4" t="str">
        <f t="shared" si="4"/>
        <v>A4</v>
      </c>
      <c r="E95" s="2" t="str">
        <f>D94&amp;"-&gt;"&amp;D95</f>
        <v>A4-&gt;A4</v>
      </c>
      <c r="F95" s="4" t="str">
        <f>D94</f>
        <v>A4</v>
      </c>
      <c r="G95" s="4" t="str">
        <f>D95</f>
        <v>A4</v>
      </c>
      <c r="H95">
        <f t="shared" si="5"/>
        <v>36666.235294117643</v>
      </c>
    </row>
    <row r="96" spans="1:8">
      <c r="A96" s="4">
        <v>95</v>
      </c>
      <c r="B96" s="2">
        <v>36300</v>
      </c>
      <c r="C96" s="4" t="str">
        <f t="shared" si="3"/>
        <v>4</v>
      </c>
      <c r="D96" s="4" t="str">
        <f t="shared" si="4"/>
        <v>A4</v>
      </c>
      <c r="E96" s="2" t="str">
        <f>D95&amp;"-&gt;"&amp;D96</f>
        <v>A4-&gt;A4</v>
      </c>
      <c r="F96" s="4" t="str">
        <f>D95</f>
        <v>A4</v>
      </c>
      <c r="G96" s="4" t="str">
        <f>D96</f>
        <v>A4</v>
      </c>
      <c r="H96">
        <f t="shared" si="5"/>
        <v>36666.235294117643</v>
      </c>
    </row>
    <row r="97" spans="1:8">
      <c r="A97" s="4">
        <v>96</v>
      </c>
      <c r="B97" s="2">
        <v>37665</v>
      </c>
      <c r="C97" s="4" t="str">
        <f t="shared" si="3"/>
        <v>5</v>
      </c>
      <c r="D97" s="4" t="str">
        <f t="shared" si="4"/>
        <v>A5</v>
      </c>
      <c r="E97" s="2" t="str">
        <f>D96&amp;"-&gt;"&amp;D97</f>
        <v>A4-&gt;A5</v>
      </c>
      <c r="F97" s="4" t="str">
        <f>D96</f>
        <v>A4</v>
      </c>
      <c r="G97" s="4" t="str">
        <f>D97</f>
        <v>A5</v>
      </c>
      <c r="H97">
        <f t="shared" si="5"/>
        <v>36666.235294117643</v>
      </c>
    </row>
    <row r="98" spans="1:8">
      <c r="A98" s="4">
        <v>97</v>
      </c>
      <c r="B98" s="2">
        <v>35613</v>
      </c>
      <c r="C98" s="4" t="str">
        <f t="shared" si="3"/>
        <v>3</v>
      </c>
      <c r="D98" s="4" t="str">
        <f t="shared" si="4"/>
        <v>A3</v>
      </c>
      <c r="E98" s="2" t="str">
        <f>D97&amp;"-&gt;"&amp;D98</f>
        <v>A5-&gt;A3</v>
      </c>
      <c r="F98" s="4" t="str">
        <f>D97</f>
        <v>A5</v>
      </c>
      <c r="G98" s="4" t="str">
        <f>D98</f>
        <v>A3</v>
      </c>
      <c r="H98">
        <f t="shared" si="5"/>
        <v>38350</v>
      </c>
    </row>
    <row r="99" spans="1:8">
      <c r="A99" s="4">
        <v>98</v>
      </c>
      <c r="B99" s="2">
        <v>35980</v>
      </c>
      <c r="C99" s="4" t="str">
        <f t="shared" si="3"/>
        <v>4</v>
      </c>
      <c r="D99" s="4" t="str">
        <f t="shared" si="4"/>
        <v>A4</v>
      </c>
      <c r="E99" s="2" t="str">
        <f>D98&amp;"-&gt;"&amp;D99</f>
        <v>A3-&gt;A4</v>
      </c>
      <c r="F99" s="4" t="str">
        <f>D98</f>
        <v>A3</v>
      </c>
      <c r="G99" s="4" t="str">
        <f>D99</f>
        <v>A4</v>
      </c>
      <c r="H99">
        <f t="shared" si="5"/>
        <v>34970.777777777774</v>
      </c>
    </row>
    <row r="100" spans="1:8">
      <c r="A100" s="4">
        <v>99</v>
      </c>
      <c r="B100" s="2">
        <v>36559</v>
      </c>
      <c r="C100" s="4" t="str">
        <f t="shared" si="3"/>
        <v>4</v>
      </c>
      <c r="D100" s="4" t="str">
        <f t="shared" si="4"/>
        <v>A4</v>
      </c>
      <c r="E100" s="2" t="str">
        <f>D99&amp;"-&gt;"&amp;D100</f>
        <v>A4-&gt;A4</v>
      </c>
      <c r="F100" s="4" t="str">
        <f>D99</f>
        <v>A4</v>
      </c>
      <c r="G100" s="4" t="str">
        <f>D100</f>
        <v>A4</v>
      </c>
      <c r="H100">
        <f t="shared" si="5"/>
        <v>36666.235294117643</v>
      </c>
    </row>
    <row r="101" spans="1:8">
      <c r="A101" s="4">
        <v>100</v>
      </c>
      <c r="B101" s="2">
        <v>37008</v>
      </c>
      <c r="C101" s="4" t="str">
        <f t="shared" si="3"/>
        <v>4</v>
      </c>
      <c r="D101" s="4" t="str">
        <f t="shared" si="4"/>
        <v>A4</v>
      </c>
      <c r="E101" s="2" t="str">
        <f>D100&amp;"-&gt;"&amp;D101</f>
        <v>A4-&gt;A4</v>
      </c>
      <c r="F101" s="4" t="str">
        <f>D100</f>
        <v>A4</v>
      </c>
      <c r="G101" s="4" t="str">
        <f>D101</f>
        <v>A4</v>
      </c>
      <c r="H101">
        <f t="shared" si="5"/>
        <v>36666.235294117643</v>
      </c>
    </row>
    <row r="102" spans="1:8">
      <c r="A102" s="4">
        <v>101</v>
      </c>
      <c r="B102" s="2">
        <v>36717</v>
      </c>
      <c r="C102" s="4" t="str">
        <f t="shared" si="3"/>
        <v>4</v>
      </c>
      <c r="D102" s="4" t="str">
        <f t="shared" si="4"/>
        <v>A4</v>
      </c>
      <c r="E102" s="2" t="str">
        <f>D101&amp;"-&gt;"&amp;D102</f>
        <v>A4-&gt;A4</v>
      </c>
      <c r="F102" s="4" t="str">
        <f>D101</f>
        <v>A4</v>
      </c>
      <c r="G102" s="4" t="str">
        <f>D102</f>
        <v>A4</v>
      </c>
      <c r="H102">
        <f t="shared" si="5"/>
        <v>36666.235294117643</v>
      </c>
    </row>
    <row r="103" spans="1:8">
      <c r="A103" s="4">
        <v>102</v>
      </c>
      <c r="B103" s="2">
        <v>37175</v>
      </c>
      <c r="C103" s="4" t="str">
        <f t="shared" si="3"/>
        <v>4</v>
      </c>
      <c r="D103" s="4" t="str">
        <f t="shared" si="4"/>
        <v>A4</v>
      </c>
      <c r="E103" s="2" t="str">
        <f>D102&amp;"-&gt;"&amp;D103</f>
        <v>A4-&gt;A4</v>
      </c>
      <c r="F103" s="4" t="str">
        <f>D102</f>
        <v>A4</v>
      </c>
      <c r="G103" s="4" t="str">
        <f>D103</f>
        <v>A4</v>
      </c>
      <c r="H103">
        <f t="shared" si="5"/>
        <v>36666.235294117643</v>
      </c>
    </row>
    <row r="104" spans="1:8">
      <c r="A104" s="4">
        <v>103</v>
      </c>
      <c r="B104" s="2">
        <v>37038</v>
      </c>
      <c r="C104" s="4" t="str">
        <f t="shared" si="3"/>
        <v>4</v>
      </c>
      <c r="D104" s="4" t="str">
        <f t="shared" si="4"/>
        <v>A4</v>
      </c>
      <c r="E104" s="2" t="str">
        <f>D103&amp;"-&gt;"&amp;D104</f>
        <v>A4-&gt;A4</v>
      </c>
      <c r="F104" s="4" t="str">
        <f>D103</f>
        <v>A4</v>
      </c>
      <c r="G104" s="4" t="str">
        <f>D104</f>
        <v>A4</v>
      </c>
      <c r="H104">
        <f t="shared" si="5"/>
        <v>36666.235294117643</v>
      </c>
    </row>
    <row r="105" spans="1:8">
      <c r="A105" s="4">
        <v>104</v>
      </c>
      <c r="B105" s="2">
        <v>37110</v>
      </c>
      <c r="C105" s="4" t="str">
        <f t="shared" si="3"/>
        <v>4</v>
      </c>
      <c r="D105" s="4" t="str">
        <f t="shared" si="4"/>
        <v>A4</v>
      </c>
      <c r="E105" s="2" t="str">
        <f>D104&amp;"-&gt;"&amp;D105</f>
        <v>A4-&gt;A4</v>
      </c>
      <c r="F105" s="4" t="str">
        <f>D104</f>
        <v>A4</v>
      </c>
      <c r="G105" s="4" t="str">
        <f>D105</f>
        <v>A4</v>
      </c>
      <c r="H105">
        <f t="shared" si="5"/>
        <v>36666.235294117643</v>
      </c>
    </row>
    <row r="106" spans="1:8">
      <c r="A106" s="4">
        <v>105</v>
      </c>
      <c r="B106" s="2">
        <v>37308</v>
      </c>
      <c r="C106" s="4" t="str">
        <f t="shared" si="3"/>
        <v>4</v>
      </c>
      <c r="D106" s="4" t="str">
        <f t="shared" si="4"/>
        <v>A4</v>
      </c>
      <c r="E106" s="2" t="str">
        <f>D105&amp;"-&gt;"&amp;D106</f>
        <v>A4-&gt;A4</v>
      </c>
      <c r="F106" s="4" t="str">
        <f>D105</f>
        <v>A4</v>
      </c>
      <c r="G106" s="4" t="str">
        <f>D106</f>
        <v>A4</v>
      </c>
      <c r="H106">
        <f t="shared" si="5"/>
        <v>36666.235294117643</v>
      </c>
    </row>
    <row r="107" spans="1:8">
      <c r="A107" s="4">
        <v>106</v>
      </c>
      <c r="B107" s="2">
        <v>37476</v>
      </c>
      <c r="C107" s="4" t="str">
        <f t="shared" si="3"/>
        <v>5</v>
      </c>
      <c r="D107" s="4" t="str">
        <f t="shared" si="4"/>
        <v>A5</v>
      </c>
      <c r="E107" s="2" t="str">
        <f>D106&amp;"-&gt;"&amp;D107</f>
        <v>A4-&gt;A5</v>
      </c>
      <c r="F107" s="4" t="str">
        <f>D106</f>
        <v>A4</v>
      </c>
      <c r="G107" s="4" t="str">
        <f>D107</f>
        <v>A5</v>
      </c>
      <c r="H107">
        <f t="shared" si="5"/>
        <v>36666.235294117643</v>
      </c>
    </row>
    <row r="108" spans="1:8">
      <c r="A108" s="4">
        <v>107</v>
      </c>
      <c r="B108" s="2">
        <v>37700</v>
      </c>
      <c r="C108" s="4" t="str">
        <f t="shared" si="3"/>
        <v>5</v>
      </c>
      <c r="D108" s="4" t="str">
        <f t="shared" si="4"/>
        <v>A5</v>
      </c>
      <c r="E108" s="2" t="str">
        <f>D107&amp;"-&gt;"&amp;D108</f>
        <v>A5-&gt;A5</v>
      </c>
      <c r="F108" s="4" t="str">
        <f>D107</f>
        <v>A5</v>
      </c>
      <c r="G108" s="4" t="str">
        <f>D108</f>
        <v>A5</v>
      </c>
      <c r="H108">
        <f t="shared" si="5"/>
        <v>38350</v>
      </c>
    </row>
    <row r="109" spans="1:8">
      <c r="A109" s="4">
        <v>108</v>
      </c>
      <c r="B109" s="2">
        <v>38033</v>
      </c>
      <c r="C109" s="4" t="str">
        <f t="shared" si="3"/>
        <v>5</v>
      </c>
      <c r="D109" s="4" t="str">
        <f t="shared" si="4"/>
        <v>A5</v>
      </c>
      <c r="E109" s="2" t="str">
        <f>D108&amp;"-&gt;"&amp;D109</f>
        <v>A5-&gt;A5</v>
      </c>
      <c r="F109" s="4" t="str">
        <f>D108</f>
        <v>A5</v>
      </c>
      <c r="G109" s="4" t="str">
        <f>D109</f>
        <v>A5</v>
      </c>
      <c r="H109">
        <f t="shared" si="5"/>
        <v>38350</v>
      </c>
    </row>
    <row r="110" spans="1:8">
      <c r="A110" s="4">
        <v>109</v>
      </c>
      <c r="B110" s="2">
        <v>37903</v>
      </c>
      <c r="C110" s="4" t="str">
        <f t="shared" si="3"/>
        <v>5</v>
      </c>
      <c r="D110" s="4" t="str">
        <f t="shared" si="4"/>
        <v>A5</v>
      </c>
      <c r="E110" s="2" t="str">
        <f>D109&amp;"-&gt;"&amp;D110</f>
        <v>A5-&gt;A5</v>
      </c>
      <c r="F110" s="4" t="str">
        <f>D109</f>
        <v>A5</v>
      </c>
      <c r="G110" s="4" t="str">
        <f>D110</f>
        <v>A5</v>
      </c>
      <c r="H110">
        <f t="shared" si="5"/>
        <v>38350</v>
      </c>
    </row>
    <row r="111" spans="1:8">
      <c r="A111" s="4">
        <v>110</v>
      </c>
      <c r="B111" s="2">
        <v>38252</v>
      </c>
      <c r="C111" s="4" t="str">
        <f t="shared" si="3"/>
        <v>5</v>
      </c>
      <c r="D111" s="4" t="str">
        <f t="shared" si="4"/>
        <v>A5</v>
      </c>
      <c r="E111" s="2" t="str">
        <f>D110&amp;"-&gt;"&amp;D111</f>
        <v>A5-&gt;A5</v>
      </c>
      <c r="F111" s="4" t="str">
        <f>D110</f>
        <v>A5</v>
      </c>
      <c r="G111" s="4" t="str">
        <f>D111</f>
        <v>A5</v>
      </c>
      <c r="H111">
        <f t="shared" si="5"/>
        <v>38350</v>
      </c>
    </row>
    <row r="112" spans="1:8">
      <c r="A112" s="4">
        <v>111</v>
      </c>
      <c r="B112" s="2">
        <v>38133</v>
      </c>
      <c r="C112" s="4" t="str">
        <f t="shared" si="3"/>
        <v>5</v>
      </c>
      <c r="D112" s="4" t="str">
        <f t="shared" si="4"/>
        <v>A5</v>
      </c>
      <c r="E112" s="2" t="str">
        <f>D111&amp;"-&gt;"&amp;D112</f>
        <v>A5-&gt;A5</v>
      </c>
      <c r="F112" s="4" t="str">
        <f>D111</f>
        <v>A5</v>
      </c>
      <c r="G112" s="4" t="str">
        <f>D112</f>
        <v>A5</v>
      </c>
      <c r="H112">
        <f t="shared" si="5"/>
        <v>38350</v>
      </c>
    </row>
    <row r="113" spans="1:8">
      <c r="A113" s="4">
        <v>112</v>
      </c>
      <c r="B113" s="2">
        <v>38369</v>
      </c>
      <c r="C113" s="4" t="str">
        <f t="shared" si="3"/>
        <v>5</v>
      </c>
      <c r="D113" s="4" t="str">
        <f t="shared" si="4"/>
        <v>A5</v>
      </c>
      <c r="E113" s="2" t="str">
        <f>D112&amp;"-&gt;"&amp;D113</f>
        <v>A5-&gt;A5</v>
      </c>
      <c r="F113" s="4" t="str">
        <f>D112</f>
        <v>A5</v>
      </c>
      <c r="G113" s="4" t="str">
        <f>D113</f>
        <v>A5</v>
      </c>
      <c r="H113">
        <f t="shared" si="5"/>
        <v>38350</v>
      </c>
    </row>
    <row r="114" spans="1:8">
      <c r="A114" s="4">
        <v>113</v>
      </c>
      <c r="B114" s="2">
        <v>38439</v>
      </c>
      <c r="C114" s="4" t="str">
        <f t="shared" si="3"/>
        <v>5</v>
      </c>
      <c r="D114" s="4" t="str">
        <f t="shared" si="4"/>
        <v>A5</v>
      </c>
      <c r="E114" s="2" t="str">
        <f>D113&amp;"-&gt;"&amp;D114</f>
        <v>A5-&gt;A5</v>
      </c>
      <c r="F114" s="4" t="str">
        <f>D113</f>
        <v>A5</v>
      </c>
      <c r="G114" s="4" t="str">
        <f>D114</f>
        <v>A5</v>
      </c>
      <c r="H114">
        <f t="shared" si="5"/>
        <v>38350</v>
      </c>
    </row>
    <row r="115" spans="1:8">
      <c r="A115" s="4">
        <v>114</v>
      </c>
      <c r="B115" s="2">
        <v>38569</v>
      </c>
      <c r="C115" s="4" t="str">
        <f t="shared" si="3"/>
        <v>5</v>
      </c>
      <c r="D115" s="4" t="str">
        <f t="shared" si="4"/>
        <v>A5</v>
      </c>
      <c r="E115" s="2" t="str">
        <f>D114&amp;"-&gt;"&amp;D115</f>
        <v>A5-&gt;A5</v>
      </c>
      <c r="F115" s="4" t="str">
        <f>D114</f>
        <v>A5</v>
      </c>
      <c r="G115" s="4" t="str">
        <f>D115</f>
        <v>A5</v>
      </c>
      <c r="H115">
        <f t="shared" si="5"/>
        <v>38350</v>
      </c>
    </row>
    <row r="116" spans="1:8">
      <c r="A116" s="4">
        <v>115</v>
      </c>
      <c r="B116" s="2">
        <v>38506</v>
      </c>
      <c r="C116" s="4" t="str">
        <f t="shared" si="3"/>
        <v>5</v>
      </c>
      <c r="D116" s="4" t="str">
        <f t="shared" si="4"/>
        <v>A5</v>
      </c>
      <c r="E116" s="2" t="str">
        <f>D115&amp;"-&gt;"&amp;D116</f>
        <v>A5-&gt;A5</v>
      </c>
      <c r="F116" s="4" t="str">
        <f>D115</f>
        <v>A5</v>
      </c>
      <c r="G116" s="4" t="str">
        <f>D116</f>
        <v>A5</v>
      </c>
      <c r="H116">
        <f t="shared" si="5"/>
        <v>38350</v>
      </c>
    </row>
    <row r="117" spans="1:8">
      <c r="A117" s="4">
        <v>116</v>
      </c>
      <c r="B117" s="2">
        <v>38738</v>
      </c>
      <c r="C117" s="4" t="str">
        <f t="shared" si="3"/>
        <v>5</v>
      </c>
      <c r="D117" s="4" t="str">
        <f t="shared" si="4"/>
        <v>A5</v>
      </c>
      <c r="E117" s="2" t="str">
        <f>D116&amp;"-&gt;"&amp;D117</f>
        <v>A5-&gt;A5</v>
      </c>
      <c r="F117" s="4" t="str">
        <f>D116</f>
        <v>A5</v>
      </c>
      <c r="G117" s="4" t="str">
        <f>D117</f>
        <v>A5</v>
      </c>
      <c r="H117">
        <f t="shared" si="5"/>
        <v>38350</v>
      </c>
    </row>
    <row r="118" spans="1:8">
      <c r="A118" s="4">
        <v>117</v>
      </c>
      <c r="B118" s="2">
        <v>38832</v>
      </c>
      <c r="C118" s="4" t="str">
        <f t="shared" si="3"/>
        <v>5</v>
      </c>
      <c r="D118" s="4" t="str">
        <f t="shared" si="4"/>
        <v>A5</v>
      </c>
      <c r="E118" s="2" t="str">
        <f>D117&amp;"-&gt;"&amp;D118</f>
        <v>A5-&gt;A5</v>
      </c>
      <c r="F118" s="4" t="str">
        <f>D117</f>
        <v>A5</v>
      </c>
      <c r="G118" s="4" t="str">
        <f>D118</f>
        <v>A5</v>
      </c>
      <c r="H118">
        <f t="shared" si="5"/>
        <v>38350</v>
      </c>
    </row>
    <row r="119" spans="1:8">
      <c r="A119" s="4">
        <v>118</v>
      </c>
      <c r="B119" s="2">
        <v>38944</v>
      </c>
      <c r="C119" s="4" t="str">
        <f t="shared" si="3"/>
        <v>5</v>
      </c>
      <c r="D119" s="4" t="str">
        <f t="shared" si="4"/>
        <v>A5</v>
      </c>
      <c r="E119" s="2" t="str">
        <f>D118&amp;"-&gt;"&amp;D119</f>
        <v>A5-&gt;A5</v>
      </c>
      <c r="F119" s="4" t="str">
        <f>D118</f>
        <v>A5</v>
      </c>
      <c r="G119" s="4" t="str">
        <f>D119</f>
        <v>A5</v>
      </c>
      <c r="H119">
        <f t="shared" si="5"/>
        <v>38350</v>
      </c>
    </row>
    <row r="120" spans="1:8">
      <c r="A120" s="4">
        <v>119</v>
      </c>
      <c r="B120" s="2">
        <v>39161</v>
      </c>
      <c r="C120" s="4" t="str">
        <f t="shared" si="3"/>
        <v>5</v>
      </c>
      <c r="D120" s="4" t="str">
        <f t="shared" si="4"/>
        <v>A5</v>
      </c>
      <c r="E120" s="2" t="str">
        <f>D119&amp;"-&gt;"&amp;D120</f>
        <v>A5-&gt;A5</v>
      </c>
      <c r="F120" s="4" t="str">
        <f>D119</f>
        <v>A5</v>
      </c>
      <c r="G120" s="4" t="str">
        <f>D120</f>
        <v>A5</v>
      </c>
      <c r="H120">
        <f t="shared" si="5"/>
        <v>38350</v>
      </c>
    </row>
    <row r="121" spans="1:8">
      <c r="A121" s="4">
        <v>120</v>
      </c>
      <c r="B121" s="2">
        <v>38996</v>
      </c>
      <c r="C121" s="4" t="str">
        <f t="shared" si="3"/>
        <v>5</v>
      </c>
      <c r="D121" s="4" t="str">
        <f t="shared" si="4"/>
        <v>A5</v>
      </c>
      <c r="E121" s="2" t="str">
        <f>D120&amp;"-&gt;"&amp;D121</f>
        <v>A5-&gt;A5</v>
      </c>
      <c r="F121" s="4" t="str">
        <f>D120</f>
        <v>A5</v>
      </c>
      <c r="G121" s="4" t="str">
        <f>D121</f>
        <v>A5</v>
      </c>
      <c r="H121">
        <f t="shared" si="5"/>
        <v>38350</v>
      </c>
    </row>
    <row r="122" spans="1:8">
      <c r="A122" s="4">
        <v>121</v>
      </c>
      <c r="B122" s="2">
        <v>38833</v>
      </c>
      <c r="C122" s="4" t="str">
        <f t="shared" si="3"/>
        <v>5</v>
      </c>
      <c r="D122" s="4" t="str">
        <f t="shared" si="4"/>
        <v>A5</v>
      </c>
      <c r="E122" s="2" t="str">
        <f>D121&amp;"-&gt;"&amp;D122</f>
        <v>A5-&gt;A5</v>
      </c>
      <c r="F122" s="4" t="str">
        <f>D121</f>
        <v>A5</v>
      </c>
      <c r="G122" s="4" t="str">
        <f>D122</f>
        <v>A5</v>
      </c>
      <c r="H122">
        <f t="shared" si="5"/>
        <v>38350</v>
      </c>
    </row>
    <row r="123" spans="1:8">
      <c r="A123" s="4">
        <v>122</v>
      </c>
      <c r="B123" s="2">
        <v>38885</v>
      </c>
      <c r="C123" s="4" t="str">
        <f t="shared" si="3"/>
        <v>5</v>
      </c>
      <c r="D123" s="4" t="str">
        <f t="shared" si="4"/>
        <v>A5</v>
      </c>
      <c r="E123" s="2" t="str">
        <f>D122&amp;"-&gt;"&amp;D123</f>
        <v>A5-&gt;A5</v>
      </c>
      <c r="F123" s="4" t="str">
        <f>D122</f>
        <v>A5</v>
      </c>
      <c r="G123" s="4" t="str">
        <f>D123</f>
        <v>A5</v>
      </c>
      <c r="H123">
        <f t="shared" si="5"/>
        <v>38350</v>
      </c>
    </row>
    <row r="124" spans="1:8">
      <c r="A124" s="4">
        <v>123</v>
      </c>
      <c r="B124" s="2">
        <v>38913</v>
      </c>
      <c r="C124" s="4" t="str">
        <f t="shared" si="3"/>
        <v>5</v>
      </c>
      <c r="D124" s="4" t="str">
        <f t="shared" si="4"/>
        <v>A5</v>
      </c>
      <c r="E124" s="2" t="str">
        <f>D123&amp;"-&gt;"&amp;D124</f>
        <v>A5-&gt;A5</v>
      </c>
      <c r="F124" s="4" t="str">
        <f>D123</f>
        <v>A5</v>
      </c>
      <c r="G124" s="4" t="str">
        <f>D124</f>
        <v>A5</v>
      </c>
      <c r="H124">
        <f t="shared" si="5"/>
        <v>38350</v>
      </c>
    </row>
    <row r="125" spans="1:8">
      <c r="A125" s="4">
        <v>124</v>
      </c>
      <c r="B125" s="2">
        <v>38568</v>
      </c>
      <c r="C125" s="4" t="str">
        <f t="shared" si="3"/>
        <v>5</v>
      </c>
      <c r="D125" s="4" t="str">
        <f t="shared" si="4"/>
        <v>A5</v>
      </c>
      <c r="E125" s="2" t="str">
        <f>D124&amp;"-&gt;"&amp;D125</f>
        <v>A5-&gt;A5</v>
      </c>
      <c r="F125" s="4" t="str">
        <f>D124</f>
        <v>A5</v>
      </c>
      <c r="G125" s="4" t="str">
        <f>D125</f>
        <v>A5</v>
      </c>
      <c r="H125">
        <f t="shared" si="5"/>
        <v>38350</v>
      </c>
    </row>
    <row r="126" spans="1:8">
      <c r="A126" s="4">
        <v>125</v>
      </c>
      <c r="B126" s="2">
        <v>38713</v>
      </c>
      <c r="C126" s="4" t="str">
        <f t="shared" si="3"/>
        <v>5</v>
      </c>
      <c r="D126" s="4" t="str">
        <f t="shared" si="4"/>
        <v>A5</v>
      </c>
      <c r="E126" s="2" t="str">
        <f>D125&amp;"-&gt;"&amp;D126</f>
        <v>A5-&gt;A5</v>
      </c>
      <c r="F126" s="4" t="str">
        <f>D125</f>
        <v>A5</v>
      </c>
      <c r="G126" s="4" t="str">
        <f>D126</f>
        <v>A5</v>
      </c>
      <c r="H126">
        <f t="shared" si="5"/>
        <v>38350</v>
      </c>
    </row>
    <row r="127" spans="1:8">
      <c r="A127" s="4">
        <v>126</v>
      </c>
      <c r="B127" s="2">
        <v>38723</v>
      </c>
      <c r="C127" s="4" t="str">
        <f t="shared" si="3"/>
        <v>5</v>
      </c>
      <c r="D127" s="4" t="str">
        <f t="shared" si="4"/>
        <v>A5</v>
      </c>
      <c r="E127" s="2" t="str">
        <f>D126&amp;"-&gt;"&amp;D127</f>
        <v>A5-&gt;A5</v>
      </c>
      <c r="F127" s="4" t="str">
        <f>D126</f>
        <v>A5</v>
      </c>
      <c r="G127" s="4" t="str">
        <f>D127</f>
        <v>A5</v>
      </c>
      <c r="H127">
        <f t="shared" si="5"/>
        <v>38350</v>
      </c>
    </row>
    <row r="128" spans="1:8">
      <c r="A128" s="4">
        <v>127</v>
      </c>
      <c r="B128" s="2">
        <v>38834</v>
      </c>
      <c r="C128" s="4" t="str">
        <f t="shared" si="3"/>
        <v>5</v>
      </c>
      <c r="D128" s="4" t="str">
        <f t="shared" si="4"/>
        <v>A5</v>
      </c>
      <c r="E128" s="2" t="str">
        <f>D127&amp;"-&gt;"&amp;D128</f>
        <v>A5-&gt;A5</v>
      </c>
      <c r="F128" s="4" t="str">
        <f>D127</f>
        <v>A5</v>
      </c>
      <c r="G128" s="4" t="str">
        <f>D128</f>
        <v>A5</v>
      </c>
      <c r="H128">
        <f t="shared" si="5"/>
        <v>38350</v>
      </c>
    </row>
    <row r="129" spans="1:8">
      <c r="A129" s="4">
        <v>128</v>
      </c>
      <c r="B129" s="2">
        <v>38647</v>
      </c>
      <c r="C129" s="4" t="str">
        <f t="shared" si="3"/>
        <v>5</v>
      </c>
      <c r="D129" s="4" t="str">
        <f t="shared" si="4"/>
        <v>A5</v>
      </c>
      <c r="E129" s="2" t="str">
        <f>D128&amp;"-&gt;"&amp;D129</f>
        <v>A5-&gt;A5</v>
      </c>
      <c r="F129" s="4" t="str">
        <f>D128</f>
        <v>A5</v>
      </c>
      <c r="G129" s="4" t="str">
        <f>D129</f>
        <v>A5</v>
      </c>
      <c r="H129">
        <f t="shared" si="5"/>
        <v>38350</v>
      </c>
    </row>
    <row r="130" spans="1:8">
      <c r="A130" s="4">
        <v>129</v>
      </c>
      <c r="B130" s="2">
        <v>38599</v>
      </c>
      <c r="C130" s="4" t="str">
        <f t="shared" si="3"/>
        <v>5</v>
      </c>
      <c r="D130" s="4" t="str">
        <f t="shared" si="4"/>
        <v>A5</v>
      </c>
      <c r="E130" s="2" t="str">
        <f>D129&amp;"-&gt;"&amp;D130</f>
        <v>A5-&gt;A5</v>
      </c>
      <c r="F130" s="4" t="str">
        <f>D129</f>
        <v>A5</v>
      </c>
      <c r="G130" s="4" t="str">
        <f>D130</f>
        <v>A5</v>
      </c>
      <c r="H130">
        <f t="shared" si="5"/>
        <v>38350</v>
      </c>
    </row>
    <row r="131" spans="1:8">
      <c r="A131" s="4">
        <v>130</v>
      </c>
      <c r="B131" s="2">
        <v>38693</v>
      </c>
      <c r="C131" s="4" t="str">
        <f t="shared" ref="C131:C194" si="6">IF(B131&gt;$J$15,"13",IF(B131&gt;$J$14,"12",IF(B131&gt;$J$13,"11",IF(B131&gt;$J$12,"10",IF(B131&gt;$J$11,"9",IF(B131&gt;$J$10,"8",IF(B131&gt;$J$9,"7",IF(B131&gt;$J$8,"6",IF(B131&gt;$J$7,"5",IF(B131&gt;$J$6,"4",IF(B131&gt;$J$5,"3",IF(B131&gt;$J$4,"2","1"))))))))))))</f>
        <v>5</v>
      </c>
      <c r="D131" s="4" t="str">
        <f t="shared" ref="D131:D194" si="7">IF(B131&gt;$J$15,"A13",IF(B131&gt;$J$14,"A12",IF(B131&gt;$J$13,"A11",IF(B131&gt;$J$12,"A10",IF(B131&gt;$J$11,"A9",IF(B131&gt;$J$10,"A8",IF(B131&gt;$J$9,"A7",IF(B131&gt;$J$8,"A6",IF(B131&gt;$J$7,"A5",IF(B131&gt;$J$6,"A4",IF(B131&gt;$J$5,"A3",IF(B131&gt;$J$4,"A2","A1"))))))))))))</f>
        <v>A5</v>
      </c>
      <c r="E131" s="2" t="str">
        <f>D130&amp;"-&gt;"&amp;D131</f>
        <v>A5-&gt;A5</v>
      </c>
      <c r="F131" s="4" t="str">
        <f>D130</f>
        <v>A5</v>
      </c>
      <c r="G131" s="4" t="str">
        <f>D131</f>
        <v>A5</v>
      </c>
      <c r="H131">
        <f t="shared" si="5"/>
        <v>38350</v>
      </c>
    </row>
    <row r="132" spans="1:8">
      <c r="A132" s="4">
        <v>131</v>
      </c>
      <c r="B132" s="2">
        <v>38886</v>
      </c>
      <c r="C132" s="4" t="str">
        <f t="shared" si="6"/>
        <v>5</v>
      </c>
      <c r="D132" s="4" t="str">
        <f t="shared" si="7"/>
        <v>A5</v>
      </c>
      <c r="E132" s="2" t="str">
        <f>D131&amp;"-&gt;"&amp;D132</f>
        <v>A5-&gt;A5</v>
      </c>
      <c r="F132" s="4" t="str">
        <f>D131</f>
        <v>A5</v>
      </c>
      <c r="G132" s="4" t="str">
        <f>D132</f>
        <v>A5</v>
      </c>
      <c r="H132">
        <f t="shared" ref="H132:H195" si="8">IF(F132=$V$14,$Y$14,IF(F132=$V$13,$Y$13,IF(F132=$V$12,$Y$12,IF(F132=$V$11,$Y$11,IF(F132=$V$10,$Y$10,IF(F132=$V$9,$Y$9,IF(F132=$V$8,$Y$8,IF(F132=$V$7,$Y$7,IF(F132=$V$6,$Y$6,IF(F132=$V$5,$Y$5,IF(F132=$V$4,$Y$4,IF(F132=$V$3,$Y$3,$Y$2))))))))))))</f>
        <v>38350</v>
      </c>
    </row>
    <row r="133" spans="1:8">
      <c r="A133" s="4">
        <v>132</v>
      </c>
      <c r="B133" s="2">
        <v>39072</v>
      </c>
      <c r="C133" s="4" t="str">
        <f t="shared" si="6"/>
        <v>5</v>
      </c>
      <c r="D133" s="4" t="str">
        <f t="shared" si="7"/>
        <v>A5</v>
      </c>
      <c r="E133" s="2" t="str">
        <f>D132&amp;"-&gt;"&amp;D133</f>
        <v>A5-&gt;A5</v>
      </c>
      <c r="F133" s="4" t="str">
        <f>D132</f>
        <v>A5</v>
      </c>
      <c r="G133" s="4" t="str">
        <f>D133</f>
        <v>A5</v>
      </c>
      <c r="H133">
        <f t="shared" si="8"/>
        <v>38350</v>
      </c>
    </row>
    <row r="134" spans="1:8">
      <c r="A134" s="4">
        <v>133</v>
      </c>
      <c r="B134" s="2">
        <v>39412</v>
      </c>
      <c r="C134" s="4" t="str">
        <f t="shared" si="6"/>
        <v>6</v>
      </c>
      <c r="D134" s="4" t="str">
        <f t="shared" si="7"/>
        <v>A6</v>
      </c>
      <c r="E134" s="2" t="str">
        <f>D133&amp;"-&gt;"&amp;D134</f>
        <v>A5-&gt;A6</v>
      </c>
      <c r="F134" s="4" t="str">
        <f>D133</f>
        <v>A5</v>
      </c>
      <c r="G134" s="4" t="str">
        <f>D134</f>
        <v>A6</v>
      </c>
      <c r="H134">
        <f t="shared" si="8"/>
        <v>38350</v>
      </c>
    </row>
    <row r="135" spans="1:8">
      <c r="A135" s="4">
        <v>134</v>
      </c>
      <c r="B135" s="2">
        <v>39285</v>
      </c>
      <c r="C135" s="4" t="str">
        <f t="shared" si="6"/>
        <v>6</v>
      </c>
      <c r="D135" s="4" t="str">
        <f t="shared" si="7"/>
        <v>A6</v>
      </c>
      <c r="E135" s="2" t="str">
        <f>D134&amp;"-&gt;"&amp;D135</f>
        <v>A6-&gt;A6</v>
      </c>
      <c r="F135" s="4" t="str">
        <f>D134</f>
        <v>A6</v>
      </c>
      <c r="G135" s="4" t="str">
        <f>D135</f>
        <v>A6</v>
      </c>
      <c r="H135">
        <f t="shared" si="8"/>
        <v>40186.078947368427</v>
      </c>
    </row>
    <row r="136" spans="1:8">
      <c r="A136" s="4">
        <v>135</v>
      </c>
      <c r="B136" s="2">
        <v>39318</v>
      </c>
      <c r="C136" s="4" t="str">
        <f t="shared" si="6"/>
        <v>6</v>
      </c>
      <c r="D136" s="4" t="str">
        <f t="shared" si="7"/>
        <v>A6</v>
      </c>
      <c r="E136" s="2" t="str">
        <f>D135&amp;"-&gt;"&amp;D136</f>
        <v>A6-&gt;A6</v>
      </c>
      <c r="F136" s="4" t="str">
        <f>D135</f>
        <v>A6</v>
      </c>
      <c r="G136" s="4" t="str">
        <f>D136</f>
        <v>A6</v>
      </c>
      <c r="H136">
        <f t="shared" si="8"/>
        <v>40186.078947368427</v>
      </c>
    </row>
    <row r="137" spans="1:8">
      <c r="A137" s="4">
        <v>136</v>
      </c>
      <c r="B137" s="2">
        <v>39441</v>
      </c>
      <c r="C137" s="4" t="str">
        <f t="shared" si="6"/>
        <v>6</v>
      </c>
      <c r="D137" s="4" t="str">
        <f t="shared" si="7"/>
        <v>A6</v>
      </c>
      <c r="E137" s="2" t="str">
        <f>D136&amp;"-&gt;"&amp;D137</f>
        <v>A6-&gt;A6</v>
      </c>
      <c r="F137" s="4" t="str">
        <f>D136</f>
        <v>A6</v>
      </c>
      <c r="G137" s="4" t="str">
        <f>D137</f>
        <v>A6</v>
      </c>
      <c r="H137">
        <f t="shared" si="8"/>
        <v>40186.078947368427</v>
      </c>
    </row>
    <row r="138" spans="1:8">
      <c r="A138" s="4">
        <v>137</v>
      </c>
      <c r="B138" s="2">
        <v>39019</v>
      </c>
      <c r="C138" s="4" t="str">
        <f t="shared" si="6"/>
        <v>5</v>
      </c>
      <c r="D138" s="4" t="str">
        <f t="shared" si="7"/>
        <v>A5</v>
      </c>
      <c r="E138" s="2" t="str">
        <f>D137&amp;"-&gt;"&amp;D138</f>
        <v>A6-&gt;A5</v>
      </c>
      <c r="F138" s="4" t="str">
        <f>D137</f>
        <v>A6</v>
      </c>
      <c r="G138" s="4" t="str">
        <f>D138</f>
        <v>A5</v>
      </c>
      <c r="H138">
        <f t="shared" si="8"/>
        <v>40186.078947368427</v>
      </c>
    </row>
    <row r="139" spans="1:8">
      <c r="A139" s="4">
        <v>138</v>
      </c>
      <c r="B139" s="2">
        <v>39480</v>
      </c>
      <c r="C139" s="4" t="str">
        <f t="shared" si="6"/>
        <v>6</v>
      </c>
      <c r="D139" s="4" t="str">
        <f t="shared" si="7"/>
        <v>A6</v>
      </c>
      <c r="E139" s="2" t="str">
        <f>D138&amp;"-&gt;"&amp;D139</f>
        <v>A5-&gt;A6</v>
      </c>
      <c r="F139" s="4" t="str">
        <f>D138</f>
        <v>A5</v>
      </c>
      <c r="G139" s="4" t="str">
        <f>D139</f>
        <v>A6</v>
      </c>
      <c r="H139">
        <f t="shared" si="8"/>
        <v>38350</v>
      </c>
    </row>
    <row r="140" spans="1:8">
      <c r="A140" s="4">
        <v>139</v>
      </c>
      <c r="B140" s="2">
        <v>39808</v>
      </c>
      <c r="C140" s="4" t="str">
        <f t="shared" si="6"/>
        <v>6</v>
      </c>
      <c r="D140" s="4" t="str">
        <f t="shared" si="7"/>
        <v>A6</v>
      </c>
      <c r="E140" s="2" t="str">
        <f>D139&amp;"-&gt;"&amp;D140</f>
        <v>A6-&gt;A6</v>
      </c>
      <c r="F140" s="4" t="str">
        <f>D139</f>
        <v>A6</v>
      </c>
      <c r="G140" s="4" t="str">
        <f>D140</f>
        <v>A6</v>
      </c>
      <c r="H140">
        <f t="shared" si="8"/>
        <v>40186.078947368427</v>
      </c>
    </row>
    <row r="141" spans="1:8">
      <c r="A141" s="4">
        <v>140</v>
      </c>
      <c r="B141" s="2">
        <v>39833</v>
      </c>
      <c r="C141" s="4" t="str">
        <f t="shared" si="6"/>
        <v>6</v>
      </c>
      <c r="D141" s="4" t="str">
        <f t="shared" si="7"/>
        <v>A6</v>
      </c>
      <c r="E141" s="2" t="str">
        <f>D140&amp;"-&gt;"&amp;D141</f>
        <v>A6-&gt;A6</v>
      </c>
      <c r="F141" s="4" t="str">
        <f>D140</f>
        <v>A6</v>
      </c>
      <c r="G141" s="4" t="str">
        <f>D141</f>
        <v>A6</v>
      </c>
      <c r="H141">
        <f t="shared" si="8"/>
        <v>40186.078947368427</v>
      </c>
    </row>
    <row r="142" spans="1:8">
      <c r="A142" s="4">
        <v>141</v>
      </c>
      <c r="B142" s="2">
        <v>39878</v>
      </c>
      <c r="C142" s="4" t="str">
        <f t="shared" si="6"/>
        <v>6</v>
      </c>
      <c r="D142" s="4" t="str">
        <f t="shared" si="7"/>
        <v>A6</v>
      </c>
      <c r="E142" s="2" t="str">
        <f>D141&amp;"-&gt;"&amp;D142</f>
        <v>A6-&gt;A6</v>
      </c>
      <c r="F142" s="4" t="str">
        <f>D141</f>
        <v>A6</v>
      </c>
      <c r="G142" s="4" t="str">
        <f>D142</f>
        <v>A6</v>
      </c>
      <c r="H142">
        <f t="shared" si="8"/>
        <v>40186.078947368427</v>
      </c>
    </row>
    <row r="143" spans="1:8">
      <c r="A143" s="4">
        <v>142</v>
      </c>
      <c r="B143" s="2">
        <v>39776</v>
      </c>
      <c r="C143" s="4" t="str">
        <f t="shared" si="6"/>
        <v>6</v>
      </c>
      <c r="D143" s="4" t="str">
        <f t="shared" si="7"/>
        <v>A6</v>
      </c>
      <c r="E143" s="2" t="str">
        <f>D142&amp;"-&gt;"&amp;D143</f>
        <v>A6-&gt;A6</v>
      </c>
      <c r="F143" s="4" t="str">
        <f>D142</f>
        <v>A6</v>
      </c>
      <c r="G143" s="4" t="str">
        <f>D143</f>
        <v>A6</v>
      </c>
      <c r="H143">
        <f t="shared" si="8"/>
        <v>40186.078947368427</v>
      </c>
    </row>
    <row r="144" spans="1:8">
      <c r="A144" s="4">
        <v>143</v>
      </c>
      <c r="B144" s="2">
        <v>39631</v>
      </c>
      <c r="C144" s="4" t="str">
        <f t="shared" si="6"/>
        <v>6</v>
      </c>
      <c r="D144" s="4" t="str">
        <f t="shared" si="7"/>
        <v>A6</v>
      </c>
      <c r="E144" s="2" t="str">
        <f>D143&amp;"-&gt;"&amp;D144</f>
        <v>A6-&gt;A6</v>
      </c>
      <c r="F144" s="4" t="str">
        <f>D143</f>
        <v>A6</v>
      </c>
      <c r="G144" s="4" t="str">
        <f>D144</f>
        <v>A6</v>
      </c>
      <c r="H144">
        <f t="shared" si="8"/>
        <v>40186.078947368427</v>
      </c>
    </row>
    <row r="145" spans="1:8">
      <c r="A145" s="4">
        <v>144</v>
      </c>
      <c r="B145" s="2">
        <v>39809</v>
      </c>
      <c r="C145" s="4" t="str">
        <f t="shared" si="6"/>
        <v>6</v>
      </c>
      <c r="D145" s="4" t="str">
        <f t="shared" si="7"/>
        <v>A6</v>
      </c>
      <c r="E145" s="2" t="str">
        <f>D144&amp;"-&gt;"&amp;D145</f>
        <v>A6-&gt;A6</v>
      </c>
      <c r="F145" s="4" t="str">
        <f>D144</f>
        <v>A6</v>
      </c>
      <c r="G145" s="4" t="str">
        <f>D145</f>
        <v>A6</v>
      </c>
      <c r="H145">
        <f t="shared" si="8"/>
        <v>40186.078947368427</v>
      </c>
    </row>
    <row r="146" spans="1:8">
      <c r="A146" s="4">
        <v>145</v>
      </c>
      <c r="B146" s="2">
        <v>40443</v>
      </c>
      <c r="C146" s="4" t="str">
        <f t="shared" si="6"/>
        <v>6</v>
      </c>
      <c r="D146" s="4" t="str">
        <f t="shared" si="7"/>
        <v>A6</v>
      </c>
      <c r="E146" s="2" t="str">
        <f>D145&amp;"-&gt;"&amp;D146</f>
        <v>A6-&gt;A6</v>
      </c>
      <c r="F146" s="4" t="str">
        <f>D145</f>
        <v>A6</v>
      </c>
      <c r="G146" s="4" t="str">
        <f>D146</f>
        <v>A6</v>
      </c>
      <c r="H146">
        <f t="shared" si="8"/>
        <v>40186.078947368427</v>
      </c>
    </row>
    <row r="147" spans="1:8">
      <c r="A147" s="4">
        <v>146</v>
      </c>
      <c r="B147" s="2">
        <v>39922</v>
      </c>
      <c r="C147" s="4" t="str">
        <f t="shared" si="6"/>
        <v>6</v>
      </c>
      <c r="D147" s="4" t="str">
        <f t="shared" si="7"/>
        <v>A6</v>
      </c>
      <c r="E147" s="2" t="str">
        <f>D146&amp;"-&gt;"&amp;D147</f>
        <v>A6-&gt;A6</v>
      </c>
      <c r="F147" s="4" t="str">
        <f>D146</f>
        <v>A6</v>
      </c>
      <c r="G147" s="4" t="str">
        <f>D147</f>
        <v>A6</v>
      </c>
      <c r="H147">
        <f t="shared" si="8"/>
        <v>40186.078947368427</v>
      </c>
    </row>
    <row r="148" spans="1:8">
      <c r="A148" s="4">
        <v>147</v>
      </c>
      <c r="B148" s="2">
        <v>40419</v>
      </c>
      <c r="C148" s="4" t="str">
        <f t="shared" si="6"/>
        <v>6</v>
      </c>
      <c r="D148" s="4" t="str">
        <f t="shared" si="7"/>
        <v>A6</v>
      </c>
      <c r="E148" s="2" t="str">
        <f>D147&amp;"-&gt;"&amp;D148</f>
        <v>A6-&gt;A6</v>
      </c>
      <c r="F148" s="4" t="str">
        <f>D147</f>
        <v>A6</v>
      </c>
      <c r="G148" s="4" t="str">
        <f>D148</f>
        <v>A6</v>
      </c>
      <c r="H148">
        <f t="shared" si="8"/>
        <v>40186.078947368427</v>
      </c>
    </row>
    <row r="149" spans="1:8">
      <c r="A149" s="4">
        <v>148</v>
      </c>
      <c r="B149" s="2">
        <v>40399</v>
      </c>
      <c r="C149" s="4" t="str">
        <f t="shared" si="6"/>
        <v>6</v>
      </c>
      <c r="D149" s="4" t="str">
        <f t="shared" si="7"/>
        <v>A6</v>
      </c>
      <c r="E149" s="2" t="str">
        <f>D148&amp;"-&gt;"&amp;D149</f>
        <v>A6-&gt;A6</v>
      </c>
      <c r="F149" s="4" t="str">
        <f>D148</f>
        <v>A6</v>
      </c>
      <c r="G149" s="4" t="str">
        <f>D149</f>
        <v>A6</v>
      </c>
      <c r="H149">
        <f t="shared" si="8"/>
        <v>40186.078947368427</v>
      </c>
    </row>
    <row r="150" spans="1:8">
      <c r="A150" s="4">
        <v>149</v>
      </c>
      <c r="B150" s="2">
        <v>40635</v>
      </c>
      <c r="C150" s="4" t="str">
        <f t="shared" si="6"/>
        <v>6</v>
      </c>
      <c r="D150" s="4" t="str">
        <f t="shared" si="7"/>
        <v>A6</v>
      </c>
      <c r="E150" s="2" t="str">
        <f>D149&amp;"-&gt;"&amp;D150</f>
        <v>A6-&gt;A6</v>
      </c>
      <c r="F150" s="4" t="str">
        <f>D149</f>
        <v>A6</v>
      </c>
      <c r="G150" s="4" t="str">
        <f>D150</f>
        <v>A6</v>
      </c>
      <c r="H150">
        <f t="shared" si="8"/>
        <v>40186.078947368427</v>
      </c>
    </row>
    <row r="151" spans="1:8">
      <c r="A151" s="4">
        <v>150</v>
      </c>
      <c r="B151" s="2">
        <v>40608</v>
      </c>
      <c r="C151" s="4" t="str">
        <f t="shared" si="6"/>
        <v>6</v>
      </c>
      <c r="D151" s="4" t="str">
        <f t="shared" si="7"/>
        <v>A6</v>
      </c>
      <c r="E151" s="2" t="str">
        <f>D150&amp;"-&gt;"&amp;D151</f>
        <v>A6-&gt;A6</v>
      </c>
      <c r="F151" s="4" t="str">
        <f>D150</f>
        <v>A6</v>
      </c>
      <c r="G151" s="4" t="str">
        <f>D151</f>
        <v>A6</v>
      </c>
      <c r="H151">
        <f t="shared" si="8"/>
        <v>40186.078947368427</v>
      </c>
    </row>
    <row r="152" spans="1:8">
      <c r="A152" s="4">
        <v>151</v>
      </c>
      <c r="B152" s="2">
        <v>40631</v>
      </c>
      <c r="C152" s="4" t="str">
        <f t="shared" si="6"/>
        <v>6</v>
      </c>
      <c r="D152" s="4" t="str">
        <f t="shared" si="7"/>
        <v>A6</v>
      </c>
      <c r="E152" s="2" t="str">
        <f>D151&amp;"-&gt;"&amp;D152</f>
        <v>A6-&gt;A6</v>
      </c>
      <c r="F152" s="4" t="str">
        <f>D151</f>
        <v>A6</v>
      </c>
      <c r="G152" s="4" t="str">
        <f>D152</f>
        <v>A6</v>
      </c>
      <c r="H152">
        <f t="shared" si="8"/>
        <v>40186.078947368427</v>
      </c>
    </row>
    <row r="153" spans="1:8">
      <c r="A153" s="4">
        <v>152</v>
      </c>
      <c r="B153" s="2">
        <v>40771</v>
      </c>
      <c r="C153" s="4" t="str">
        <f t="shared" si="6"/>
        <v>6</v>
      </c>
      <c r="D153" s="4" t="str">
        <f t="shared" si="7"/>
        <v>A6</v>
      </c>
      <c r="E153" s="2" t="str">
        <f>D152&amp;"-&gt;"&amp;D153</f>
        <v>A6-&gt;A6</v>
      </c>
      <c r="F153" s="4" t="str">
        <f>D152</f>
        <v>A6</v>
      </c>
      <c r="G153" s="4" t="str">
        <f>D153</f>
        <v>A6</v>
      </c>
      <c r="H153">
        <f t="shared" si="8"/>
        <v>40186.078947368427</v>
      </c>
    </row>
    <row r="154" spans="1:8">
      <c r="A154" s="4">
        <v>153</v>
      </c>
      <c r="B154" s="2">
        <v>41045</v>
      </c>
      <c r="C154" s="4" t="str">
        <f t="shared" si="6"/>
        <v>7</v>
      </c>
      <c r="D154" s="4" t="str">
        <f t="shared" si="7"/>
        <v>A7</v>
      </c>
      <c r="E154" s="2" t="str">
        <f>D153&amp;"-&gt;"&amp;D154</f>
        <v>A6-&gt;A7</v>
      </c>
      <c r="F154" s="4" t="str">
        <f>D153</f>
        <v>A6</v>
      </c>
      <c r="G154" s="4" t="str">
        <f>D154</f>
        <v>A7</v>
      </c>
      <c r="H154">
        <f t="shared" si="8"/>
        <v>40186.078947368427</v>
      </c>
    </row>
    <row r="155" spans="1:8">
      <c r="A155" s="4">
        <v>154</v>
      </c>
      <c r="B155" s="2">
        <v>41177</v>
      </c>
      <c r="C155" s="4" t="str">
        <f t="shared" si="6"/>
        <v>7</v>
      </c>
      <c r="D155" s="4" t="str">
        <f t="shared" si="7"/>
        <v>A7</v>
      </c>
      <c r="E155" s="2" t="str">
        <f>D154&amp;"-&gt;"&amp;D155</f>
        <v>A7-&gt;A7</v>
      </c>
      <c r="F155" s="4" t="str">
        <f>D154</f>
        <v>A7</v>
      </c>
      <c r="G155" s="4" t="str">
        <f>D155</f>
        <v>A7</v>
      </c>
      <c r="H155">
        <f t="shared" si="8"/>
        <v>42921.888888888891</v>
      </c>
    </row>
    <row r="156" spans="1:8">
      <c r="A156" s="4">
        <v>155</v>
      </c>
      <c r="B156" s="2">
        <v>41404</v>
      </c>
      <c r="C156" s="4" t="str">
        <f t="shared" si="6"/>
        <v>7</v>
      </c>
      <c r="D156" s="4" t="str">
        <f t="shared" si="7"/>
        <v>A7</v>
      </c>
      <c r="E156" s="2" t="str">
        <f>D155&amp;"-&gt;"&amp;D156</f>
        <v>A7-&gt;A7</v>
      </c>
      <c r="F156" s="4" t="str">
        <f>D155</f>
        <v>A7</v>
      </c>
      <c r="G156" s="4" t="str">
        <f>D156</f>
        <v>A7</v>
      </c>
      <c r="H156">
        <f t="shared" si="8"/>
        <v>42921.888888888891</v>
      </c>
    </row>
    <row r="157" spans="1:8">
      <c r="A157" s="4">
        <v>156</v>
      </c>
      <c r="B157" s="2">
        <v>41534</v>
      </c>
      <c r="C157" s="4" t="str">
        <f t="shared" si="6"/>
        <v>7</v>
      </c>
      <c r="D157" s="4" t="str">
        <f t="shared" si="7"/>
        <v>A7</v>
      </c>
      <c r="E157" s="2" t="str">
        <f>D156&amp;"-&gt;"&amp;D157</f>
        <v>A7-&gt;A7</v>
      </c>
      <c r="F157" s="4" t="str">
        <f>D156</f>
        <v>A7</v>
      </c>
      <c r="G157" s="4" t="str">
        <f>D157</f>
        <v>A7</v>
      </c>
      <c r="H157">
        <f t="shared" si="8"/>
        <v>42921.888888888891</v>
      </c>
    </row>
    <row r="158" spans="1:8">
      <c r="A158" s="4">
        <v>157</v>
      </c>
      <c r="B158" s="2">
        <v>41691</v>
      </c>
      <c r="C158" s="4" t="str">
        <f t="shared" si="6"/>
        <v>7</v>
      </c>
      <c r="D158" s="4" t="str">
        <f t="shared" si="7"/>
        <v>A7</v>
      </c>
      <c r="E158" s="2" t="str">
        <f>D157&amp;"-&gt;"&amp;D158</f>
        <v>A7-&gt;A7</v>
      </c>
      <c r="F158" s="4" t="str">
        <f>D157</f>
        <v>A7</v>
      </c>
      <c r="G158" s="4" t="str">
        <f>D158</f>
        <v>A7</v>
      </c>
      <c r="H158">
        <f t="shared" si="8"/>
        <v>42921.888888888891</v>
      </c>
    </row>
    <row r="159" spans="1:8">
      <c r="A159" s="4">
        <v>158</v>
      </c>
      <c r="B159" s="2">
        <v>41757</v>
      </c>
      <c r="C159" s="4" t="str">
        <f t="shared" si="6"/>
        <v>7</v>
      </c>
      <c r="D159" s="4" t="str">
        <f t="shared" si="7"/>
        <v>A7</v>
      </c>
      <c r="E159" s="2" t="str">
        <f>D158&amp;"-&gt;"&amp;D159</f>
        <v>A7-&gt;A7</v>
      </c>
      <c r="F159" s="4" t="str">
        <f>D158</f>
        <v>A7</v>
      </c>
      <c r="G159" s="4" t="str">
        <f>D159</f>
        <v>A7</v>
      </c>
      <c r="H159">
        <f t="shared" si="8"/>
        <v>42921.888888888891</v>
      </c>
    </row>
    <row r="160" spans="1:8">
      <c r="A160" s="4">
        <v>159</v>
      </c>
      <c r="B160" s="2">
        <v>41800</v>
      </c>
      <c r="C160" s="4" t="str">
        <f t="shared" si="6"/>
        <v>7</v>
      </c>
      <c r="D160" s="4" t="str">
        <f t="shared" si="7"/>
        <v>A7</v>
      </c>
      <c r="E160" s="2" t="str">
        <f>D159&amp;"-&gt;"&amp;D160</f>
        <v>A7-&gt;A7</v>
      </c>
      <c r="F160" s="4" t="str">
        <f>D159</f>
        <v>A7</v>
      </c>
      <c r="G160" s="4" t="str">
        <f>D160</f>
        <v>A7</v>
      </c>
      <c r="H160">
        <f t="shared" si="8"/>
        <v>42921.888888888891</v>
      </c>
    </row>
    <row r="161" spans="1:8">
      <c r="A161" s="4">
        <v>160</v>
      </c>
      <c r="B161" s="2">
        <v>42283</v>
      </c>
      <c r="C161" s="4" t="str">
        <f t="shared" si="6"/>
        <v>7</v>
      </c>
      <c r="D161" s="4" t="str">
        <f t="shared" si="7"/>
        <v>A7</v>
      </c>
      <c r="E161" s="2" t="str">
        <f>D160&amp;"-&gt;"&amp;D161</f>
        <v>A7-&gt;A7</v>
      </c>
      <c r="F161" s="4" t="str">
        <f>D160</f>
        <v>A7</v>
      </c>
      <c r="G161" s="4" t="str">
        <f>D161</f>
        <v>A7</v>
      </c>
      <c r="H161">
        <f t="shared" si="8"/>
        <v>42921.888888888891</v>
      </c>
    </row>
    <row r="162" spans="1:8">
      <c r="A162" s="4">
        <v>161</v>
      </c>
      <c r="B162" s="2">
        <v>42081</v>
      </c>
      <c r="C162" s="4" t="str">
        <f t="shared" si="6"/>
        <v>7</v>
      </c>
      <c r="D162" s="4" t="str">
        <f t="shared" si="7"/>
        <v>A7</v>
      </c>
      <c r="E162" s="2" t="str">
        <f>D161&amp;"-&gt;"&amp;D162</f>
        <v>A7-&gt;A7</v>
      </c>
      <c r="F162" s="4" t="str">
        <f>D161</f>
        <v>A7</v>
      </c>
      <c r="G162" s="4" t="str">
        <f>D162</f>
        <v>A7</v>
      </c>
      <c r="H162">
        <f t="shared" si="8"/>
        <v>42921.888888888891</v>
      </c>
    </row>
    <row r="163" spans="1:8">
      <c r="A163" s="4">
        <v>162</v>
      </c>
      <c r="B163" s="2">
        <v>42363</v>
      </c>
      <c r="C163" s="4" t="str">
        <f t="shared" si="6"/>
        <v>7</v>
      </c>
      <c r="D163" s="4" t="str">
        <f t="shared" si="7"/>
        <v>A7</v>
      </c>
      <c r="E163" s="2" t="str">
        <f>D162&amp;"-&gt;"&amp;D163</f>
        <v>A7-&gt;A7</v>
      </c>
      <c r="F163" s="4" t="str">
        <f>D162</f>
        <v>A7</v>
      </c>
      <c r="G163" s="4" t="str">
        <f>D163</f>
        <v>A7</v>
      </c>
      <c r="H163">
        <f t="shared" si="8"/>
        <v>42921.888888888891</v>
      </c>
    </row>
    <row r="164" spans="1:8">
      <c r="A164" s="4">
        <v>163</v>
      </c>
      <c r="B164" s="2">
        <v>42184</v>
      </c>
      <c r="C164" s="4" t="str">
        <f t="shared" si="6"/>
        <v>7</v>
      </c>
      <c r="D164" s="4" t="str">
        <f t="shared" si="7"/>
        <v>A7</v>
      </c>
      <c r="E164" s="2" t="str">
        <f>D163&amp;"-&gt;"&amp;D164</f>
        <v>A7-&gt;A7</v>
      </c>
      <c r="F164" s="4" t="str">
        <f>D163</f>
        <v>A7</v>
      </c>
      <c r="G164" s="4" t="str">
        <f>D164</f>
        <v>A7</v>
      </c>
      <c r="H164">
        <f t="shared" si="8"/>
        <v>42921.888888888891</v>
      </c>
    </row>
    <row r="165" spans="1:8">
      <c r="A165" s="4">
        <v>164</v>
      </c>
      <c r="B165" s="2">
        <v>42542</v>
      </c>
      <c r="C165" s="4" t="str">
        <f t="shared" si="6"/>
        <v>7</v>
      </c>
      <c r="D165" s="4" t="str">
        <f t="shared" si="7"/>
        <v>A7</v>
      </c>
      <c r="E165" s="2" t="str">
        <f>D164&amp;"-&gt;"&amp;D165</f>
        <v>A7-&gt;A7</v>
      </c>
      <c r="F165" s="4" t="str">
        <f>D164</f>
        <v>A7</v>
      </c>
      <c r="G165" s="4" t="str">
        <f>D165</f>
        <v>A7</v>
      </c>
      <c r="H165">
        <f t="shared" si="8"/>
        <v>42921.888888888891</v>
      </c>
    </row>
    <row r="166" spans="1:8">
      <c r="A166" s="4">
        <v>165</v>
      </c>
      <c r="B166" s="2">
        <v>42845</v>
      </c>
      <c r="C166" s="4" t="str">
        <f t="shared" si="6"/>
        <v>7</v>
      </c>
      <c r="D166" s="4" t="str">
        <f t="shared" si="7"/>
        <v>A7</v>
      </c>
      <c r="E166" s="2" t="str">
        <f>D165&amp;"-&gt;"&amp;D166</f>
        <v>A7-&gt;A7</v>
      </c>
      <c r="F166" s="4" t="str">
        <f>D165</f>
        <v>A7</v>
      </c>
      <c r="G166" s="4" t="str">
        <f>D166</f>
        <v>A7</v>
      </c>
      <c r="H166">
        <f t="shared" si="8"/>
        <v>42921.888888888891</v>
      </c>
    </row>
    <row r="167" spans="1:8">
      <c r="A167" s="4">
        <v>166</v>
      </c>
      <c r="B167" s="2">
        <v>42842</v>
      </c>
      <c r="C167" s="4" t="str">
        <f t="shared" si="6"/>
        <v>7</v>
      </c>
      <c r="D167" s="4" t="str">
        <f t="shared" si="7"/>
        <v>A7</v>
      </c>
      <c r="E167" s="2" t="str">
        <f>D166&amp;"-&gt;"&amp;D167</f>
        <v>A7-&gt;A7</v>
      </c>
      <c r="F167" s="4" t="str">
        <f>D166</f>
        <v>A7</v>
      </c>
      <c r="G167" s="4" t="str">
        <f>D167</f>
        <v>A7</v>
      </c>
      <c r="H167">
        <f t="shared" si="8"/>
        <v>42921.888888888891</v>
      </c>
    </row>
    <row r="168" spans="1:8">
      <c r="A168" s="4">
        <v>167</v>
      </c>
      <c r="B168" s="2">
        <v>42823</v>
      </c>
      <c r="C168" s="4" t="str">
        <f t="shared" si="6"/>
        <v>7</v>
      </c>
      <c r="D168" s="4" t="str">
        <f t="shared" si="7"/>
        <v>A7</v>
      </c>
      <c r="E168" s="2" t="str">
        <f>D167&amp;"-&gt;"&amp;D168</f>
        <v>A7-&gt;A7</v>
      </c>
      <c r="F168" s="4" t="str">
        <f>D167</f>
        <v>A7</v>
      </c>
      <c r="G168" s="4" t="str">
        <f>D168</f>
        <v>A7</v>
      </c>
      <c r="H168">
        <f t="shared" si="8"/>
        <v>42921.888888888891</v>
      </c>
    </row>
    <row r="169" spans="1:8">
      <c r="A169" s="4">
        <v>168</v>
      </c>
      <c r="B169" s="2">
        <v>43191</v>
      </c>
      <c r="C169" s="4" t="str">
        <f t="shared" si="6"/>
        <v>7</v>
      </c>
      <c r="D169" s="4" t="str">
        <f t="shared" si="7"/>
        <v>A7</v>
      </c>
      <c r="E169" s="2" t="str">
        <f>D168&amp;"-&gt;"&amp;D169</f>
        <v>A7-&gt;A7</v>
      </c>
      <c r="F169" s="4" t="str">
        <f>D168</f>
        <v>A7</v>
      </c>
      <c r="G169" s="4" t="str">
        <f>D169</f>
        <v>A7</v>
      </c>
      <c r="H169">
        <f t="shared" si="8"/>
        <v>42921.888888888891</v>
      </c>
    </row>
    <row r="170" spans="1:8">
      <c r="A170" s="4">
        <v>169</v>
      </c>
      <c r="B170" s="2">
        <v>42681</v>
      </c>
      <c r="C170" s="4" t="str">
        <f t="shared" si="6"/>
        <v>7</v>
      </c>
      <c r="D170" s="4" t="str">
        <f t="shared" si="7"/>
        <v>A7</v>
      </c>
      <c r="E170" s="2" t="str">
        <f>D169&amp;"-&gt;"&amp;D170</f>
        <v>A7-&gt;A7</v>
      </c>
      <c r="F170" s="4" t="str">
        <f>D169</f>
        <v>A7</v>
      </c>
      <c r="G170" s="4" t="str">
        <f>D170</f>
        <v>A7</v>
      </c>
      <c r="H170">
        <f t="shared" si="8"/>
        <v>42921.888888888891</v>
      </c>
    </row>
    <row r="171" spans="1:8">
      <c r="A171" s="4">
        <v>170</v>
      </c>
      <c r="B171" s="2">
        <v>43379</v>
      </c>
      <c r="C171" s="4" t="str">
        <f t="shared" si="6"/>
        <v>7</v>
      </c>
      <c r="D171" s="4" t="str">
        <f t="shared" si="7"/>
        <v>A7</v>
      </c>
      <c r="E171" s="2" t="str">
        <f>D170&amp;"-&gt;"&amp;D171</f>
        <v>A7-&gt;A7</v>
      </c>
      <c r="F171" s="4" t="str">
        <f>D170</f>
        <v>A7</v>
      </c>
      <c r="G171" s="4" t="str">
        <f>D171</f>
        <v>A7</v>
      </c>
      <c r="H171">
        <f t="shared" si="8"/>
        <v>42921.888888888891</v>
      </c>
    </row>
    <row r="172" spans="1:8">
      <c r="A172" s="4">
        <v>171</v>
      </c>
      <c r="B172" s="2">
        <v>43233</v>
      </c>
      <c r="C172" s="4" t="str">
        <f t="shared" si="6"/>
        <v>7</v>
      </c>
      <c r="D172" s="4" t="str">
        <f t="shared" si="7"/>
        <v>A7</v>
      </c>
      <c r="E172" s="2" t="str">
        <f>D171&amp;"-&gt;"&amp;D172</f>
        <v>A7-&gt;A7</v>
      </c>
      <c r="F172" s="4" t="str">
        <f>D171</f>
        <v>A7</v>
      </c>
      <c r="G172" s="4" t="str">
        <f>D172</f>
        <v>A7</v>
      </c>
      <c r="H172">
        <f t="shared" si="8"/>
        <v>42921.888888888891</v>
      </c>
    </row>
    <row r="173" spans="1:8">
      <c r="A173" s="4">
        <v>172</v>
      </c>
      <c r="B173" s="2">
        <v>43269</v>
      </c>
      <c r="C173" s="4" t="str">
        <f t="shared" si="6"/>
        <v>7</v>
      </c>
      <c r="D173" s="4" t="str">
        <f t="shared" si="7"/>
        <v>A7</v>
      </c>
      <c r="E173" s="2" t="str">
        <f>D172&amp;"-&gt;"&amp;D173</f>
        <v>A7-&gt;A7</v>
      </c>
      <c r="F173" s="4" t="str">
        <f>D172</f>
        <v>A7</v>
      </c>
      <c r="G173" s="4" t="str">
        <f>D173</f>
        <v>A7</v>
      </c>
      <c r="H173">
        <f t="shared" si="8"/>
        <v>42921.888888888891</v>
      </c>
    </row>
    <row r="174" spans="1:8">
      <c r="A174" s="4">
        <v>173</v>
      </c>
      <c r="B174" s="2">
        <v>43654</v>
      </c>
      <c r="C174" s="4" t="str">
        <f t="shared" si="6"/>
        <v>7</v>
      </c>
      <c r="D174" s="4" t="str">
        <f t="shared" si="7"/>
        <v>A7</v>
      </c>
      <c r="E174" s="2" t="str">
        <f>D173&amp;"-&gt;"&amp;D174</f>
        <v>A7-&gt;A7</v>
      </c>
      <c r="F174" s="4" t="str">
        <f>D173</f>
        <v>A7</v>
      </c>
      <c r="G174" s="4" t="str">
        <f>D174</f>
        <v>A7</v>
      </c>
      <c r="H174">
        <f t="shared" si="8"/>
        <v>42921.888888888891</v>
      </c>
    </row>
    <row r="175" spans="1:8">
      <c r="A175" s="4">
        <v>174</v>
      </c>
      <c r="B175" s="2">
        <v>43782</v>
      </c>
      <c r="C175" s="4" t="str">
        <f t="shared" si="6"/>
        <v>7</v>
      </c>
      <c r="D175" s="4" t="str">
        <f t="shared" si="7"/>
        <v>A7</v>
      </c>
      <c r="E175" s="2" t="str">
        <f>D174&amp;"-&gt;"&amp;D175</f>
        <v>A7-&gt;A7</v>
      </c>
      <c r="F175" s="4" t="str">
        <f>D174</f>
        <v>A7</v>
      </c>
      <c r="G175" s="4" t="str">
        <f>D175</f>
        <v>A7</v>
      </c>
      <c r="H175">
        <f t="shared" si="8"/>
        <v>42921.888888888891</v>
      </c>
    </row>
    <row r="176" spans="1:8">
      <c r="A176" s="4">
        <v>175</v>
      </c>
      <c r="B176" s="2">
        <v>43827</v>
      </c>
      <c r="C176" s="4" t="str">
        <f t="shared" si="6"/>
        <v>7</v>
      </c>
      <c r="D176" s="4" t="str">
        <f t="shared" si="7"/>
        <v>A7</v>
      </c>
      <c r="E176" s="2" t="str">
        <f>D175&amp;"-&gt;"&amp;D176</f>
        <v>A7-&gt;A7</v>
      </c>
      <c r="F176" s="4" t="str">
        <f>D175</f>
        <v>A7</v>
      </c>
      <c r="G176" s="4" t="str">
        <f>D176</f>
        <v>A7</v>
      </c>
      <c r="H176">
        <f t="shared" si="8"/>
        <v>42921.888888888891</v>
      </c>
    </row>
    <row r="177" spans="1:8">
      <c r="A177" s="4">
        <v>176</v>
      </c>
      <c r="B177" s="2">
        <v>44160</v>
      </c>
      <c r="C177" s="4" t="str">
        <f t="shared" si="6"/>
        <v>7</v>
      </c>
      <c r="D177" s="4" t="str">
        <f t="shared" si="7"/>
        <v>A7</v>
      </c>
      <c r="E177" s="2" t="str">
        <f>D176&amp;"-&gt;"&amp;D177</f>
        <v>A7-&gt;A7</v>
      </c>
      <c r="F177" s="4" t="str">
        <f>D176</f>
        <v>A7</v>
      </c>
      <c r="G177" s="4" t="str">
        <f>D177</f>
        <v>A7</v>
      </c>
      <c r="H177">
        <f t="shared" si="8"/>
        <v>42921.888888888891</v>
      </c>
    </row>
    <row r="178" spans="1:8">
      <c r="A178" s="4">
        <v>177</v>
      </c>
      <c r="B178" s="2">
        <v>43846</v>
      </c>
      <c r="C178" s="4" t="str">
        <f t="shared" si="6"/>
        <v>7</v>
      </c>
      <c r="D178" s="4" t="str">
        <f t="shared" si="7"/>
        <v>A7</v>
      </c>
      <c r="E178" s="2" t="str">
        <f>D177&amp;"-&gt;"&amp;D178</f>
        <v>A7-&gt;A7</v>
      </c>
      <c r="F178" s="4" t="str">
        <f>D177</f>
        <v>A7</v>
      </c>
      <c r="G178" s="4" t="str">
        <f>D178</f>
        <v>A7</v>
      </c>
      <c r="H178">
        <f t="shared" si="8"/>
        <v>42921.888888888891</v>
      </c>
    </row>
    <row r="179" spans="1:8">
      <c r="A179" s="4">
        <v>178</v>
      </c>
      <c r="B179" s="2">
        <v>44542</v>
      </c>
      <c r="C179" s="4" t="str">
        <f t="shared" si="6"/>
        <v>7</v>
      </c>
      <c r="D179" s="4" t="str">
        <f t="shared" si="7"/>
        <v>A7</v>
      </c>
      <c r="E179" s="2" t="str">
        <f>D178&amp;"-&gt;"&amp;D179</f>
        <v>A7-&gt;A7</v>
      </c>
      <c r="F179" s="4" t="str">
        <f>D178</f>
        <v>A7</v>
      </c>
      <c r="G179" s="4" t="str">
        <f>D179</f>
        <v>A7</v>
      </c>
      <c r="H179">
        <f t="shared" si="8"/>
        <v>42921.888888888891</v>
      </c>
    </row>
    <row r="180" spans="1:8">
      <c r="A180" s="4">
        <v>179</v>
      </c>
      <c r="B180" s="2">
        <v>44572</v>
      </c>
      <c r="C180" s="4" t="str">
        <f t="shared" si="6"/>
        <v>7</v>
      </c>
      <c r="D180" s="4" t="str">
        <f t="shared" si="7"/>
        <v>A7</v>
      </c>
      <c r="E180" s="2" t="str">
        <f>D179&amp;"-&gt;"&amp;D180</f>
        <v>A7-&gt;A7</v>
      </c>
      <c r="F180" s="4" t="str">
        <f>D179</f>
        <v>A7</v>
      </c>
      <c r="G180" s="4" t="str">
        <f>D180</f>
        <v>A7</v>
      </c>
      <c r="H180">
        <f t="shared" si="8"/>
        <v>42921.888888888891</v>
      </c>
    </row>
    <row r="181" spans="1:8">
      <c r="A181" s="4">
        <v>180</v>
      </c>
      <c r="B181" s="2">
        <v>44730</v>
      </c>
      <c r="C181" s="4" t="str">
        <f t="shared" si="6"/>
        <v>8</v>
      </c>
      <c r="D181" s="4" t="str">
        <f t="shared" si="7"/>
        <v>A8</v>
      </c>
      <c r="E181" s="2" t="str">
        <f>D180&amp;"-&gt;"&amp;D181</f>
        <v>A7-&gt;A8</v>
      </c>
      <c r="F181" s="4" t="str">
        <f>D180</f>
        <v>A7</v>
      </c>
      <c r="G181" s="4" t="str">
        <f>D181</f>
        <v>A8</v>
      </c>
      <c r="H181">
        <f t="shared" si="8"/>
        <v>42921.888888888891</v>
      </c>
    </row>
    <row r="182" spans="1:8">
      <c r="A182" s="4">
        <v>181</v>
      </c>
      <c r="B182" s="2">
        <v>44856</v>
      </c>
      <c r="C182" s="4" t="str">
        <f t="shared" si="6"/>
        <v>8</v>
      </c>
      <c r="D182" s="4" t="str">
        <f t="shared" si="7"/>
        <v>A8</v>
      </c>
      <c r="E182" s="2" t="str">
        <f>D181&amp;"-&gt;"&amp;D182</f>
        <v>A8-&gt;A8</v>
      </c>
      <c r="F182" s="4" t="str">
        <f>D181</f>
        <v>A8</v>
      </c>
      <c r="G182" s="4" t="str">
        <f>D182</f>
        <v>A8</v>
      </c>
      <c r="H182">
        <f t="shared" si="8"/>
        <v>45668.63636363636</v>
      </c>
    </row>
    <row r="183" spans="1:8">
      <c r="A183" s="4">
        <v>182</v>
      </c>
      <c r="B183" s="2">
        <v>45274</v>
      </c>
      <c r="C183" s="4" t="str">
        <f t="shared" si="6"/>
        <v>8</v>
      </c>
      <c r="D183" s="4" t="str">
        <f t="shared" si="7"/>
        <v>A8</v>
      </c>
      <c r="E183" s="2" t="str">
        <f>D182&amp;"-&gt;"&amp;D183</f>
        <v>A8-&gt;A8</v>
      </c>
      <c r="F183" s="4" t="str">
        <f>D182</f>
        <v>A8</v>
      </c>
      <c r="G183" s="4" t="str">
        <f>D183</f>
        <v>A8</v>
      </c>
      <c r="H183">
        <f t="shared" si="8"/>
        <v>45668.63636363636</v>
      </c>
    </row>
    <row r="184" spans="1:8">
      <c r="A184" s="4">
        <v>183</v>
      </c>
      <c r="B184" s="2">
        <v>45271</v>
      </c>
      <c r="C184" s="4" t="str">
        <f t="shared" si="6"/>
        <v>8</v>
      </c>
      <c r="D184" s="4" t="str">
        <f t="shared" si="7"/>
        <v>A8</v>
      </c>
      <c r="E184" s="2" t="str">
        <f>D183&amp;"-&gt;"&amp;D184</f>
        <v>A8-&gt;A8</v>
      </c>
      <c r="F184" s="4" t="str">
        <f>D183</f>
        <v>A8</v>
      </c>
      <c r="G184" s="4" t="str">
        <f>D184</f>
        <v>A8</v>
      </c>
      <c r="H184">
        <f t="shared" si="8"/>
        <v>45668.63636363636</v>
      </c>
    </row>
    <row r="185" spans="1:8">
      <c r="A185" s="4">
        <v>184</v>
      </c>
      <c r="B185" s="2">
        <v>44988</v>
      </c>
      <c r="C185" s="4" t="str">
        <f t="shared" si="6"/>
        <v>8</v>
      </c>
      <c r="D185" s="4" t="str">
        <f t="shared" si="7"/>
        <v>A8</v>
      </c>
      <c r="E185" s="2" t="str">
        <f>D184&amp;"-&gt;"&amp;D185</f>
        <v>A8-&gt;A8</v>
      </c>
      <c r="F185" s="4" t="str">
        <f>D184</f>
        <v>A8</v>
      </c>
      <c r="G185" s="4" t="str">
        <f>D185</f>
        <v>A8</v>
      </c>
      <c r="H185">
        <f t="shared" si="8"/>
        <v>45668.63636363636</v>
      </c>
    </row>
    <row r="186" spans="1:8">
      <c r="A186" s="4">
        <v>185</v>
      </c>
      <c r="B186" s="2">
        <v>45454</v>
      </c>
      <c r="C186" s="4" t="str">
        <f t="shared" si="6"/>
        <v>8</v>
      </c>
      <c r="D186" s="4" t="str">
        <f t="shared" si="7"/>
        <v>A8</v>
      </c>
      <c r="E186" s="2" t="str">
        <f>D185&amp;"-&gt;"&amp;D186</f>
        <v>A8-&gt;A8</v>
      </c>
      <c r="F186" s="4" t="str">
        <f>D185</f>
        <v>A8</v>
      </c>
      <c r="G186" s="4" t="str">
        <f>D186</f>
        <v>A8</v>
      </c>
      <c r="H186">
        <f t="shared" si="8"/>
        <v>45668.63636363636</v>
      </c>
    </row>
    <row r="187" spans="1:8">
      <c r="A187" s="4">
        <v>186</v>
      </c>
      <c r="B187" s="2">
        <v>45627</v>
      </c>
      <c r="C187" s="4" t="str">
        <f t="shared" si="6"/>
        <v>8</v>
      </c>
      <c r="D187" s="4" t="str">
        <f t="shared" si="7"/>
        <v>A8</v>
      </c>
      <c r="E187" s="2" t="str">
        <f>D186&amp;"-&gt;"&amp;D187</f>
        <v>A8-&gt;A8</v>
      </c>
      <c r="F187" s="4" t="str">
        <f>D186</f>
        <v>A8</v>
      </c>
      <c r="G187" s="4" t="str">
        <f>D187</f>
        <v>A8</v>
      </c>
      <c r="H187">
        <f t="shared" si="8"/>
        <v>45668.63636363636</v>
      </c>
    </row>
    <row r="188" spans="1:8">
      <c r="A188" s="4">
        <v>187</v>
      </c>
      <c r="B188" s="2">
        <v>45754</v>
      </c>
      <c r="C188" s="4" t="str">
        <f t="shared" si="6"/>
        <v>8</v>
      </c>
      <c r="D188" s="4" t="str">
        <f t="shared" si="7"/>
        <v>A8</v>
      </c>
      <c r="E188" s="2" t="str">
        <f>D187&amp;"-&gt;"&amp;D188</f>
        <v>A8-&gt;A8</v>
      </c>
      <c r="F188" s="4" t="str">
        <f>D187</f>
        <v>A8</v>
      </c>
      <c r="G188" s="4" t="str">
        <f>D188</f>
        <v>A8</v>
      </c>
      <c r="H188">
        <f t="shared" si="8"/>
        <v>45668.63636363636</v>
      </c>
    </row>
    <row r="189" spans="1:8">
      <c r="A189" s="4">
        <v>188</v>
      </c>
      <c r="B189" s="2">
        <v>45643</v>
      </c>
      <c r="C189" s="4" t="str">
        <f t="shared" si="6"/>
        <v>8</v>
      </c>
      <c r="D189" s="4" t="str">
        <f t="shared" si="7"/>
        <v>A8</v>
      </c>
      <c r="E189" s="2" t="str">
        <f>D188&amp;"-&gt;"&amp;D189</f>
        <v>A8-&gt;A8</v>
      </c>
      <c r="F189" s="4" t="str">
        <f>D188</f>
        <v>A8</v>
      </c>
      <c r="G189" s="4" t="str">
        <f>D189</f>
        <v>A8</v>
      </c>
      <c r="H189">
        <f t="shared" si="8"/>
        <v>45668.63636363636</v>
      </c>
    </row>
    <row r="190" spans="1:8">
      <c r="A190" s="4">
        <v>189</v>
      </c>
      <c r="B190" s="2">
        <v>45853</v>
      </c>
      <c r="C190" s="4" t="str">
        <f t="shared" si="6"/>
        <v>8</v>
      </c>
      <c r="D190" s="4" t="str">
        <f t="shared" si="7"/>
        <v>A8</v>
      </c>
      <c r="E190" s="2" t="str">
        <f>D189&amp;"-&gt;"&amp;D190</f>
        <v>A8-&gt;A8</v>
      </c>
      <c r="F190" s="4" t="str">
        <f>D189</f>
        <v>A8</v>
      </c>
      <c r="G190" s="4" t="str">
        <f>D190</f>
        <v>A8</v>
      </c>
      <c r="H190">
        <f t="shared" si="8"/>
        <v>45668.63636363636</v>
      </c>
    </row>
    <row r="191" spans="1:8">
      <c r="A191" s="4">
        <v>190</v>
      </c>
      <c r="B191" s="2">
        <v>46113</v>
      </c>
      <c r="C191" s="4" t="str">
        <f t="shared" si="6"/>
        <v>8</v>
      </c>
      <c r="D191" s="4" t="str">
        <f t="shared" si="7"/>
        <v>A8</v>
      </c>
      <c r="E191" s="2" t="str">
        <f>D190&amp;"-&gt;"&amp;D191</f>
        <v>A8-&gt;A8</v>
      </c>
      <c r="F191" s="4" t="str">
        <f>D190</f>
        <v>A8</v>
      </c>
      <c r="G191" s="4" t="str">
        <f>D191</f>
        <v>A8</v>
      </c>
      <c r="H191">
        <f t="shared" si="8"/>
        <v>45668.63636363636</v>
      </c>
    </row>
    <row r="192" spans="1:8">
      <c r="A192" s="4">
        <v>191</v>
      </c>
      <c r="B192" s="2">
        <v>46624</v>
      </c>
      <c r="C192" s="4" t="str">
        <f t="shared" si="6"/>
        <v>9</v>
      </c>
      <c r="D192" s="4" t="str">
        <f t="shared" si="7"/>
        <v>A9</v>
      </c>
      <c r="E192" s="2" t="str">
        <f>D191&amp;"-&gt;"&amp;D192</f>
        <v>A8-&gt;A9</v>
      </c>
      <c r="F192" s="4" t="str">
        <f>D191</f>
        <v>A8</v>
      </c>
      <c r="G192" s="4" t="str">
        <f>D192</f>
        <v>A9</v>
      </c>
      <c r="H192">
        <f t="shared" si="8"/>
        <v>45668.63636363636</v>
      </c>
    </row>
    <row r="193" spans="1:8">
      <c r="A193" s="4">
        <v>192</v>
      </c>
      <c r="B193" s="2">
        <v>46831</v>
      </c>
      <c r="C193" s="4" t="str">
        <f t="shared" si="6"/>
        <v>9</v>
      </c>
      <c r="D193" s="4" t="str">
        <f t="shared" si="7"/>
        <v>A9</v>
      </c>
      <c r="E193" s="2" t="str">
        <f>D192&amp;"-&gt;"&amp;D193</f>
        <v>A9-&gt;A9</v>
      </c>
      <c r="F193" s="4" t="str">
        <f>D192</f>
        <v>A9</v>
      </c>
      <c r="G193" s="4" t="str">
        <f>D193</f>
        <v>A9</v>
      </c>
      <c r="H193">
        <f t="shared" si="8"/>
        <v>47480.068965517239</v>
      </c>
    </row>
    <row r="194" spans="1:8">
      <c r="A194" s="4">
        <v>193</v>
      </c>
      <c r="B194" s="2">
        <v>46862</v>
      </c>
      <c r="C194" s="4" t="str">
        <f t="shared" si="6"/>
        <v>9</v>
      </c>
      <c r="D194" s="4" t="str">
        <f t="shared" si="7"/>
        <v>A9</v>
      </c>
      <c r="E194" s="2" t="str">
        <f>D193&amp;"-&gt;"&amp;D194</f>
        <v>A9-&gt;A9</v>
      </c>
      <c r="F194" s="4" t="str">
        <f>D193</f>
        <v>A9</v>
      </c>
      <c r="G194" s="4" t="str">
        <f>D194</f>
        <v>A9</v>
      </c>
      <c r="H194">
        <f t="shared" si="8"/>
        <v>47480.068965517239</v>
      </c>
    </row>
    <row r="195" spans="1:8">
      <c r="A195" s="4">
        <v>194</v>
      </c>
      <c r="B195" s="2">
        <v>46707</v>
      </c>
      <c r="C195" s="4" t="str">
        <f t="shared" ref="C195:C258" si="9">IF(B195&gt;$J$15,"13",IF(B195&gt;$J$14,"12",IF(B195&gt;$J$13,"11",IF(B195&gt;$J$12,"10",IF(B195&gt;$J$11,"9",IF(B195&gt;$J$10,"8",IF(B195&gt;$J$9,"7",IF(B195&gt;$J$8,"6",IF(B195&gt;$J$7,"5",IF(B195&gt;$J$6,"4",IF(B195&gt;$J$5,"3",IF(B195&gt;$J$4,"2","1"))))))))))))</f>
        <v>9</v>
      </c>
      <c r="D195" s="4" t="str">
        <f t="shared" ref="D195:D258" si="10">IF(B195&gt;$J$15,"A13",IF(B195&gt;$J$14,"A12",IF(B195&gt;$J$13,"A11",IF(B195&gt;$J$12,"A10",IF(B195&gt;$J$11,"A9",IF(B195&gt;$J$10,"A8",IF(B195&gt;$J$9,"A7",IF(B195&gt;$J$8,"A6",IF(B195&gt;$J$7,"A5",IF(B195&gt;$J$6,"A4",IF(B195&gt;$J$5,"A3",IF(B195&gt;$J$4,"A2","A1"))))))))))))</f>
        <v>A9</v>
      </c>
      <c r="E195" s="2" t="str">
        <f>D194&amp;"-&gt;"&amp;D195</f>
        <v>A9-&gt;A9</v>
      </c>
      <c r="F195" s="4" t="str">
        <f>D194</f>
        <v>A9</v>
      </c>
      <c r="G195" s="4" t="str">
        <f>D195</f>
        <v>A9</v>
      </c>
      <c r="H195">
        <f t="shared" si="8"/>
        <v>47480.068965517239</v>
      </c>
    </row>
    <row r="196" spans="1:8">
      <c r="A196" s="4">
        <v>195</v>
      </c>
      <c r="B196" s="2">
        <v>46883</v>
      </c>
      <c r="C196" s="4" t="str">
        <f t="shared" si="9"/>
        <v>9</v>
      </c>
      <c r="D196" s="4" t="str">
        <f t="shared" si="10"/>
        <v>A9</v>
      </c>
      <c r="E196" s="2" t="str">
        <f>D195&amp;"-&gt;"&amp;D196</f>
        <v>A9-&gt;A9</v>
      </c>
      <c r="F196" s="4" t="str">
        <f>D195</f>
        <v>A9</v>
      </c>
      <c r="G196" s="4" t="str">
        <f>D196</f>
        <v>A9</v>
      </c>
      <c r="H196">
        <f t="shared" ref="H196:H259" si="11">IF(F196=$V$14,$Y$14,IF(F196=$V$13,$Y$13,IF(F196=$V$12,$Y$12,IF(F196=$V$11,$Y$11,IF(F196=$V$10,$Y$10,IF(F196=$V$9,$Y$9,IF(F196=$V$8,$Y$8,IF(F196=$V$7,$Y$7,IF(F196=$V$6,$Y$6,IF(F196=$V$5,$Y$5,IF(F196=$V$4,$Y$4,IF(F196=$V$3,$Y$3,$Y$2))))))))))))</f>
        <v>47480.068965517239</v>
      </c>
    </row>
    <row r="197" spans="1:8">
      <c r="A197" s="4">
        <v>196</v>
      </c>
      <c r="B197" s="2">
        <v>47356</v>
      </c>
      <c r="C197" s="4" t="str">
        <f t="shared" si="9"/>
        <v>9</v>
      </c>
      <c r="D197" s="4" t="str">
        <f t="shared" si="10"/>
        <v>A9</v>
      </c>
      <c r="E197" s="2" t="str">
        <f>D196&amp;"-&gt;"&amp;D197</f>
        <v>A9-&gt;A9</v>
      </c>
      <c r="F197" s="4" t="str">
        <f>D196</f>
        <v>A9</v>
      </c>
      <c r="G197" s="4" t="str">
        <f>D197</f>
        <v>A9</v>
      </c>
      <c r="H197">
        <f t="shared" si="11"/>
        <v>47480.068965517239</v>
      </c>
    </row>
    <row r="198" spans="1:8">
      <c r="A198" s="4">
        <v>197</v>
      </c>
      <c r="B198" s="2">
        <v>47355</v>
      </c>
      <c r="C198" s="4" t="str">
        <f t="shared" si="9"/>
        <v>9</v>
      </c>
      <c r="D198" s="4" t="str">
        <f t="shared" si="10"/>
        <v>A9</v>
      </c>
      <c r="E198" s="2" t="str">
        <f>D197&amp;"-&gt;"&amp;D198</f>
        <v>A9-&gt;A9</v>
      </c>
      <c r="F198" s="4" t="str">
        <f>D197</f>
        <v>A9</v>
      </c>
      <c r="G198" s="4" t="str">
        <f>D198</f>
        <v>A9</v>
      </c>
      <c r="H198">
        <f t="shared" si="11"/>
        <v>47480.068965517239</v>
      </c>
    </row>
    <row r="199" spans="1:8">
      <c r="A199" s="4">
        <v>198</v>
      </c>
      <c r="B199" s="2">
        <v>47568</v>
      </c>
      <c r="C199" s="4" t="str">
        <f t="shared" si="9"/>
        <v>9</v>
      </c>
      <c r="D199" s="4" t="str">
        <f t="shared" si="10"/>
        <v>A9</v>
      </c>
      <c r="E199" s="2" t="str">
        <f>D198&amp;"-&gt;"&amp;D199</f>
        <v>A9-&gt;A9</v>
      </c>
      <c r="F199" s="4" t="str">
        <f>D198</f>
        <v>A9</v>
      </c>
      <c r="G199" s="4" t="str">
        <f>D199</f>
        <v>A9</v>
      </c>
      <c r="H199">
        <f t="shared" si="11"/>
        <v>47480.068965517239</v>
      </c>
    </row>
    <row r="200" spans="1:8">
      <c r="A200" s="4">
        <v>199</v>
      </c>
      <c r="B200" s="2">
        <v>47845</v>
      </c>
      <c r="C200" s="4" t="str">
        <f t="shared" si="9"/>
        <v>9</v>
      </c>
      <c r="D200" s="4" t="str">
        <f t="shared" si="10"/>
        <v>A9</v>
      </c>
      <c r="E200" s="2" t="str">
        <f>D199&amp;"-&gt;"&amp;D200</f>
        <v>A9-&gt;A9</v>
      </c>
      <c r="F200" s="4" t="str">
        <f>D199</f>
        <v>A9</v>
      </c>
      <c r="G200" s="4" t="str">
        <f>D200</f>
        <v>A9</v>
      </c>
      <c r="H200">
        <f t="shared" si="11"/>
        <v>47480.068965517239</v>
      </c>
    </row>
    <row r="201" spans="1:8">
      <c r="A201" s="4">
        <v>200</v>
      </c>
      <c r="B201" s="2">
        <v>47988</v>
      </c>
      <c r="C201" s="4" t="str">
        <f t="shared" si="9"/>
        <v>9</v>
      </c>
      <c r="D201" s="4" t="str">
        <f t="shared" si="10"/>
        <v>A9</v>
      </c>
      <c r="E201" s="2" t="str">
        <f>D200&amp;"-&gt;"&amp;D201</f>
        <v>A9-&gt;A9</v>
      </c>
      <c r="F201" s="4" t="str">
        <f>D200</f>
        <v>A9</v>
      </c>
      <c r="G201" s="4" t="str">
        <f>D201</f>
        <v>A9</v>
      </c>
      <c r="H201">
        <f t="shared" si="11"/>
        <v>47480.068965517239</v>
      </c>
    </row>
    <row r="202" spans="1:8">
      <c r="A202" s="4">
        <v>201</v>
      </c>
      <c r="B202" s="2">
        <v>47740</v>
      </c>
      <c r="C202" s="4" t="str">
        <f t="shared" si="9"/>
        <v>9</v>
      </c>
      <c r="D202" s="4" t="str">
        <f t="shared" si="10"/>
        <v>A9</v>
      </c>
      <c r="E202" s="2" t="str">
        <f>D201&amp;"-&gt;"&amp;D202</f>
        <v>A9-&gt;A9</v>
      </c>
      <c r="F202" s="4" t="str">
        <f>D201</f>
        <v>A9</v>
      </c>
      <c r="G202" s="4" t="str">
        <f>D202</f>
        <v>A9</v>
      </c>
      <c r="H202">
        <f t="shared" si="11"/>
        <v>47480.068965517239</v>
      </c>
    </row>
    <row r="203" spans="1:8">
      <c r="A203" s="4">
        <v>202</v>
      </c>
      <c r="B203" s="2">
        <v>47703</v>
      </c>
      <c r="C203" s="4" t="str">
        <f t="shared" si="9"/>
        <v>9</v>
      </c>
      <c r="D203" s="4" t="str">
        <f t="shared" si="10"/>
        <v>A9</v>
      </c>
      <c r="E203" s="2" t="str">
        <f>D202&amp;"-&gt;"&amp;D203</f>
        <v>A9-&gt;A9</v>
      </c>
      <c r="F203" s="4" t="str">
        <f>D202</f>
        <v>A9</v>
      </c>
      <c r="G203" s="4" t="str">
        <f>D203</f>
        <v>A9</v>
      </c>
      <c r="H203">
        <f t="shared" si="11"/>
        <v>47480.068965517239</v>
      </c>
    </row>
    <row r="204" spans="1:8">
      <c r="A204" s="4">
        <v>203</v>
      </c>
      <c r="B204" s="2">
        <v>47363</v>
      </c>
      <c r="C204" s="4" t="str">
        <f t="shared" si="9"/>
        <v>9</v>
      </c>
      <c r="D204" s="4" t="str">
        <f t="shared" si="10"/>
        <v>A9</v>
      </c>
      <c r="E204" s="2" t="str">
        <f>D203&amp;"-&gt;"&amp;D204</f>
        <v>A9-&gt;A9</v>
      </c>
      <c r="F204" s="4" t="str">
        <f>D203</f>
        <v>A9</v>
      </c>
      <c r="G204" s="4" t="str">
        <f>D204</f>
        <v>A9</v>
      </c>
      <c r="H204">
        <f t="shared" si="11"/>
        <v>47480.068965517239</v>
      </c>
    </row>
    <row r="205" spans="1:8">
      <c r="A205" s="4">
        <v>204</v>
      </c>
      <c r="B205" s="2">
        <v>46942</v>
      </c>
      <c r="C205" s="4" t="str">
        <f t="shared" si="9"/>
        <v>9</v>
      </c>
      <c r="D205" s="4" t="str">
        <f t="shared" si="10"/>
        <v>A9</v>
      </c>
      <c r="E205" s="2" t="str">
        <f>D204&amp;"-&gt;"&amp;D205</f>
        <v>A9-&gt;A9</v>
      </c>
      <c r="F205" s="4" t="str">
        <f>D204</f>
        <v>A9</v>
      </c>
      <c r="G205" s="4" t="str">
        <f>D205</f>
        <v>A9</v>
      </c>
      <c r="H205">
        <f t="shared" si="11"/>
        <v>47480.068965517239</v>
      </c>
    </row>
    <row r="206" spans="1:8">
      <c r="A206" s="4">
        <v>205</v>
      </c>
      <c r="B206" s="2">
        <v>47639</v>
      </c>
      <c r="C206" s="4" t="str">
        <f t="shared" si="9"/>
        <v>9</v>
      </c>
      <c r="D206" s="4" t="str">
        <f t="shared" si="10"/>
        <v>A9</v>
      </c>
      <c r="E206" s="2" t="str">
        <f>D205&amp;"-&gt;"&amp;D206</f>
        <v>A9-&gt;A9</v>
      </c>
      <c r="F206" s="4" t="str">
        <f>D205</f>
        <v>A9</v>
      </c>
      <c r="G206" s="4" t="str">
        <f>D206</f>
        <v>A9</v>
      </c>
      <c r="H206">
        <f t="shared" si="11"/>
        <v>47480.068965517239</v>
      </c>
    </row>
    <row r="207" spans="1:8">
      <c r="A207" s="4">
        <v>206</v>
      </c>
      <c r="B207" s="2">
        <v>46928</v>
      </c>
      <c r="C207" s="4" t="str">
        <f t="shared" si="9"/>
        <v>9</v>
      </c>
      <c r="D207" s="4" t="str">
        <f t="shared" si="10"/>
        <v>A9</v>
      </c>
      <c r="E207" s="2" t="str">
        <f>D206&amp;"-&gt;"&amp;D207</f>
        <v>A9-&gt;A9</v>
      </c>
      <c r="F207" s="4" t="str">
        <f>D206</f>
        <v>A9</v>
      </c>
      <c r="G207" s="4" t="str">
        <f>D207</f>
        <v>A9</v>
      </c>
      <c r="H207">
        <f t="shared" si="11"/>
        <v>47480.068965517239</v>
      </c>
    </row>
    <row r="208" spans="1:8">
      <c r="A208" s="4">
        <v>207</v>
      </c>
      <c r="B208" s="2">
        <v>46912</v>
      </c>
      <c r="C208" s="4" t="str">
        <f t="shared" si="9"/>
        <v>9</v>
      </c>
      <c r="D208" s="4" t="str">
        <f t="shared" si="10"/>
        <v>A9</v>
      </c>
      <c r="E208" s="2" t="str">
        <f>D207&amp;"-&gt;"&amp;D208</f>
        <v>A9-&gt;A9</v>
      </c>
      <c r="F208" s="4" t="str">
        <f>D207</f>
        <v>A9</v>
      </c>
      <c r="G208" s="4" t="str">
        <f>D208</f>
        <v>A9</v>
      </c>
      <c r="H208">
        <f t="shared" si="11"/>
        <v>47480.068965517239</v>
      </c>
    </row>
    <row r="209" spans="1:8">
      <c r="A209" s="4">
        <v>208</v>
      </c>
      <c r="B209" s="2">
        <v>47133</v>
      </c>
      <c r="C209" s="4" t="str">
        <f t="shared" si="9"/>
        <v>9</v>
      </c>
      <c r="D209" s="4" t="str">
        <f t="shared" si="10"/>
        <v>A9</v>
      </c>
      <c r="E209" s="2" t="str">
        <f>D208&amp;"-&gt;"&amp;D209</f>
        <v>A9-&gt;A9</v>
      </c>
      <c r="F209" s="4" t="str">
        <f>D208</f>
        <v>A9</v>
      </c>
      <c r="G209" s="4" t="str">
        <f>D209</f>
        <v>A9</v>
      </c>
      <c r="H209">
        <f t="shared" si="11"/>
        <v>47480.068965517239</v>
      </c>
    </row>
    <row r="210" spans="1:8">
      <c r="A210" s="4">
        <v>209</v>
      </c>
      <c r="B210" s="2">
        <v>47219</v>
      </c>
      <c r="C210" s="4" t="str">
        <f t="shared" si="9"/>
        <v>9</v>
      </c>
      <c r="D210" s="4" t="str">
        <f t="shared" si="10"/>
        <v>A9</v>
      </c>
      <c r="E210" s="2" t="str">
        <f>D209&amp;"-&gt;"&amp;D210</f>
        <v>A9-&gt;A9</v>
      </c>
      <c r="F210" s="4" t="str">
        <f>D209</f>
        <v>A9</v>
      </c>
      <c r="G210" s="4" t="str">
        <f>D210</f>
        <v>A9</v>
      </c>
      <c r="H210">
        <f t="shared" si="11"/>
        <v>47480.068965517239</v>
      </c>
    </row>
    <row r="211" spans="1:8">
      <c r="A211" s="4">
        <v>210</v>
      </c>
      <c r="B211" s="2">
        <v>47350</v>
      </c>
      <c r="C211" s="4" t="str">
        <f t="shared" si="9"/>
        <v>9</v>
      </c>
      <c r="D211" s="4" t="str">
        <f t="shared" si="10"/>
        <v>A9</v>
      </c>
      <c r="E211" s="2" t="str">
        <f>D210&amp;"-&gt;"&amp;D211</f>
        <v>A9-&gt;A9</v>
      </c>
      <c r="F211" s="4" t="str">
        <f>D210</f>
        <v>A9</v>
      </c>
      <c r="G211" s="4" t="str">
        <f>D211</f>
        <v>A9</v>
      </c>
      <c r="H211">
        <f t="shared" si="11"/>
        <v>47480.068965517239</v>
      </c>
    </row>
    <row r="212" spans="1:8">
      <c r="A212" s="4">
        <v>211</v>
      </c>
      <c r="B212" s="2">
        <v>47330</v>
      </c>
      <c r="C212" s="4" t="str">
        <f t="shared" si="9"/>
        <v>9</v>
      </c>
      <c r="D212" s="4" t="str">
        <f t="shared" si="10"/>
        <v>A9</v>
      </c>
      <c r="E212" s="2" t="str">
        <f>D211&amp;"-&gt;"&amp;D212</f>
        <v>A9-&gt;A9</v>
      </c>
      <c r="F212" s="4" t="str">
        <f>D211</f>
        <v>A9</v>
      </c>
      <c r="G212" s="4" t="str">
        <f>D212</f>
        <v>A9</v>
      </c>
      <c r="H212">
        <f t="shared" si="11"/>
        <v>47480.068965517239</v>
      </c>
    </row>
    <row r="213" spans="1:8">
      <c r="A213" s="4">
        <v>212</v>
      </c>
      <c r="B213" s="2">
        <v>47309</v>
      </c>
      <c r="C213" s="4" t="str">
        <f t="shared" si="9"/>
        <v>9</v>
      </c>
      <c r="D213" s="4" t="str">
        <f t="shared" si="10"/>
        <v>A9</v>
      </c>
      <c r="E213" s="2" t="str">
        <f>D212&amp;"-&gt;"&amp;D213</f>
        <v>A9-&gt;A9</v>
      </c>
      <c r="F213" s="4" t="str">
        <f>D212</f>
        <v>A9</v>
      </c>
      <c r="G213" s="4" t="str">
        <f>D213</f>
        <v>A9</v>
      </c>
      <c r="H213">
        <f t="shared" si="11"/>
        <v>47480.068965517239</v>
      </c>
    </row>
    <row r="214" spans="1:8">
      <c r="A214" s="4">
        <v>213</v>
      </c>
      <c r="B214" s="2">
        <v>47559</v>
      </c>
      <c r="C214" s="4" t="str">
        <f t="shared" si="9"/>
        <v>9</v>
      </c>
      <c r="D214" s="4" t="str">
        <f t="shared" si="10"/>
        <v>A9</v>
      </c>
      <c r="E214" s="2" t="str">
        <f>D213&amp;"-&gt;"&amp;D214</f>
        <v>A9-&gt;A9</v>
      </c>
      <c r="F214" s="4" t="str">
        <f>D213</f>
        <v>A9</v>
      </c>
      <c r="G214" s="4" t="str">
        <f>D214</f>
        <v>A9</v>
      </c>
      <c r="H214">
        <f t="shared" si="11"/>
        <v>47480.068965517239</v>
      </c>
    </row>
    <row r="215" spans="1:8">
      <c r="A215" s="4">
        <v>214</v>
      </c>
      <c r="B215" s="2">
        <v>47603</v>
      </c>
      <c r="C215" s="4" t="str">
        <f t="shared" si="9"/>
        <v>9</v>
      </c>
      <c r="D215" s="4" t="str">
        <f t="shared" si="10"/>
        <v>A9</v>
      </c>
      <c r="E215" s="2" t="str">
        <f>D214&amp;"-&gt;"&amp;D215</f>
        <v>A9-&gt;A9</v>
      </c>
      <c r="F215" s="4" t="str">
        <f>D214</f>
        <v>A9</v>
      </c>
      <c r="G215" s="4" t="str">
        <f>D215</f>
        <v>A9</v>
      </c>
      <c r="H215">
        <f t="shared" si="11"/>
        <v>47480.068965517239</v>
      </c>
    </row>
    <row r="216" spans="1:8">
      <c r="A216" s="4">
        <v>215</v>
      </c>
      <c r="B216" s="2">
        <v>47689</v>
      </c>
      <c r="C216" s="4" t="str">
        <f t="shared" si="9"/>
        <v>9</v>
      </c>
      <c r="D216" s="4" t="str">
        <f t="shared" si="10"/>
        <v>A9</v>
      </c>
      <c r="E216" s="2" t="str">
        <f>D215&amp;"-&gt;"&amp;D216</f>
        <v>A9-&gt;A9</v>
      </c>
      <c r="F216" s="4" t="str">
        <f>D215</f>
        <v>A9</v>
      </c>
      <c r="G216" s="4" t="str">
        <f>D216</f>
        <v>A9</v>
      </c>
      <c r="H216">
        <f t="shared" si="11"/>
        <v>47480.068965517239</v>
      </c>
    </row>
    <row r="217" spans="1:8">
      <c r="A217" s="4">
        <v>216</v>
      </c>
      <c r="B217" s="2">
        <v>48134</v>
      </c>
      <c r="C217" s="4" t="str">
        <f t="shared" si="9"/>
        <v>9</v>
      </c>
      <c r="D217" s="4" t="str">
        <f t="shared" si="10"/>
        <v>A9</v>
      </c>
      <c r="E217" s="2" t="str">
        <f>D216&amp;"-&gt;"&amp;D217</f>
        <v>A9-&gt;A9</v>
      </c>
      <c r="F217" s="4" t="str">
        <f>D216</f>
        <v>A9</v>
      </c>
      <c r="G217" s="4" t="str">
        <f>D217</f>
        <v>A9</v>
      </c>
      <c r="H217">
        <f t="shared" si="11"/>
        <v>47480.068965517239</v>
      </c>
    </row>
    <row r="218" spans="1:8">
      <c r="A218" s="4">
        <v>217</v>
      </c>
      <c r="B218" s="2">
        <v>47877</v>
      </c>
      <c r="C218" s="4" t="str">
        <f t="shared" si="9"/>
        <v>9</v>
      </c>
      <c r="D218" s="4" t="str">
        <f t="shared" si="10"/>
        <v>A9</v>
      </c>
      <c r="E218" s="2" t="str">
        <f>D217&amp;"-&gt;"&amp;D218</f>
        <v>A9-&gt;A9</v>
      </c>
      <c r="F218" s="4" t="str">
        <f>D217</f>
        <v>A9</v>
      </c>
      <c r="G218" s="4" t="str">
        <f>D218</f>
        <v>A9</v>
      </c>
      <c r="H218">
        <f t="shared" si="11"/>
        <v>47480.068965517239</v>
      </c>
    </row>
    <row r="219" spans="1:8">
      <c r="A219" s="4">
        <v>218</v>
      </c>
      <c r="B219" s="2">
        <v>48705</v>
      </c>
      <c r="C219" s="4" t="str">
        <f t="shared" si="9"/>
        <v>10</v>
      </c>
      <c r="D219" s="4" t="str">
        <f t="shared" si="10"/>
        <v>A10</v>
      </c>
      <c r="E219" s="2" t="str">
        <f>D218&amp;"-&gt;"&amp;D219</f>
        <v>A9-&gt;A10</v>
      </c>
      <c r="F219" s="4" t="str">
        <f>D218</f>
        <v>A9</v>
      </c>
      <c r="G219" s="4" t="str">
        <f>D219</f>
        <v>A10</v>
      </c>
      <c r="H219">
        <f t="shared" si="11"/>
        <v>47480.068965517239</v>
      </c>
    </row>
    <row r="220" spans="1:8">
      <c r="A220" s="4">
        <v>219</v>
      </c>
      <c r="B220" s="2">
        <v>48274</v>
      </c>
      <c r="C220" s="4" t="str">
        <f t="shared" si="9"/>
        <v>10</v>
      </c>
      <c r="D220" s="4" t="str">
        <f t="shared" si="10"/>
        <v>A10</v>
      </c>
      <c r="E220" s="2" t="str">
        <f>D219&amp;"-&gt;"&amp;D220</f>
        <v>A10-&gt;A10</v>
      </c>
      <c r="F220" s="4" t="str">
        <f>D219</f>
        <v>A10</v>
      </c>
      <c r="G220" s="4" t="str">
        <f>D220</f>
        <v>A10</v>
      </c>
      <c r="H220">
        <f t="shared" si="11"/>
        <v>50017.391304347824</v>
      </c>
    </row>
    <row r="221" spans="1:8">
      <c r="A221" s="4">
        <v>220</v>
      </c>
      <c r="B221" s="2">
        <v>48205</v>
      </c>
      <c r="C221" s="4" t="str">
        <f t="shared" si="9"/>
        <v>10</v>
      </c>
      <c r="D221" s="4" t="str">
        <f t="shared" si="10"/>
        <v>A10</v>
      </c>
      <c r="E221" s="2" t="str">
        <f>D220&amp;"-&gt;"&amp;D221</f>
        <v>A10-&gt;A10</v>
      </c>
      <c r="F221" s="4" t="str">
        <f>D220</f>
        <v>A10</v>
      </c>
      <c r="G221" s="4" t="str">
        <f>D221</f>
        <v>A10</v>
      </c>
      <c r="H221">
        <f t="shared" si="11"/>
        <v>50017.391304347824</v>
      </c>
    </row>
    <row r="222" spans="1:8">
      <c r="A222" s="4">
        <v>221</v>
      </c>
      <c r="B222" s="2">
        <v>48202</v>
      </c>
      <c r="C222" s="4" t="str">
        <f t="shared" si="9"/>
        <v>10</v>
      </c>
      <c r="D222" s="4" t="str">
        <f t="shared" si="10"/>
        <v>A10</v>
      </c>
      <c r="E222" s="2" t="str">
        <f>D221&amp;"-&gt;"&amp;D222</f>
        <v>A10-&gt;A10</v>
      </c>
      <c r="F222" s="4" t="str">
        <f>D221</f>
        <v>A10</v>
      </c>
      <c r="G222" s="4" t="str">
        <f>D222</f>
        <v>A10</v>
      </c>
      <c r="H222">
        <f t="shared" si="11"/>
        <v>50017.391304347824</v>
      </c>
    </row>
    <row r="223" spans="1:8">
      <c r="A223" s="4">
        <v>222</v>
      </c>
      <c r="B223" s="2">
        <v>47914</v>
      </c>
      <c r="C223" s="4" t="str">
        <f t="shared" si="9"/>
        <v>9</v>
      </c>
      <c r="D223" s="4" t="str">
        <f t="shared" si="10"/>
        <v>A9</v>
      </c>
      <c r="E223" s="2" t="str">
        <f>D222&amp;"-&gt;"&amp;D223</f>
        <v>A10-&gt;A9</v>
      </c>
      <c r="F223" s="4" t="str">
        <f>D222</f>
        <v>A10</v>
      </c>
      <c r="G223" s="4" t="str">
        <f>D223</f>
        <v>A9</v>
      </c>
      <c r="H223">
        <f t="shared" si="11"/>
        <v>50017.391304347824</v>
      </c>
    </row>
    <row r="224" spans="1:8">
      <c r="A224" s="4">
        <v>223</v>
      </c>
      <c r="B224" s="2">
        <v>47919</v>
      </c>
      <c r="C224" s="4" t="str">
        <f t="shared" si="9"/>
        <v>9</v>
      </c>
      <c r="D224" s="4" t="str">
        <f t="shared" si="10"/>
        <v>A9</v>
      </c>
      <c r="E224" s="2" t="str">
        <f>D223&amp;"-&gt;"&amp;D224</f>
        <v>A9-&gt;A9</v>
      </c>
      <c r="F224" s="4" t="str">
        <f>D223</f>
        <v>A9</v>
      </c>
      <c r="G224" s="4" t="str">
        <f>D224</f>
        <v>A9</v>
      </c>
      <c r="H224">
        <f t="shared" si="11"/>
        <v>47480.068965517239</v>
      </c>
    </row>
    <row r="225" spans="1:8">
      <c r="A225" s="4">
        <v>224</v>
      </c>
      <c r="B225" s="2">
        <v>48258</v>
      </c>
      <c r="C225" s="4" t="str">
        <f t="shared" si="9"/>
        <v>10</v>
      </c>
      <c r="D225" s="4" t="str">
        <f t="shared" si="10"/>
        <v>A10</v>
      </c>
      <c r="E225" s="2" t="str">
        <f>D224&amp;"-&gt;"&amp;D225</f>
        <v>A9-&gt;A10</v>
      </c>
      <c r="F225" s="4" t="str">
        <f>D224</f>
        <v>A9</v>
      </c>
      <c r="G225" s="4" t="str">
        <f>D225</f>
        <v>A10</v>
      </c>
      <c r="H225">
        <f t="shared" si="11"/>
        <v>47480.068965517239</v>
      </c>
    </row>
    <row r="226" spans="1:8">
      <c r="A226" s="4">
        <v>225</v>
      </c>
      <c r="B226" s="2">
        <v>48631</v>
      </c>
      <c r="C226" s="4" t="str">
        <f t="shared" si="9"/>
        <v>10</v>
      </c>
      <c r="D226" s="4" t="str">
        <f t="shared" si="10"/>
        <v>A10</v>
      </c>
      <c r="E226" s="2" t="str">
        <f>D225&amp;"-&gt;"&amp;D226</f>
        <v>A10-&gt;A10</v>
      </c>
      <c r="F226" s="4" t="str">
        <f>D225</f>
        <v>A10</v>
      </c>
      <c r="G226" s="4" t="str">
        <f>D226</f>
        <v>A10</v>
      </c>
      <c r="H226">
        <f t="shared" si="11"/>
        <v>50017.391304347824</v>
      </c>
    </row>
    <row r="227" spans="1:8">
      <c r="A227" s="4">
        <v>226</v>
      </c>
      <c r="B227" s="2">
        <v>48575</v>
      </c>
      <c r="C227" s="4" t="str">
        <f t="shared" si="9"/>
        <v>10</v>
      </c>
      <c r="D227" s="4" t="str">
        <f t="shared" si="10"/>
        <v>A10</v>
      </c>
      <c r="E227" s="2" t="str">
        <f>D226&amp;"-&gt;"&amp;D227</f>
        <v>A10-&gt;A10</v>
      </c>
      <c r="F227" s="4" t="str">
        <f>D226</f>
        <v>A10</v>
      </c>
      <c r="G227" s="4" t="str">
        <f>D227</f>
        <v>A10</v>
      </c>
      <c r="H227">
        <f t="shared" si="11"/>
        <v>50017.391304347824</v>
      </c>
    </row>
    <row r="228" spans="1:8">
      <c r="A228" s="4">
        <v>227</v>
      </c>
      <c r="B228" s="2">
        <v>49136</v>
      </c>
      <c r="C228" s="4" t="str">
        <f t="shared" si="9"/>
        <v>10</v>
      </c>
      <c r="D228" s="4" t="str">
        <f t="shared" si="10"/>
        <v>A10</v>
      </c>
      <c r="E228" s="2" t="str">
        <f>D227&amp;"-&gt;"&amp;D228</f>
        <v>A10-&gt;A10</v>
      </c>
      <c r="F228" s="4" t="str">
        <f>D227</f>
        <v>A10</v>
      </c>
      <c r="G228" s="4" t="str">
        <f>D228</f>
        <v>A10</v>
      </c>
      <c r="H228">
        <f t="shared" si="11"/>
        <v>50017.391304347824</v>
      </c>
    </row>
    <row r="229" spans="1:8">
      <c r="A229" s="4">
        <v>228</v>
      </c>
      <c r="B229" s="2">
        <v>49157</v>
      </c>
      <c r="C229" s="4" t="str">
        <f t="shared" si="9"/>
        <v>10</v>
      </c>
      <c r="D229" s="4" t="str">
        <f t="shared" si="10"/>
        <v>A10</v>
      </c>
      <c r="E229" s="2" t="str">
        <f>D228&amp;"-&gt;"&amp;D229</f>
        <v>A10-&gt;A10</v>
      </c>
      <c r="F229" s="4" t="str">
        <f>D228</f>
        <v>A10</v>
      </c>
      <c r="G229" s="4" t="str">
        <f>D229</f>
        <v>A10</v>
      </c>
      <c r="H229">
        <f t="shared" si="11"/>
        <v>50017.391304347824</v>
      </c>
    </row>
    <row r="230" spans="1:8">
      <c r="A230" s="4">
        <v>229</v>
      </c>
      <c r="B230" s="2">
        <v>49682</v>
      </c>
      <c r="C230" s="4" t="str">
        <f t="shared" si="9"/>
        <v>10</v>
      </c>
      <c r="D230" s="4" t="str">
        <f t="shared" si="10"/>
        <v>A10</v>
      </c>
      <c r="E230" s="2" t="str">
        <f>D229&amp;"-&gt;"&amp;D230</f>
        <v>A10-&gt;A10</v>
      </c>
      <c r="F230" s="4" t="str">
        <f>D229</f>
        <v>A10</v>
      </c>
      <c r="G230" s="4" t="str">
        <f>D230</f>
        <v>A10</v>
      </c>
      <c r="H230">
        <f t="shared" si="11"/>
        <v>50017.391304347824</v>
      </c>
    </row>
    <row r="231" spans="1:8">
      <c r="A231" s="4">
        <v>230</v>
      </c>
      <c r="B231" s="2">
        <v>50070</v>
      </c>
      <c r="C231" s="4" t="str">
        <f t="shared" si="9"/>
        <v>10</v>
      </c>
      <c r="D231" s="4" t="str">
        <f t="shared" si="10"/>
        <v>A10</v>
      </c>
      <c r="E231" s="2" t="str">
        <f>D230&amp;"-&gt;"&amp;D231</f>
        <v>A10-&gt;A10</v>
      </c>
      <c r="F231" s="4" t="str">
        <f>D230</f>
        <v>A10</v>
      </c>
      <c r="G231" s="4" t="str">
        <f>D231</f>
        <v>A10</v>
      </c>
      <c r="H231">
        <f t="shared" si="11"/>
        <v>50017.391304347824</v>
      </c>
    </row>
    <row r="232" spans="1:8">
      <c r="A232" s="4">
        <v>231</v>
      </c>
      <c r="B232" s="2">
        <v>50075</v>
      </c>
      <c r="C232" s="4" t="str">
        <f t="shared" si="9"/>
        <v>10</v>
      </c>
      <c r="D232" s="4" t="str">
        <f t="shared" si="10"/>
        <v>A10</v>
      </c>
      <c r="E232" s="2" t="str">
        <f>D231&amp;"-&gt;"&amp;D232</f>
        <v>A10-&gt;A10</v>
      </c>
      <c r="F232" s="4" t="str">
        <f>D231</f>
        <v>A10</v>
      </c>
      <c r="G232" s="4" t="str">
        <f>D232</f>
        <v>A10</v>
      </c>
      <c r="H232">
        <f t="shared" si="11"/>
        <v>50017.391304347824</v>
      </c>
    </row>
    <row r="233" spans="1:8">
      <c r="A233" s="4">
        <v>232</v>
      </c>
      <c r="B233" s="2">
        <v>50805</v>
      </c>
      <c r="C233" s="4" t="str">
        <f t="shared" si="9"/>
        <v>10</v>
      </c>
      <c r="D233" s="4" t="str">
        <f t="shared" si="10"/>
        <v>A10</v>
      </c>
      <c r="E233" s="2" t="str">
        <f>D232&amp;"-&gt;"&amp;D233</f>
        <v>A10-&gt;A10</v>
      </c>
      <c r="F233" s="4" t="str">
        <f>D232</f>
        <v>A10</v>
      </c>
      <c r="G233" s="4" t="str">
        <f>D233</f>
        <v>A10</v>
      </c>
      <c r="H233">
        <f t="shared" si="11"/>
        <v>50017.391304347824</v>
      </c>
    </row>
    <row r="234" spans="1:8">
      <c r="A234" s="4">
        <v>233</v>
      </c>
      <c r="B234" s="2">
        <v>50427</v>
      </c>
      <c r="C234" s="4" t="str">
        <f t="shared" si="9"/>
        <v>10</v>
      </c>
      <c r="D234" s="4" t="str">
        <f t="shared" si="10"/>
        <v>A10</v>
      </c>
      <c r="E234" s="2" t="str">
        <f>D233&amp;"-&gt;"&amp;D234</f>
        <v>A10-&gt;A10</v>
      </c>
      <c r="F234" s="4" t="str">
        <f>D233</f>
        <v>A10</v>
      </c>
      <c r="G234" s="4" t="str">
        <f>D234</f>
        <v>A10</v>
      </c>
      <c r="H234">
        <f t="shared" si="11"/>
        <v>50017.391304347824</v>
      </c>
    </row>
    <row r="235" spans="1:8">
      <c r="A235" s="4">
        <v>234</v>
      </c>
      <c r="B235" s="2">
        <v>50940</v>
      </c>
      <c r="C235" s="4" t="str">
        <f t="shared" si="9"/>
        <v>10</v>
      </c>
      <c r="D235" s="4" t="str">
        <f t="shared" si="10"/>
        <v>A10</v>
      </c>
      <c r="E235" s="2" t="str">
        <f>D234&amp;"-&gt;"&amp;D235</f>
        <v>A10-&gt;A10</v>
      </c>
      <c r="F235" s="4" t="str">
        <f>D234</f>
        <v>A10</v>
      </c>
      <c r="G235" s="4" t="str">
        <f>D235</f>
        <v>A10</v>
      </c>
      <c r="H235">
        <f t="shared" si="11"/>
        <v>50017.391304347824</v>
      </c>
    </row>
    <row r="236" spans="1:8">
      <c r="A236" s="4">
        <v>235</v>
      </c>
      <c r="B236" s="2">
        <v>50948</v>
      </c>
      <c r="C236" s="4" t="str">
        <f t="shared" si="9"/>
        <v>10</v>
      </c>
      <c r="D236" s="4" t="str">
        <f t="shared" si="10"/>
        <v>A10</v>
      </c>
      <c r="E236" s="2" t="str">
        <f>D235&amp;"-&gt;"&amp;D236</f>
        <v>A10-&gt;A10</v>
      </c>
      <c r="F236" s="4" t="str">
        <f>D235</f>
        <v>A10</v>
      </c>
      <c r="G236" s="4" t="str">
        <f>D236</f>
        <v>A10</v>
      </c>
      <c r="H236">
        <f t="shared" si="11"/>
        <v>50017.391304347824</v>
      </c>
    </row>
    <row r="237" spans="1:8">
      <c r="A237" s="4">
        <v>236</v>
      </c>
      <c r="B237" s="2">
        <v>51177</v>
      </c>
      <c r="C237" s="4" t="str">
        <f t="shared" si="9"/>
        <v>10</v>
      </c>
      <c r="D237" s="4" t="str">
        <f t="shared" si="10"/>
        <v>A10</v>
      </c>
      <c r="E237" s="2" t="str">
        <f>D236&amp;"-&gt;"&amp;D237</f>
        <v>A10-&gt;A10</v>
      </c>
      <c r="F237" s="4" t="str">
        <f>D236</f>
        <v>A10</v>
      </c>
      <c r="G237" s="4" t="str">
        <f>D237</f>
        <v>A10</v>
      </c>
      <c r="H237">
        <f t="shared" si="11"/>
        <v>50017.391304347824</v>
      </c>
    </row>
    <row r="238" spans="1:8">
      <c r="A238" s="4">
        <v>237</v>
      </c>
      <c r="B238" s="2">
        <v>51047</v>
      </c>
      <c r="C238" s="4" t="str">
        <f t="shared" si="9"/>
        <v>10</v>
      </c>
      <c r="D238" s="4" t="str">
        <f t="shared" si="10"/>
        <v>A10</v>
      </c>
      <c r="E238" s="2" t="str">
        <f>D237&amp;"-&gt;"&amp;D238</f>
        <v>A10-&gt;A10</v>
      </c>
      <c r="F238" s="4" t="str">
        <f>D237</f>
        <v>A10</v>
      </c>
      <c r="G238" s="4" t="str">
        <f>D238</f>
        <v>A10</v>
      </c>
      <c r="H238">
        <f t="shared" si="11"/>
        <v>50017.391304347824</v>
      </c>
    </row>
    <row r="239" spans="1:8">
      <c r="A239" s="4">
        <v>238</v>
      </c>
      <c r="B239" s="2">
        <v>51334</v>
      </c>
      <c r="C239" s="4" t="str">
        <f t="shared" si="9"/>
        <v>10</v>
      </c>
      <c r="D239" s="4" t="str">
        <f t="shared" si="10"/>
        <v>A10</v>
      </c>
      <c r="E239" s="2" t="str">
        <f>D238&amp;"-&gt;"&amp;D239</f>
        <v>A10-&gt;A10</v>
      </c>
      <c r="F239" s="4" t="str">
        <f>D238</f>
        <v>A10</v>
      </c>
      <c r="G239" s="4" t="str">
        <f>D239</f>
        <v>A10</v>
      </c>
      <c r="H239">
        <f t="shared" si="11"/>
        <v>50017.391304347824</v>
      </c>
    </row>
    <row r="240" spans="1:8">
      <c r="A240" s="4">
        <v>239</v>
      </c>
      <c r="B240" s="2">
        <v>51435</v>
      </c>
      <c r="C240" s="4" t="str">
        <f t="shared" si="9"/>
        <v>10</v>
      </c>
      <c r="D240" s="4" t="str">
        <f t="shared" si="10"/>
        <v>A10</v>
      </c>
      <c r="E240" s="2" t="str">
        <f>D239&amp;"-&gt;"&amp;D240</f>
        <v>A10-&gt;A10</v>
      </c>
      <c r="F240" s="4" t="str">
        <f>D239</f>
        <v>A10</v>
      </c>
      <c r="G240" s="4" t="str">
        <f>D240</f>
        <v>A10</v>
      </c>
      <c r="H240">
        <f t="shared" si="11"/>
        <v>50017.391304347824</v>
      </c>
    </row>
    <row r="241" spans="1:8">
      <c r="A241" s="4">
        <v>240</v>
      </c>
      <c r="B241" s="2">
        <v>51185</v>
      </c>
      <c r="C241" s="4" t="str">
        <f t="shared" si="9"/>
        <v>10</v>
      </c>
      <c r="D241" s="4" t="str">
        <f t="shared" si="10"/>
        <v>A10</v>
      </c>
      <c r="E241" s="2" t="str">
        <f>D240&amp;"-&gt;"&amp;D241</f>
        <v>A10-&gt;A10</v>
      </c>
      <c r="F241" s="4" t="str">
        <f>D240</f>
        <v>A10</v>
      </c>
      <c r="G241" s="4" t="str">
        <f>D241</f>
        <v>A10</v>
      </c>
      <c r="H241">
        <f t="shared" si="11"/>
        <v>50017.391304347824</v>
      </c>
    </row>
    <row r="242" spans="1:8">
      <c r="A242" s="4">
        <v>241</v>
      </c>
      <c r="B242" s="2">
        <v>51540</v>
      </c>
      <c r="C242" s="4" t="str">
        <f t="shared" si="9"/>
        <v>10</v>
      </c>
      <c r="D242" s="4" t="str">
        <f t="shared" si="10"/>
        <v>A10</v>
      </c>
      <c r="E242" s="2" t="str">
        <f>D241&amp;"-&gt;"&amp;D242</f>
        <v>A10-&gt;A10</v>
      </c>
      <c r="F242" s="4" t="str">
        <f>D241</f>
        <v>A10</v>
      </c>
      <c r="G242" s="4" t="str">
        <f>D242</f>
        <v>A10</v>
      </c>
      <c r="H242">
        <f t="shared" si="11"/>
        <v>50017.391304347824</v>
      </c>
    </row>
    <row r="243" spans="1:8">
      <c r="A243" s="4">
        <v>242</v>
      </c>
      <c r="B243" s="2">
        <v>51662</v>
      </c>
      <c r="C243" s="4" t="str">
        <f t="shared" si="9"/>
        <v>10</v>
      </c>
      <c r="D243" s="4" t="str">
        <f t="shared" si="10"/>
        <v>A10</v>
      </c>
      <c r="E243" s="2" t="str">
        <f>D242&amp;"-&gt;"&amp;D243</f>
        <v>A10-&gt;A10</v>
      </c>
      <c r="F243" s="4" t="str">
        <f>D242</f>
        <v>A10</v>
      </c>
      <c r="G243" s="4" t="str">
        <f>D243</f>
        <v>A10</v>
      </c>
      <c r="H243">
        <f t="shared" si="11"/>
        <v>50017.391304347824</v>
      </c>
    </row>
    <row r="244" spans="1:8">
      <c r="A244" s="4">
        <v>243</v>
      </c>
      <c r="B244" s="2">
        <v>52112</v>
      </c>
      <c r="C244" s="4" t="str">
        <f t="shared" si="9"/>
        <v>11</v>
      </c>
      <c r="D244" s="4" t="str">
        <f t="shared" si="10"/>
        <v>A11</v>
      </c>
      <c r="E244" s="2" t="str">
        <f>D243&amp;"-&gt;"&amp;D244</f>
        <v>A10-&gt;A11</v>
      </c>
      <c r="F244" s="4" t="str">
        <f>D243</f>
        <v>A10</v>
      </c>
      <c r="G244" s="4" t="str">
        <f>D244</f>
        <v>A11</v>
      </c>
      <c r="H244">
        <f t="shared" si="11"/>
        <v>50017.391304347824</v>
      </c>
    </row>
    <row r="245" spans="1:8">
      <c r="A245" s="4">
        <v>244</v>
      </c>
      <c r="B245" s="2">
        <v>52299</v>
      </c>
      <c r="C245" s="4" t="str">
        <f t="shared" si="9"/>
        <v>11</v>
      </c>
      <c r="D245" s="4" t="str">
        <f t="shared" si="10"/>
        <v>A11</v>
      </c>
      <c r="E245" s="2" t="str">
        <f>D244&amp;"-&gt;"&amp;D245</f>
        <v>A11-&gt;A11</v>
      </c>
      <c r="F245" s="4" t="str">
        <f>D244</f>
        <v>A11</v>
      </c>
      <c r="G245" s="4" t="str">
        <f>D245</f>
        <v>A11</v>
      </c>
      <c r="H245">
        <f t="shared" si="11"/>
        <v>53689.018518518511</v>
      </c>
    </row>
    <row r="246" spans="1:8">
      <c r="A246" s="4">
        <v>245</v>
      </c>
      <c r="B246" s="2">
        <v>52284</v>
      </c>
      <c r="C246" s="4" t="str">
        <f t="shared" si="9"/>
        <v>11</v>
      </c>
      <c r="D246" s="4" t="str">
        <f t="shared" si="10"/>
        <v>A11</v>
      </c>
      <c r="E246" s="2" t="str">
        <f>D245&amp;"-&gt;"&amp;D246</f>
        <v>A11-&gt;A11</v>
      </c>
      <c r="F246" s="4" t="str">
        <f>D245</f>
        <v>A11</v>
      </c>
      <c r="G246" s="4" t="str">
        <f>D246</f>
        <v>A11</v>
      </c>
      <c r="H246">
        <f t="shared" si="11"/>
        <v>53689.018518518511</v>
      </c>
    </row>
    <row r="247" spans="1:8">
      <c r="A247" s="4">
        <v>246</v>
      </c>
      <c r="B247" s="2">
        <v>52212</v>
      </c>
      <c r="C247" s="4" t="str">
        <f t="shared" si="9"/>
        <v>11</v>
      </c>
      <c r="D247" s="4" t="str">
        <f t="shared" si="10"/>
        <v>A11</v>
      </c>
      <c r="E247" s="2" t="str">
        <f>D246&amp;"-&gt;"&amp;D247</f>
        <v>A11-&gt;A11</v>
      </c>
      <c r="F247" s="4" t="str">
        <f>D246</f>
        <v>A11</v>
      </c>
      <c r="G247" s="4" t="str">
        <f>D247</f>
        <v>A11</v>
      </c>
      <c r="H247">
        <f t="shared" si="11"/>
        <v>53689.018518518511</v>
      </c>
    </row>
    <row r="248" spans="1:8">
      <c r="A248" s="4">
        <v>247</v>
      </c>
      <c r="B248" s="2">
        <v>52276</v>
      </c>
      <c r="C248" s="4" t="str">
        <f t="shared" si="9"/>
        <v>11</v>
      </c>
      <c r="D248" s="4" t="str">
        <f t="shared" si="10"/>
        <v>A11</v>
      </c>
      <c r="E248" s="2" t="str">
        <f>D247&amp;"-&gt;"&amp;D248</f>
        <v>A11-&gt;A11</v>
      </c>
      <c r="F248" s="4" t="str">
        <f>D247</f>
        <v>A11</v>
      </c>
      <c r="G248" s="4" t="str">
        <f>D248</f>
        <v>A11</v>
      </c>
      <c r="H248">
        <f t="shared" si="11"/>
        <v>53689.018518518511</v>
      </c>
    </row>
    <row r="249" spans="1:8">
      <c r="A249" s="4">
        <v>248</v>
      </c>
      <c r="B249" s="2">
        <v>52295</v>
      </c>
      <c r="C249" s="4" t="str">
        <f t="shared" si="9"/>
        <v>11</v>
      </c>
      <c r="D249" s="4" t="str">
        <f t="shared" si="10"/>
        <v>A11</v>
      </c>
      <c r="E249" s="2" t="str">
        <f>D248&amp;"-&gt;"&amp;D249</f>
        <v>A11-&gt;A11</v>
      </c>
      <c r="F249" s="4" t="str">
        <f>D248</f>
        <v>A11</v>
      </c>
      <c r="G249" s="4" t="str">
        <f>D249</f>
        <v>A11</v>
      </c>
      <c r="H249">
        <f t="shared" si="11"/>
        <v>53689.018518518511</v>
      </c>
    </row>
    <row r="250" spans="1:8">
      <c r="A250" s="4">
        <v>249</v>
      </c>
      <c r="B250" s="2">
        <v>52506</v>
      </c>
      <c r="C250" s="4" t="str">
        <f t="shared" si="9"/>
        <v>11</v>
      </c>
      <c r="D250" s="4" t="str">
        <f t="shared" si="10"/>
        <v>A11</v>
      </c>
      <c r="E250" s="2" t="str">
        <f>D249&amp;"-&gt;"&amp;D250</f>
        <v>A11-&gt;A11</v>
      </c>
      <c r="F250" s="4" t="str">
        <f>D249</f>
        <v>A11</v>
      </c>
      <c r="G250" s="4" t="str">
        <f>D250</f>
        <v>A11</v>
      </c>
      <c r="H250">
        <f t="shared" si="11"/>
        <v>53689.018518518511</v>
      </c>
    </row>
    <row r="251" spans="1:8">
      <c r="A251" s="4">
        <v>250</v>
      </c>
      <c r="B251" s="2">
        <v>52860</v>
      </c>
      <c r="C251" s="4" t="str">
        <f t="shared" si="9"/>
        <v>11</v>
      </c>
      <c r="D251" s="4" t="str">
        <f t="shared" si="10"/>
        <v>A11</v>
      </c>
      <c r="E251" s="2" t="str">
        <f>D250&amp;"-&gt;"&amp;D251</f>
        <v>A11-&gt;A11</v>
      </c>
      <c r="F251" s="4" t="str">
        <f>D250</f>
        <v>A11</v>
      </c>
      <c r="G251" s="4" t="str">
        <f>D251</f>
        <v>A11</v>
      </c>
      <c r="H251">
        <f t="shared" si="11"/>
        <v>53689.018518518511</v>
      </c>
    </row>
    <row r="252" spans="1:8">
      <c r="A252" s="4">
        <v>251</v>
      </c>
      <c r="B252" s="2">
        <v>52750</v>
      </c>
      <c r="C252" s="4" t="str">
        <f t="shared" si="9"/>
        <v>11</v>
      </c>
      <c r="D252" s="4" t="str">
        <f t="shared" si="10"/>
        <v>A11</v>
      </c>
      <c r="E252" s="2" t="str">
        <f>D251&amp;"-&gt;"&amp;D252</f>
        <v>A11-&gt;A11</v>
      </c>
      <c r="F252" s="4" t="str">
        <f>D251</f>
        <v>A11</v>
      </c>
      <c r="G252" s="4" t="str">
        <f>D252</f>
        <v>A11</v>
      </c>
      <c r="H252">
        <f t="shared" si="11"/>
        <v>53689.018518518511</v>
      </c>
    </row>
    <row r="253" spans="1:8">
      <c r="A253" s="4">
        <v>252</v>
      </c>
      <c r="B253" s="2">
        <v>52593</v>
      </c>
      <c r="C253" s="4" t="str">
        <f t="shared" si="9"/>
        <v>11</v>
      </c>
      <c r="D253" s="4" t="str">
        <f t="shared" si="10"/>
        <v>A11</v>
      </c>
      <c r="E253" s="2" t="str">
        <f>D252&amp;"-&gt;"&amp;D253</f>
        <v>A11-&gt;A11</v>
      </c>
      <c r="F253" s="4" t="str">
        <f>D252</f>
        <v>A11</v>
      </c>
      <c r="G253" s="4" t="str">
        <f>D253</f>
        <v>A11</v>
      </c>
      <c r="H253">
        <f t="shared" si="11"/>
        <v>53689.018518518511</v>
      </c>
    </row>
    <row r="254" spans="1:8">
      <c r="A254" s="4">
        <v>253</v>
      </c>
      <c r="B254" s="2">
        <v>52700</v>
      </c>
      <c r="C254" s="4" t="str">
        <f t="shared" si="9"/>
        <v>11</v>
      </c>
      <c r="D254" s="4" t="str">
        <f t="shared" si="10"/>
        <v>A11</v>
      </c>
      <c r="E254" s="2" t="str">
        <f>D253&amp;"-&gt;"&amp;D254</f>
        <v>A11-&gt;A11</v>
      </c>
      <c r="F254" s="4" t="str">
        <f>D253</f>
        <v>A11</v>
      </c>
      <c r="G254" s="4" t="str">
        <f>D254</f>
        <v>A11</v>
      </c>
      <c r="H254">
        <f t="shared" si="11"/>
        <v>53689.018518518511</v>
      </c>
    </row>
    <row r="255" spans="1:8">
      <c r="A255" s="4">
        <v>254</v>
      </c>
      <c r="B255" s="2">
        <v>53260</v>
      </c>
      <c r="C255" s="4" t="str">
        <f t="shared" si="9"/>
        <v>11</v>
      </c>
      <c r="D255" s="4" t="str">
        <f t="shared" si="10"/>
        <v>A11</v>
      </c>
      <c r="E255" s="2" t="str">
        <f>D254&amp;"-&gt;"&amp;D255</f>
        <v>A11-&gt;A11</v>
      </c>
      <c r="F255" s="4" t="str">
        <f>D254</f>
        <v>A11</v>
      </c>
      <c r="G255" s="4" t="str">
        <f>D255</f>
        <v>A11</v>
      </c>
      <c r="H255">
        <f t="shared" si="11"/>
        <v>53689.018518518511</v>
      </c>
    </row>
    <row r="256" spans="1:8">
      <c r="A256" s="4">
        <v>255</v>
      </c>
      <c r="B256" s="2">
        <v>53033</v>
      </c>
      <c r="C256" s="4" t="str">
        <f t="shared" si="9"/>
        <v>11</v>
      </c>
      <c r="D256" s="4" t="str">
        <f t="shared" si="10"/>
        <v>A11</v>
      </c>
      <c r="E256" s="2" t="str">
        <f>D255&amp;"-&gt;"&amp;D256</f>
        <v>A11-&gt;A11</v>
      </c>
      <c r="F256" s="4" t="str">
        <f>D255</f>
        <v>A11</v>
      </c>
      <c r="G256" s="4" t="str">
        <f>D256</f>
        <v>A11</v>
      </c>
      <c r="H256">
        <f t="shared" si="11"/>
        <v>53689.018518518511</v>
      </c>
    </row>
    <row r="257" spans="1:8">
      <c r="A257" s="4">
        <v>256</v>
      </c>
      <c r="B257" s="2">
        <v>52731</v>
      </c>
      <c r="C257" s="4" t="str">
        <f t="shared" si="9"/>
        <v>11</v>
      </c>
      <c r="D257" s="4" t="str">
        <f t="shared" si="10"/>
        <v>A11</v>
      </c>
      <c r="E257" s="2" t="str">
        <f>D256&amp;"-&gt;"&amp;D257</f>
        <v>A11-&gt;A11</v>
      </c>
      <c r="F257" s="4" t="str">
        <f>D256</f>
        <v>A11</v>
      </c>
      <c r="G257" s="4" t="str">
        <f>D257</f>
        <v>A11</v>
      </c>
      <c r="H257">
        <f t="shared" si="11"/>
        <v>53689.018518518511</v>
      </c>
    </row>
    <row r="258" spans="1:8">
      <c r="A258" s="4">
        <v>257</v>
      </c>
      <c r="B258" s="2">
        <v>53148</v>
      </c>
      <c r="C258" s="4" t="str">
        <f t="shared" si="9"/>
        <v>11</v>
      </c>
      <c r="D258" s="4" t="str">
        <f t="shared" si="10"/>
        <v>A11</v>
      </c>
      <c r="E258" s="2" t="str">
        <f>D257&amp;"-&gt;"&amp;D258</f>
        <v>A11-&gt;A11</v>
      </c>
      <c r="F258" s="4" t="str">
        <f>D257</f>
        <v>A11</v>
      </c>
      <c r="G258" s="4" t="str">
        <f>D258</f>
        <v>A11</v>
      </c>
      <c r="H258">
        <f t="shared" si="11"/>
        <v>53689.018518518511</v>
      </c>
    </row>
    <row r="259" spans="1:8">
      <c r="A259" s="4">
        <v>258</v>
      </c>
      <c r="B259" s="2">
        <v>53166</v>
      </c>
      <c r="C259" s="4" t="str">
        <f t="shared" ref="C259:C322" si="12">IF(B259&gt;$J$15,"13",IF(B259&gt;$J$14,"12",IF(B259&gt;$J$13,"11",IF(B259&gt;$J$12,"10",IF(B259&gt;$J$11,"9",IF(B259&gt;$J$10,"8",IF(B259&gt;$J$9,"7",IF(B259&gt;$J$8,"6",IF(B259&gt;$J$7,"5",IF(B259&gt;$J$6,"4",IF(B259&gt;$J$5,"3",IF(B259&gt;$J$4,"2","1"))))))))))))</f>
        <v>11</v>
      </c>
      <c r="D259" s="4" t="str">
        <f t="shared" ref="D259:D322" si="13">IF(B259&gt;$J$15,"A13",IF(B259&gt;$J$14,"A12",IF(B259&gt;$J$13,"A11",IF(B259&gt;$J$12,"A10",IF(B259&gt;$J$11,"A9",IF(B259&gt;$J$10,"A8",IF(B259&gt;$J$9,"A7",IF(B259&gt;$J$8,"A6",IF(B259&gt;$J$7,"A5",IF(B259&gt;$J$6,"A4",IF(B259&gt;$J$5,"A3",IF(B259&gt;$J$4,"A2","A1"))))))))))))</f>
        <v>A11</v>
      </c>
      <c r="E259" s="2" t="str">
        <f>D258&amp;"-&gt;"&amp;D259</f>
        <v>A11-&gt;A11</v>
      </c>
      <c r="F259" s="4" t="str">
        <f>D258</f>
        <v>A11</v>
      </c>
      <c r="G259" s="4" t="str">
        <f>D259</f>
        <v>A11</v>
      </c>
      <c r="H259">
        <f t="shared" si="11"/>
        <v>53689.018518518511</v>
      </c>
    </row>
    <row r="260" spans="1:8">
      <c r="A260" s="4">
        <v>259</v>
      </c>
      <c r="B260" s="2">
        <v>53553</v>
      </c>
      <c r="C260" s="4" t="str">
        <f t="shared" si="12"/>
        <v>11</v>
      </c>
      <c r="D260" s="4" t="str">
        <f t="shared" si="13"/>
        <v>A11</v>
      </c>
      <c r="E260" s="2" t="str">
        <f>D259&amp;"-&gt;"&amp;D260</f>
        <v>A11-&gt;A11</v>
      </c>
      <c r="F260" s="4" t="str">
        <f>D259</f>
        <v>A11</v>
      </c>
      <c r="G260" s="4" t="str">
        <f>D260</f>
        <v>A11</v>
      </c>
      <c r="H260">
        <f t="shared" ref="H260:H323" si="14">IF(F260=$V$14,$Y$14,IF(F260=$V$13,$Y$13,IF(F260=$V$12,$Y$12,IF(F260=$V$11,$Y$11,IF(F260=$V$10,$Y$10,IF(F260=$V$9,$Y$9,IF(F260=$V$8,$Y$8,IF(F260=$V$7,$Y$7,IF(F260=$V$6,$Y$6,IF(F260=$V$5,$Y$5,IF(F260=$V$4,$Y$4,IF(F260=$V$3,$Y$3,$Y$2))))))))))))</f>
        <v>53689.018518518511</v>
      </c>
    </row>
    <row r="261" spans="1:8">
      <c r="A261" s="4">
        <v>260</v>
      </c>
      <c r="B261" s="2">
        <v>53613</v>
      </c>
      <c r="C261" s="4" t="str">
        <f t="shared" si="12"/>
        <v>11</v>
      </c>
      <c r="D261" s="4" t="str">
        <f t="shared" si="13"/>
        <v>A11</v>
      </c>
      <c r="E261" s="2" t="str">
        <f>D260&amp;"-&gt;"&amp;D261</f>
        <v>A11-&gt;A11</v>
      </c>
      <c r="F261" s="4" t="str">
        <f>D260</f>
        <v>A11</v>
      </c>
      <c r="G261" s="4" t="str">
        <f>D261</f>
        <v>A11</v>
      </c>
      <c r="H261">
        <f t="shared" si="14"/>
        <v>53689.018518518511</v>
      </c>
    </row>
    <row r="262" spans="1:8">
      <c r="A262" s="4">
        <v>261</v>
      </c>
      <c r="B262" s="2">
        <v>53746</v>
      </c>
      <c r="C262" s="4" t="str">
        <f t="shared" si="12"/>
        <v>11</v>
      </c>
      <c r="D262" s="4" t="str">
        <f t="shared" si="13"/>
        <v>A11</v>
      </c>
      <c r="E262" s="2" t="str">
        <f>D261&amp;"-&gt;"&amp;D262</f>
        <v>A11-&gt;A11</v>
      </c>
      <c r="F262" s="4" t="str">
        <f>D261</f>
        <v>A11</v>
      </c>
      <c r="G262" s="4" t="str">
        <f>D262</f>
        <v>A11</v>
      </c>
      <c r="H262">
        <f t="shared" si="14"/>
        <v>53689.018518518511</v>
      </c>
    </row>
    <row r="263" spans="1:8">
      <c r="A263" s="4">
        <v>262</v>
      </c>
      <c r="B263" s="2">
        <v>53867</v>
      </c>
      <c r="C263" s="4" t="str">
        <f t="shared" si="12"/>
        <v>11</v>
      </c>
      <c r="D263" s="4" t="str">
        <f t="shared" si="13"/>
        <v>A11</v>
      </c>
      <c r="E263" s="2" t="str">
        <f>D262&amp;"-&gt;"&amp;D263</f>
        <v>A11-&gt;A11</v>
      </c>
      <c r="F263" s="4" t="str">
        <f>D262</f>
        <v>A11</v>
      </c>
      <c r="G263" s="4" t="str">
        <f>D263</f>
        <v>A11</v>
      </c>
      <c r="H263">
        <f t="shared" si="14"/>
        <v>53689.018518518511</v>
      </c>
    </row>
    <row r="264" spans="1:8">
      <c r="A264" s="4">
        <v>263</v>
      </c>
      <c r="B264" s="2">
        <v>53870</v>
      </c>
      <c r="C264" s="4" t="str">
        <f t="shared" si="12"/>
        <v>11</v>
      </c>
      <c r="D264" s="4" t="str">
        <f t="shared" si="13"/>
        <v>A11</v>
      </c>
      <c r="E264" s="2" t="str">
        <f>D263&amp;"-&gt;"&amp;D264</f>
        <v>A11-&gt;A11</v>
      </c>
      <c r="F264" s="4" t="str">
        <f>D263</f>
        <v>A11</v>
      </c>
      <c r="G264" s="4" t="str">
        <f>D264</f>
        <v>A11</v>
      </c>
      <c r="H264">
        <f t="shared" si="14"/>
        <v>53689.018518518511</v>
      </c>
    </row>
    <row r="265" spans="1:8">
      <c r="A265" s="4">
        <v>264</v>
      </c>
      <c r="B265" s="2">
        <v>54582</v>
      </c>
      <c r="C265" s="4" t="str">
        <f t="shared" si="12"/>
        <v>11</v>
      </c>
      <c r="D265" s="4" t="str">
        <f t="shared" si="13"/>
        <v>A11</v>
      </c>
      <c r="E265" s="2" t="str">
        <f>D264&amp;"-&gt;"&amp;D265</f>
        <v>A11-&gt;A11</v>
      </c>
      <c r="F265" s="4" t="str">
        <f>D264</f>
        <v>A11</v>
      </c>
      <c r="G265" s="4" t="str">
        <f>D265</f>
        <v>A11</v>
      </c>
      <c r="H265">
        <f t="shared" si="14"/>
        <v>53689.018518518511</v>
      </c>
    </row>
    <row r="266" spans="1:8">
      <c r="A266" s="4">
        <v>265</v>
      </c>
      <c r="B266" s="2">
        <v>54716</v>
      </c>
      <c r="C266" s="4" t="str">
        <f t="shared" si="12"/>
        <v>11</v>
      </c>
      <c r="D266" s="4" t="str">
        <f t="shared" si="13"/>
        <v>A11</v>
      </c>
      <c r="E266" s="2" t="str">
        <f>D265&amp;"-&gt;"&amp;D266</f>
        <v>A11-&gt;A11</v>
      </c>
      <c r="F266" s="4" t="str">
        <f>D265</f>
        <v>A11</v>
      </c>
      <c r="G266" s="4" t="str">
        <f>D266</f>
        <v>A11</v>
      </c>
      <c r="H266">
        <f t="shared" si="14"/>
        <v>53689.018518518511</v>
      </c>
    </row>
    <row r="267" spans="1:8">
      <c r="A267" s="4">
        <v>266</v>
      </c>
      <c r="B267" s="2">
        <v>54735</v>
      </c>
      <c r="C267" s="4" t="str">
        <f t="shared" si="12"/>
        <v>11</v>
      </c>
      <c r="D267" s="4" t="str">
        <f t="shared" si="13"/>
        <v>A11</v>
      </c>
      <c r="E267" s="2" t="str">
        <f>D266&amp;"-&gt;"&amp;D267</f>
        <v>A11-&gt;A11</v>
      </c>
      <c r="F267" s="4" t="str">
        <f>D266</f>
        <v>A11</v>
      </c>
      <c r="G267" s="4" t="str">
        <f>D267</f>
        <v>A11</v>
      </c>
      <c r="H267">
        <f t="shared" si="14"/>
        <v>53689.018518518511</v>
      </c>
    </row>
    <row r="268" spans="1:8">
      <c r="A268" s="4">
        <v>267</v>
      </c>
      <c r="B268" s="2">
        <v>54814</v>
      </c>
      <c r="C268" s="4" t="str">
        <f t="shared" si="12"/>
        <v>11</v>
      </c>
      <c r="D268" s="4" t="str">
        <f t="shared" si="13"/>
        <v>A11</v>
      </c>
      <c r="E268" s="2" t="str">
        <f>D267&amp;"-&gt;"&amp;D268</f>
        <v>A11-&gt;A11</v>
      </c>
      <c r="F268" s="4" t="str">
        <f>D267</f>
        <v>A11</v>
      </c>
      <c r="G268" s="4" t="str">
        <f>D268</f>
        <v>A11</v>
      </c>
      <c r="H268">
        <f t="shared" si="14"/>
        <v>53689.018518518511</v>
      </c>
    </row>
    <row r="269" spans="1:8">
      <c r="A269" s="4">
        <v>268</v>
      </c>
      <c r="B269" s="2">
        <v>55192</v>
      </c>
      <c r="C269" s="4" t="str">
        <f t="shared" si="12"/>
        <v>11</v>
      </c>
      <c r="D269" s="4" t="str">
        <f t="shared" si="13"/>
        <v>A11</v>
      </c>
      <c r="E269" s="2" t="str">
        <f>D268&amp;"-&gt;"&amp;D269</f>
        <v>A11-&gt;A11</v>
      </c>
      <c r="F269" s="4" t="str">
        <f>D268</f>
        <v>A11</v>
      </c>
      <c r="G269" s="4" t="str">
        <f>D269</f>
        <v>A11</v>
      </c>
      <c r="H269">
        <f t="shared" si="14"/>
        <v>53689.018518518511</v>
      </c>
    </row>
    <row r="270" spans="1:8">
      <c r="A270" s="4">
        <v>269</v>
      </c>
      <c r="B270" s="2">
        <v>55322</v>
      </c>
      <c r="C270" s="4" t="str">
        <f t="shared" si="12"/>
        <v>11</v>
      </c>
      <c r="D270" s="4" t="str">
        <f t="shared" si="13"/>
        <v>A11</v>
      </c>
      <c r="E270" s="2" t="str">
        <f>D269&amp;"-&gt;"&amp;D270</f>
        <v>A11-&gt;A11</v>
      </c>
      <c r="F270" s="4" t="str">
        <f>D269</f>
        <v>A11</v>
      </c>
      <c r="G270" s="4" t="str">
        <f>D270</f>
        <v>A11</v>
      </c>
      <c r="H270">
        <f t="shared" si="14"/>
        <v>53689.018518518511</v>
      </c>
    </row>
    <row r="271" spans="1:8">
      <c r="A271" s="4">
        <v>270</v>
      </c>
      <c r="B271" s="2">
        <v>55860</v>
      </c>
      <c r="C271" s="4" t="str">
        <f t="shared" si="12"/>
        <v>12</v>
      </c>
      <c r="D271" s="4" t="str">
        <f t="shared" si="13"/>
        <v>A12</v>
      </c>
      <c r="E271" s="2" t="str">
        <f>D270&amp;"-&gt;"&amp;D271</f>
        <v>A11-&gt;A12</v>
      </c>
      <c r="F271" s="4" t="str">
        <f>D270</f>
        <v>A11</v>
      </c>
      <c r="G271" s="4" t="str">
        <f>D271</f>
        <v>A12</v>
      </c>
      <c r="H271">
        <f t="shared" si="14"/>
        <v>53689.018518518511</v>
      </c>
    </row>
    <row r="272" spans="1:8">
      <c r="A272" s="4">
        <v>271</v>
      </c>
      <c r="B272" s="2">
        <v>56040</v>
      </c>
      <c r="C272" s="4" t="str">
        <f t="shared" si="12"/>
        <v>12</v>
      </c>
      <c r="D272" s="4" t="str">
        <f t="shared" si="13"/>
        <v>A12</v>
      </c>
      <c r="E272" s="2" t="str">
        <f>D271&amp;"-&gt;"&amp;D272</f>
        <v>A12-&gt;A12</v>
      </c>
      <c r="F272" s="4" t="str">
        <f>D271</f>
        <v>A12</v>
      </c>
      <c r="G272" s="4" t="str">
        <f>D272</f>
        <v>A12</v>
      </c>
      <c r="H272">
        <f t="shared" si="14"/>
        <v>57249.919354838712</v>
      </c>
    </row>
    <row r="273" spans="1:8">
      <c r="A273" s="4">
        <v>272</v>
      </c>
      <c r="B273" s="2">
        <v>56177</v>
      </c>
      <c r="C273" s="4" t="str">
        <f t="shared" si="12"/>
        <v>12</v>
      </c>
      <c r="D273" s="4" t="str">
        <f t="shared" si="13"/>
        <v>A12</v>
      </c>
      <c r="E273" s="2" t="str">
        <f>D272&amp;"-&gt;"&amp;D273</f>
        <v>A12-&gt;A12</v>
      </c>
      <c r="F273" s="4" t="str">
        <f>D272</f>
        <v>A12</v>
      </c>
      <c r="G273" s="4" t="str">
        <f>D273</f>
        <v>A12</v>
      </c>
      <c r="H273">
        <f t="shared" si="14"/>
        <v>57249.919354838712</v>
      </c>
    </row>
    <row r="274" spans="1:8">
      <c r="A274" s="4">
        <v>273</v>
      </c>
      <c r="B274" s="2">
        <v>56351</v>
      </c>
      <c r="C274" s="4" t="str">
        <f t="shared" si="12"/>
        <v>12</v>
      </c>
      <c r="D274" s="4" t="str">
        <f t="shared" si="13"/>
        <v>A12</v>
      </c>
      <c r="E274" s="2" t="str">
        <f>D273&amp;"-&gt;"&amp;D274</f>
        <v>A12-&gt;A12</v>
      </c>
      <c r="F274" s="4" t="str">
        <f>D273</f>
        <v>A12</v>
      </c>
      <c r="G274" s="4" t="str">
        <f>D274</f>
        <v>A12</v>
      </c>
      <c r="H274">
        <f t="shared" si="14"/>
        <v>57249.919354838712</v>
      </c>
    </row>
    <row r="275" spans="1:8">
      <c r="A275" s="4">
        <v>274</v>
      </c>
      <c r="B275" s="2">
        <v>56568</v>
      </c>
      <c r="C275" s="4" t="str">
        <f t="shared" si="12"/>
        <v>12</v>
      </c>
      <c r="D275" s="4" t="str">
        <f t="shared" si="13"/>
        <v>A12</v>
      </c>
      <c r="E275" s="2" t="str">
        <f>D274&amp;"-&gt;"&amp;D275</f>
        <v>A12-&gt;A12</v>
      </c>
      <c r="F275" s="4" t="str">
        <f>D274</f>
        <v>A12</v>
      </c>
      <c r="G275" s="4" t="str">
        <f>D275</f>
        <v>A12</v>
      </c>
      <c r="H275">
        <f t="shared" si="14"/>
        <v>57249.919354838712</v>
      </c>
    </row>
    <row r="276" spans="1:8">
      <c r="A276" s="4">
        <v>275</v>
      </c>
      <c r="B276" s="2">
        <v>56601</v>
      </c>
      <c r="C276" s="4" t="str">
        <f t="shared" si="12"/>
        <v>12</v>
      </c>
      <c r="D276" s="4" t="str">
        <f t="shared" si="13"/>
        <v>A12</v>
      </c>
      <c r="E276" s="2" t="str">
        <f>D275&amp;"-&gt;"&amp;D276</f>
        <v>A12-&gt;A12</v>
      </c>
      <c r="F276" s="4" t="str">
        <f>D275</f>
        <v>A12</v>
      </c>
      <c r="G276" s="4" t="str">
        <f>D276</f>
        <v>A12</v>
      </c>
      <c r="H276">
        <f t="shared" si="14"/>
        <v>57249.919354838712</v>
      </c>
    </row>
    <row r="277" spans="1:8">
      <c r="A277" s="4">
        <v>276</v>
      </c>
      <c r="B277" s="2">
        <v>56942</v>
      </c>
      <c r="C277" s="4" t="str">
        <f t="shared" si="12"/>
        <v>12</v>
      </c>
      <c r="D277" s="4" t="str">
        <f t="shared" si="13"/>
        <v>A12</v>
      </c>
      <c r="E277" s="2" t="str">
        <f>D276&amp;"-&gt;"&amp;D277</f>
        <v>A12-&gt;A12</v>
      </c>
      <c r="F277" s="4" t="str">
        <f>D276</f>
        <v>A12</v>
      </c>
      <c r="G277" s="4" t="str">
        <f>D277</f>
        <v>A12</v>
      </c>
      <c r="H277">
        <f t="shared" si="14"/>
        <v>57249.919354838712</v>
      </c>
    </row>
    <row r="278" spans="1:8">
      <c r="A278" s="4">
        <v>277</v>
      </c>
      <c r="B278" s="2">
        <v>56930</v>
      </c>
      <c r="C278" s="4" t="str">
        <f t="shared" si="12"/>
        <v>12</v>
      </c>
      <c r="D278" s="4" t="str">
        <f t="shared" si="13"/>
        <v>A12</v>
      </c>
      <c r="E278" s="2" t="str">
        <f>D277&amp;"-&gt;"&amp;D278</f>
        <v>A12-&gt;A12</v>
      </c>
      <c r="F278" s="4" t="str">
        <f>D277</f>
        <v>A12</v>
      </c>
      <c r="G278" s="4" t="str">
        <f>D278</f>
        <v>A12</v>
      </c>
      <c r="H278">
        <f t="shared" si="14"/>
        <v>57249.919354838712</v>
      </c>
    </row>
    <row r="279" spans="1:8">
      <c r="A279" s="4">
        <v>278</v>
      </c>
      <c r="B279" s="2">
        <v>56969</v>
      </c>
      <c r="C279" s="4" t="str">
        <f t="shared" si="12"/>
        <v>12</v>
      </c>
      <c r="D279" s="4" t="str">
        <f t="shared" si="13"/>
        <v>A12</v>
      </c>
      <c r="E279" s="2" t="str">
        <f>D278&amp;"-&gt;"&amp;D279</f>
        <v>A12-&gt;A12</v>
      </c>
      <c r="F279" s="4" t="str">
        <f>D278</f>
        <v>A12</v>
      </c>
      <c r="G279" s="4" t="str">
        <f>D279</f>
        <v>A12</v>
      </c>
      <c r="H279">
        <f t="shared" si="14"/>
        <v>57249.919354838712</v>
      </c>
    </row>
    <row r="280" spans="1:8">
      <c r="A280" s="4">
        <v>279</v>
      </c>
      <c r="B280" s="2">
        <v>56957</v>
      </c>
      <c r="C280" s="4" t="str">
        <f t="shared" si="12"/>
        <v>12</v>
      </c>
      <c r="D280" s="4" t="str">
        <f t="shared" si="13"/>
        <v>A12</v>
      </c>
      <c r="E280" s="2" t="str">
        <f>D279&amp;"-&gt;"&amp;D280</f>
        <v>A12-&gt;A12</v>
      </c>
      <c r="F280" s="4" t="str">
        <f>D279</f>
        <v>A12</v>
      </c>
      <c r="G280" s="4" t="str">
        <f>D280</f>
        <v>A12</v>
      </c>
      <c r="H280">
        <f t="shared" si="14"/>
        <v>57249.919354838712</v>
      </c>
    </row>
    <row r="281" spans="1:8">
      <c r="A281" s="4">
        <v>280</v>
      </c>
      <c r="B281" s="2">
        <v>56902</v>
      </c>
      <c r="C281" s="4" t="str">
        <f t="shared" si="12"/>
        <v>12</v>
      </c>
      <c r="D281" s="4" t="str">
        <f t="shared" si="13"/>
        <v>A12</v>
      </c>
      <c r="E281" s="2" t="str">
        <f>D280&amp;"-&gt;"&amp;D281</f>
        <v>A12-&gt;A12</v>
      </c>
      <c r="F281" s="4" t="str">
        <f>D280</f>
        <v>A12</v>
      </c>
      <c r="G281" s="4" t="str">
        <f>D281</f>
        <v>A12</v>
      </c>
      <c r="H281">
        <f t="shared" si="14"/>
        <v>57249.919354838712</v>
      </c>
    </row>
    <row r="282" spans="1:8">
      <c r="A282" s="4">
        <v>281</v>
      </c>
      <c r="B282" s="2">
        <v>56947</v>
      </c>
      <c r="C282" s="4" t="str">
        <f t="shared" si="12"/>
        <v>12</v>
      </c>
      <c r="D282" s="4" t="str">
        <f t="shared" si="13"/>
        <v>A12</v>
      </c>
      <c r="E282" s="2" t="str">
        <f>D281&amp;"-&gt;"&amp;D282</f>
        <v>A12-&gt;A12</v>
      </c>
      <c r="F282" s="4" t="str">
        <f>D281</f>
        <v>A12</v>
      </c>
      <c r="G282" s="4" t="str">
        <f>D282</f>
        <v>A12</v>
      </c>
      <c r="H282">
        <f t="shared" si="14"/>
        <v>57249.919354838712</v>
      </c>
    </row>
    <row r="283" spans="1:8">
      <c r="A283" s="4">
        <v>282</v>
      </c>
      <c r="B283" s="2">
        <v>57152</v>
      </c>
      <c r="C283" s="4" t="str">
        <f t="shared" si="12"/>
        <v>12</v>
      </c>
      <c r="D283" s="4" t="str">
        <f t="shared" si="13"/>
        <v>A12</v>
      </c>
      <c r="E283" s="2" t="str">
        <f>D282&amp;"-&gt;"&amp;D283</f>
        <v>A12-&gt;A12</v>
      </c>
      <c r="F283" s="4" t="str">
        <f>D282</f>
        <v>A12</v>
      </c>
      <c r="G283" s="4" t="str">
        <f>D283</f>
        <v>A12</v>
      </c>
      <c r="H283">
        <f t="shared" si="14"/>
        <v>57249.919354838712</v>
      </c>
    </row>
    <row r="284" spans="1:8">
      <c r="A284" s="4">
        <v>283</v>
      </c>
      <c r="B284" s="2">
        <v>57364</v>
      </c>
      <c r="C284" s="4" t="str">
        <f t="shared" si="12"/>
        <v>12</v>
      </c>
      <c r="D284" s="4" t="str">
        <f t="shared" si="13"/>
        <v>A12</v>
      </c>
      <c r="E284" s="2" t="str">
        <f>D283&amp;"-&gt;"&amp;D284</f>
        <v>A12-&gt;A12</v>
      </c>
      <c r="F284" s="4" t="str">
        <f>D283</f>
        <v>A12</v>
      </c>
      <c r="G284" s="4" t="str">
        <f>D284</f>
        <v>A12</v>
      </c>
      <c r="H284">
        <f t="shared" si="14"/>
        <v>57249.919354838712</v>
      </c>
    </row>
    <row r="285" spans="1:8">
      <c r="A285" s="4">
        <v>284</v>
      </c>
      <c r="B285" s="2">
        <v>57366</v>
      </c>
      <c r="C285" s="4" t="str">
        <f t="shared" si="12"/>
        <v>12</v>
      </c>
      <c r="D285" s="4" t="str">
        <f t="shared" si="13"/>
        <v>A12</v>
      </c>
      <c r="E285" s="2" t="str">
        <f>D284&amp;"-&gt;"&amp;D285</f>
        <v>A12-&gt;A12</v>
      </c>
      <c r="F285" s="4" t="str">
        <f>D284</f>
        <v>A12</v>
      </c>
      <c r="G285" s="4" t="str">
        <f>D285</f>
        <v>A12</v>
      </c>
      <c r="H285">
        <f t="shared" si="14"/>
        <v>57249.919354838712</v>
      </c>
    </row>
    <row r="286" spans="1:8">
      <c r="A286" s="4">
        <v>285</v>
      </c>
      <c r="B286" s="2">
        <v>57253</v>
      </c>
      <c r="C286" s="4" t="str">
        <f t="shared" si="12"/>
        <v>12</v>
      </c>
      <c r="D286" s="4" t="str">
        <f t="shared" si="13"/>
        <v>A12</v>
      </c>
      <c r="E286" s="2" t="str">
        <f>D285&amp;"-&gt;"&amp;D286</f>
        <v>A12-&gt;A12</v>
      </c>
      <c r="F286" s="4" t="str">
        <f>D285</f>
        <v>A12</v>
      </c>
      <c r="G286" s="4" t="str">
        <f>D286</f>
        <v>A12</v>
      </c>
      <c r="H286">
        <f t="shared" si="14"/>
        <v>57249.919354838712</v>
      </c>
    </row>
    <row r="287" spans="1:8">
      <c r="A287" s="4">
        <v>286</v>
      </c>
      <c r="B287" s="2">
        <v>57028</v>
      </c>
      <c r="C287" s="4" t="str">
        <f t="shared" si="12"/>
        <v>12</v>
      </c>
      <c r="D287" s="4" t="str">
        <f t="shared" si="13"/>
        <v>A12</v>
      </c>
      <c r="E287" s="2" t="str">
        <f>D286&amp;"-&gt;"&amp;D287</f>
        <v>A12-&gt;A12</v>
      </c>
      <c r="F287" s="4" t="str">
        <f>D286</f>
        <v>A12</v>
      </c>
      <c r="G287" s="4" t="str">
        <f>D287</f>
        <v>A12</v>
      </c>
      <c r="H287">
        <f t="shared" si="14"/>
        <v>57249.919354838712</v>
      </c>
    </row>
    <row r="288" spans="1:8">
      <c r="A288" s="4">
        <v>287</v>
      </c>
      <c r="B288" s="2">
        <v>57458</v>
      </c>
      <c r="C288" s="4" t="str">
        <f t="shared" si="12"/>
        <v>12</v>
      </c>
      <c r="D288" s="4" t="str">
        <f t="shared" si="13"/>
        <v>A12</v>
      </c>
      <c r="E288" s="2" t="str">
        <f>D287&amp;"-&gt;"&amp;D288</f>
        <v>A12-&gt;A12</v>
      </c>
      <c r="F288" s="4" t="str">
        <f>D287</f>
        <v>A12</v>
      </c>
      <c r="G288" s="4" t="str">
        <f>D288</f>
        <v>A12</v>
      </c>
      <c r="H288">
        <f t="shared" si="14"/>
        <v>57249.919354838712</v>
      </c>
    </row>
    <row r="289" spans="1:8">
      <c r="A289" s="4">
        <v>288</v>
      </c>
      <c r="B289" s="2">
        <v>57365</v>
      </c>
      <c r="C289" s="4" t="str">
        <f t="shared" si="12"/>
        <v>12</v>
      </c>
      <c r="D289" s="4" t="str">
        <f t="shared" si="13"/>
        <v>A12</v>
      </c>
      <c r="E289" s="2" t="str">
        <f>D288&amp;"-&gt;"&amp;D289</f>
        <v>A12-&gt;A12</v>
      </c>
      <c r="F289" s="4" t="str">
        <f>D288</f>
        <v>A12</v>
      </c>
      <c r="G289" s="4" t="str">
        <f>D289</f>
        <v>A12</v>
      </c>
      <c r="H289">
        <f t="shared" si="14"/>
        <v>57249.919354838712</v>
      </c>
    </row>
    <row r="290" spans="1:8">
      <c r="A290" s="4">
        <v>289</v>
      </c>
      <c r="B290" s="2">
        <v>57630</v>
      </c>
      <c r="C290" s="4" t="str">
        <f t="shared" si="12"/>
        <v>12</v>
      </c>
      <c r="D290" s="4" t="str">
        <f t="shared" si="13"/>
        <v>A12</v>
      </c>
      <c r="E290" s="2" t="str">
        <f>D289&amp;"-&gt;"&amp;D290</f>
        <v>A12-&gt;A12</v>
      </c>
      <c r="F290" s="4" t="str">
        <f>D289</f>
        <v>A12</v>
      </c>
      <c r="G290" s="4" t="str">
        <f>D290</f>
        <v>A12</v>
      </c>
      <c r="H290">
        <f t="shared" si="14"/>
        <v>57249.919354838712</v>
      </c>
    </row>
    <row r="291" spans="1:8">
      <c r="A291" s="4">
        <v>290</v>
      </c>
      <c r="B291" s="2">
        <v>57692</v>
      </c>
      <c r="C291" s="4" t="str">
        <f t="shared" si="12"/>
        <v>12</v>
      </c>
      <c r="D291" s="4" t="str">
        <f t="shared" si="13"/>
        <v>A12</v>
      </c>
      <c r="E291" s="2" t="str">
        <f>D290&amp;"-&gt;"&amp;D291</f>
        <v>A12-&gt;A12</v>
      </c>
      <c r="F291" s="4" t="str">
        <f>D290</f>
        <v>A12</v>
      </c>
      <c r="G291" s="4" t="str">
        <f>D291</f>
        <v>A12</v>
      </c>
      <c r="H291">
        <f t="shared" si="14"/>
        <v>57249.919354838712</v>
      </c>
    </row>
    <row r="292" spans="1:8">
      <c r="A292" s="4">
        <v>291</v>
      </c>
      <c r="B292" s="2">
        <v>57235</v>
      </c>
      <c r="C292" s="4" t="str">
        <f t="shared" si="12"/>
        <v>12</v>
      </c>
      <c r="D292" s="4" t="str">
        <f t="shared" si="13"/>
        <v>A12</v>
      </c>
      <c r="E292" s="2" t="str">
        <f>D291&amp;"-&gt;"&amp;D292</f>
        <v>A12-&gt;A12</v>
      </c>
      <c r="F292" s="4" t="str">
        <f>D291</f>
        <v>A12</v>
      </c>
      <c r="G292" s="4" t="str">
        <f>D292</f>
        <v>A12</v>
      </c>
      <c r="H292">
        <f t="shared" si="14"/>
        <v>57249.919354838712</v>
      </c>
    </row>
    <row r="293" spans="1:8">
      <c r="A293" s="4">
        <v>292</v>
      </c>
      <c r="B293" s="2">
        <v>57946</v>
      </c>
      <c r="C293" s="4" t="str">
        <f t="shared" si="12"/>
        <v>12</v>
      </c>
      <c r="D293" s="4" t="str">
        <f t="shared" si="13"/>
        <v>A12</v>
      </c>
      <c r="E293" s="2" t="str">
        <f>D292&amp;"-&gt;"&amp;D293</f>
        <v>A12-&gt;A12</v>
      </c>
      <c r="F293" s="4" t="str">
        <f>D292</f>
        <v>A12</v>
      </c>
      <c r="G293" s="4" t="str">
        <f>D293</f>
        <v>A12</v>
      </c>
      <c r="H293">
        <f t="shared" si="14"/>
        <v>57249.919354838712</v>
      </c>
    </row>
    <row r="294" spans="1:8">
      <c r="A294" s="4">
        <v>293</v>
      </c>
      <c r="B294" s="2">
        <v>58197</v>
      </c>
      <c r="C294" s="4" t="str">
        <f t="shared" si="12"/>
        <v>12</v>
      </c>
      <c r="D294" s="4" t="str">
        <f t="shared" si="13"/>
        <v>A12</v>
      </c>
      <c r="E294" s="2" t="str">
        <f>D293&amp;"-&gt;"&amp;D294</f>
        <v>A12-&gt;A12</v>
      </c>
      <c r="F294" s="4" t="str">
        <f>D293</f>
        <v>A12</v>
      </c>
      <c r="G294" s="4" t="str">
        <f>D294</f>
        <v>A12</v>
      </c>
      <c r="H294">
        <f t="shared" si="14"/>
        <v>57249.919354838712</v>
      </c>
    </row>
    <row r="295" spans="1:8">
      <c r="A295" s="4">
        <v>294</v>
      </c>
      <c r="B295" s="2">
        <v>58415</v>
      </c>
      <c r="C295" s="4" t="str">
        <f t="shared" si="12"/>
        <v>12</v>
      </c>
      <c r="D295" s="4" t="str">
        <f t="shared" si="13"/>
        <v>A12</v>
      </c>
      <c r="E295" s="2" t="str">
        <f>D294&amp;"-&gt;"&amp;D295</f>
        <v>A12-&gt;A12</v>
      </c>
      <c r="F295" s="4" t="str">
        <f>D294</f>
        <v>A12</v>
      </c>
      <c r="G295" s="4" t="str">
        <f>D295</f>
        <v>A12</v>
      </c>
      <c r="H295">
        <f t="shared" si="14"/>
        <v>57249.919354838712</v>
      </c>
    </row>
    <row r="296" spans="1:8">
      <c r="A296" s="4">
        <v>295</v>
      </c>
      <c r="B296" s="2">
        <v>58193</v>
      </c>
      <c r="C296" s="4" t="str">
        <f t="shared" si="12"/>
        <v>12</v>
      </c>
      <c r="D296" s="4" t="str">
        <f t="shared" si="13"/>
        <v>A12</v>
      </c>
      <c r="E296" s="2" t="str">
        <f>D295&amp;"-&gt;"&amp;D296</f>
        <v>A12-&gt;A12</v>
      </c>
      <c r="F296" s="4" t="str">
        <f>D295</f>
        <v>A12</v>
      </c>
      <c r="G296" s="4" t="str">
        <f>D296</f>
        <v>A12</v>
      </c>
      <c r="H296">
        <f t="shared" si="14"/>
        <v>57249.919354838712</v>
      </c>
    </row>
    <row r="297" spans="1:8">
      <c r="A297" s="4">
        <v>296</v>
      </c>
      <c r="B297" s="2">
        <v>58333</v>
      </c>
      <c r="C297" s="4" t="str">
        <f t="shared" si="12"/>
        <v>12</v>
      </c>
      <c r="D297" s="4" t="str">
        <f t="shared" si="13"/>
        <v>A12</v>
      </c>
      <c r="E297" s="2" t="str">
        <f>D296&amp;"-&gt;"&amp;D297</f>
        <v>A12-&gt;A12</v>
      </c>
      <c r="F297" s="4" t="str">
        <f>D296</f>
        <v>A12</v>
      </c>
      <c r="G297" s="4" t="str">
        <f>D297</f>
        <v>A12</v>
      </c>
      <c r="H297">
        <f t="shared" si="14"/>
        <v>57249.919354838712</v>
      </c>
    </row>
    <row r="298" spans="1:8">
      <c r="A298" s="4">
        <v>297</v>
      </c>
      <c r="B298" s="2">
        <v>58544</v>
      </c>
      <c r="C298" s="4" t="str">
        <f t="shared" si="12"/>
        <v>12</v>
      </c>
      <c r="D298" s="4" t="str">
        <f t="shared" si="13"/>
        <v>A12</v>
      </c>
      <c r="E298" s="2" t="str">
        <f>D297&amp;"-&gt;"&amp;D298</f>
        <v>A12-&gt;A12</v>
      </c>
      <c r="F298" s="4" t="str">
        <f>D297</f>
        <v>A12</v>
      </c>
      <c r="G298" s="4" t="str">
        <f>D298</f>
        <v>A12</v>
      </c>
      <c r="H298">
        <f t="shared" si="14"/>
        <v>57249.919354838712</v>
      </c>
    </row>
    <row r="299" spans="1:8">
      <c r="A299" s="4">
        <v>298</v>
      </c>
      <c r="B299" s="2">
        <v>58809</v>
      </c>
      <c r="C299" s="4" t="str">
        <f t="shared" si="12"/>
        <v>12</v>
      </c>
      <c r="D299" s="4" t="str">
        <f t="shared" si="13"/>
        <v>A12</v>
      </c>
      <c r="E299" s="2" t="str">
        <f>D298&amp;"-&gt;"&amp;D299</f>
        <v>A12-&gt;A12</v>
      </c>
      <c r="F299" s="4" t="str">
        <f>D298</f>
        <v>A12</v>
      </c>
      <c r="G299" s="4" t="str">
        <f>D299</f>
        <v>A12</v>
      </c>
      <c r="H299">
        <f t="shared" si="14"/>
        <v>57249.919354838712</v>
      </c>
    </row>
    <row r="300" spans="1:8">
      <c r="A300" s="4">
        <v>299</v>
      </c>
      <c r="B300" s="2">
        <v>58833</v>
      </c>
      <c r="C300" s="4" t="str">
        <f t="shared" si="12"/>
        <v>12</v>
      </c>
      <c r="D300" s="4" t="str">
        <f t="shared" si="13"/>
        <v>A12</v>
      </c>
      <c r="E300" s="2" t="str">
        <f>D299&amp;"-&gt;"&amp;D300</f>
        <v>A12-&gt;A12</v>
      </c>
      <c r="F300" s="4" t="str">
        <f>D299</f>
        <v>A12</v>
      </c>
      <c r="G300" s="4" t="str">
        <f>D300</f>
        <v>A12</v>
      </c>
      <c r="H300">
        <f t="shared" si="14"/>
        <v>57249.919354838712</v>
      </c>
    </row>
    <row r="301" spans="1:8">
      <c r="A301" s="4">
        <v>300</v>
      </c>
      <c r="B301" s="2">
        <v>58750</v>
      </c>
      <c r="C301" s="4" t="str">
        <f t="shared" si="12"/>
        <v>12</v>
      </c>
      <c r="D301" s="4" t="str">
        <f t="shared" si="13"/>
        <v>A12</v>
      </c>
      <c r="E301" s="2" t="str">
        <f>D300&amp;"-&gt;"&amp;D301</f>
        <v>A12-&gt;A12</v>
      </c>
      <c r="F301" s="4" t="str">
        <f>D300</f>
        <v>A12</v>
      </c>
      <c r="G301" s="4" t="str">
        <f>D301</f>
        <v>A12</v>
      </c>
      <c r="H301">
        <f t="shared" si="14"/>
        <v>57249.919354838712</v>
      </c>
    </row>
    <row r="302" spans="1:8">
      <c r="A302" s="4">
        <v>301</v>
      </c>
      <c r="B302" s="2">
        <v>59007</v>
      </c>
      <c r="C302" s="4" t="str">
        <f t="shared" si="12"/>
        <v>13</v>
      </c>
      <c r="D302" s="4" t="str">
        <f t="shared" si="13"/>
        <v>A13</v>
      </c>
      <c r="E302" s="2" t="str">
        <f>D301&amp;"-&gt;"&amp;D302</f>
        <v>A12-&gt;A13</v>
      </c>
      <c r="F302" s="4" t="str">
        <f>D301</f>
        <v>A12</v>
      </c>
      <c r="G302" s="4" t="str">
        <f>D302</f>
        <v>A13</v>
      </c>
      <c r="H302">
        <f t="shared" si="14"/>
        <v>57249.919354838712</v>
      </c>
    </row>
    <row r="303" spans="1:8">
      <c r="A303" s="4">
        <v>302</v>
      </c>
      <c r="B303" s="2">
        <v>59084</v>
      </c>
      <c r="C303" s="4" t="str">
        <f t="shared" si="12"/>
        <v>13</v>
      </c>
      <c r="D303" s="4" t="str">
        <f t="shared" si="13"/>
        <v>A13</v>
      </c>
      <c r="E303" s="2" t="str">
        <f>D302&amp;"-&gt;"&amp;D303</f>
        <v>A13-&gt;A13</v>
      </c>
      <c r="F303" s="4" t="str">
        <f>D302</f>
        <v>A13</v>
      </c>
      <c r="G303" s="4" t="str">
        <f>D303</f>
        <v>A13</v>
      </c>
      <c r="H303">
        <f t="shared" si="14"/>
        <v>60712.5</v>
      </c>
    </row>
    <row r="304" spans="1:8">
      <c r="A304" s="4">
        <v>303</v>
      </c>
      <c r="B304" s="2">
        <v>59434</v>
      </c>
      <c r="C304" s="4" t="str">
        <f t="shared" si="12"/>
        <v>13</v>
      </c>
      <c r="D304" s="4" t="str">
        <f t="shared" si="13"/>
        <v>A13</v>
      </c>
      <c r="E304" s="2" t="str">
        <f>D303&amp;"-&gt;"&amp;D304</f>
        <v>A13-&gt;A13</v>
      </c>
      <c r="F304" s="4" t="str">
        <f>D303</f>
        <v>A13</v>
      </c>
      <c r="G304" s="4" t="str">
        <f>D304</f>
        <v>A13</v>
      </c>
      <c r="H304">
        <f t="shared" si="14"/>
        <v>60712.5</v>
      </c>
    </row>
    <row r="305" spans="1:8">
      <c r="A305" s="4">
        <v>304</v>
      </c>
      <c r="B305" s="2">
        <v>59525</v>
      </c>
      <c r="C305" s="4" t="str">
        <f t="shared" si="12"/>
        <v>13</v>
      </c>
      <c r="D305" s="4" t="str">
        <f t="shared" si="13"/>
        <v>A13</v>
      </c>
      <c r="E305" s="2" t="str">
        <f>D304&amp;"-&gt;"&amp;D305</f>
        <v>A13-&gt;A13</v>
      </c>
      <c r="F305" s="4" t="str">
        <f>D304</f>
        <v>A13</v>
      </c>
      <c r="G305" s="4" t="str">
        <f>D305</f>
        <v>A13</v>
      </c>
      <c r="H305">
        <f t="shared" si="14"/>
        <v>60712.5</v>
      </c>
    </row>
    <row r="306" spans="1:8">
      <c r="A306" s="4">
        <v>305</v>
      </c>
      <c r="B306" s="2">
        <v>59597</v>
      </c>
      <c r="C306" s="4" t="str">
        <f t="shared" si="12"/>
        <v>13</v>
      </c>
      <c r="D306" s="4" t="str">
        <f t="shared" si="13"/>
        <v>A13</v>
      </c>
      <c r="E306" s="2" t="str">
        <f>D305&amp;"-&gt;"&amp;D306</f>
        <v>A13-&gt;A13</v>
      </c>
      <c r="F306" s="4" t="str">
        <f>D305</f>
        <v>A13</v>
      </c>
      <c r="G306" s="4" t="str">
        <f>D306</f>
        <v>A13</v>
      </c>
      <c r="H306">
        <f t="shared" si="14"/>
        <v>60712.5</v>
      </c>
    </row>
    <row r="307" spans="1:8">
      <c r="A307" s="4">
        <v>306</v>
      </c>
      <c r="B307" s="2">
        <v>59474</v>
      </c>
      <c r="C307" s="4" t="str">
        <f t="shared" si="12"/>
        <v>13</v>
      </c>
      <c r="D307" s="4" t="str">
        <f t="shared" si="13"/>
        <v>A13</v>
      </c>
      <c r="E307" s="2" t="str">
        <f>D306&amp;"-&gt;"&amp;D307</f>
        <v>A13-&gt;A13</v>
      </c>
      <c r="F307" s="4" t="str">
        <f>D306</f>
        <v>A13</v>
      </c>
      <c r="G307" s="4" t="str">
        <f>D307</f>
        <v>A13</v>
      </c>
      <c r="H307">
        <f t="shared" si="14"/>
        <v>60712.5</v>
      </c>
    </row>
    <row r="308" spans="1:8">
      <c r="A308" s="4">
        <v>307</v>
      </c>
      <c r="B308" s="2">
        <v>59504</v>
      </c>
      <c r="C308" s="4" t="str">
        <f t="shared" si="12"/>
        <v>13</v>
      </c>
      <c r="D308" s="4" t="str">
        <f t="shared" si="13"/>
        <v>A13</v>
      </c>
      <c r="E308" s="2" t="str">
        <f>D307&amp;"-&gt;"&amp;D308</f>
        <v>A13-&gt;A13</v>
      </c>
      <c r="F308" s="4" t="str">
        <f>D307</f>
        <v>A13</v>
      </c>
      <c r="G308" s="4" t="str">
        <f>D308</f>
        <v>A13</v>
      </c>
      <c r="H308">
        <f t="shared" si="14"/>
        <v>60712.5</v>
      </c>
    </row>
    <row r="309" spans="1:8">
      <c r="A309" s="4">
        <v>308</v>
      </c>
      <c r="B309" s="2">
        <v>59801</v>
      </c>
      <c r="C309" s="4" t="str">
        <f t="shared" si="12"/>
        <v>13</v>
      </c>
      <c r="D309" s="4" t="str">
        <f t="shared" si="13"/>
        <v>A13</v>
      </c>
      <c r="E309" s="2" t="str">
        <f>D308&amp;"-&gt;"&amp;D309</f>
        <v>A13-&gt;A13</v>
      </c>
      <c r="F309" s="4" t="str">
        <f>D308</f>
        <v>A13</v>
      </c>
      <c r="G309" s="4" t="str">
        <f>D309</f>
        <v>A13</v>
      </c>
      <c r="H309">
        <f t="shared" si="14"/>
        <v>60712.5</v>
      </c>
    </row>
    <row r="310" spans="1:8">
      <c r="A310" s="4">
        <v>309</v>
      </c>
      <c r="B310" s="2">
        <v>60329</v>
      </c>
      <c r="C310" s="4" t="str">
        <f t="shared" si="12"/>
        <v>13</v>
      </c>
      <c r="D310" s="4" t="str">
        <f t="shared" si="13"/>
        <v>A13</v>
      </c>
      <c r="E310" s="2" t="str">
        <f>D309&amp;"-&gt;"&amp;D310</f>
        <v>A13-&gt;A13</v>
      </c>
      <c r="F310" s="4" t="str">
        <f>D309</f>
        <v>A13</v>
      </c>
      <c r="G310" s="4" t="str">
        <f>D310</f>
        <v>A13</v>
      </c>
      <c r="H310">
        <f t="shared" si="14"/>
        <v>60712.5</v>
      </c>
    </row>
    <row r="311" spans="1:8">
      <c r="A311" s="4">
        <v>310</v>
      </c>
      <c r="B311" s="2">
        <v>60651</v>
      </c>
      <c r="C311" s="4" t="str">
        <f t="shared" si="12"/>
        <v>13</v>
      </c>
      <c r="D311" s="4" t="str">
        <f t="shared" si="13"/>
        <v>A13</v>
      </c>
      <c r="E311" s="2" t="str">
        <f>D310&amp;"-&gt;"&amp;D311</f>
        <v>A13-&gt;A13</v>
      </c>
      <c r="F311" s="4" t="str">
        <f>D310</f>
        <v>A13</v>
      </c>
      <c r="G311" s="4" t="str">
        <f>D311</f>
        <v>A13</v>
      </c>
      <c r="H311">
        <f t="shared" si="14"/>
        <v>60712.5</v>
      </c>
    </row>
    <row r="312" spans="1:8">
      <c r="A312" s="4">
        <v>311</v>
      </c>
      <c r="B312" s="2">
        <v>60862</v>
      </c>
      <c r="C312" s="4" t="str">
        <f t="shared" si="12"/>
        <v>13</v>
      </c>
      <c r="D312" s="4" t="str">
        <f t="shared" si="13"/>
        <v>A13</v>
      </c>
      <c r="E312" s="2" t="str">
        <f>D311&amp;"-&gt;"&amp;D312</f>
        <v>A13-&gt;A13</v>
      </c>
      <c r="F312" s="4" t="str">
        <f>D311</f>
        <v>A13</v>
      </c>
      <c r="G312" s="4" t="str">
        <f>D312</f>
        <v>A13</v>
      </c>
      <c r="H312">
        <f t="shared" si="14"/>
        <v>60712.5</v>
      </c>
    </row>
    <row r="313" spans="1:8">
      <c r="A313" s="4">
        <v>312</v>
      </c>
      <c r="B313" s="2">
        <v>61261</v>
      </c>
      <c r="C313" s="4" t="str">
        <f t="shared" si="12"/>
        <v>13</v>
      </c>
      <c r="D313" s="4" t="str">
        <f t="shared" si="13"/>
        <v>A13</v>
      </c>
      <c r="E313" s="2" t="str">
        <f>D312&amp;"-&gt;"&amp;D313</f>
        <v>A13-&gt;A13</v>
      </c>
      <c r="F313" s="4" t="str">
        <f>D312</f>
        <v>A13</v>
      </c>
      <c r="G313" s="4" t="str">
        <f>D313</f>
        <v>A13</v>
      </c>
      <c r="H313">
        <f t="shared" si="14"/>
        <v>60712.5</v>
      </c>
    </row>
    <row r="314" spans="1:8">
      <c r="A314" s="4">
        <v>313</v>
      </c>
      <c r="B314" s="2">
        <v>61145</v>
      </c>
      <c r="C314" s="4" t="str">
        <f t="shared" si="12"/>
        <v>13</v>
      </c>
      <c r="D314" s="4" t="str">
        <f t="shared" si="13"/>
        <v>A13</v>
      </c>
      <c r="E314" s="2" t="str">
        <f>D313&amp;"-&gt;"&amp;D314</f>
        <v>A13-&gt;A13</v>
      </c>
      <c r="F314" s="4" t="str">
        <f>D313</f>
        <v>A13</v>
      </c>
      <c r="G314" s="4" t="str">
        <f>D314</f>
        <v>A13</v>
      </c>
      <c r="H314">
        <f t="shared" si="14"/>
        <v>60712.5</v>
      </c>
    </row>
    <row r="315" spans="1:8">
      <c r="A315" s="4">
        <v>314</v>
      </c>
      <c r="B315" s="2">
        <v>61297</v>
      </c>
      <c r="C315" s="4" t="str">
        <f t="shared" si="12"/>
        <v>13</v>
      </c>
      <c r="D315" s="4" t="str">
        <f t="shared" si="13"/>
        <v>A13</v>
      </c>
      <c r="E315" s="2" t="str">
        <f>D314&amp;"-&gt;"&amp;D315</f>
        <v>A13-&gt;A13</v>
      </c>
      <c r="F315" s="4" t="str">
        <f>D314</f>
        <v>A13</v>
      </c>
      <c r="G315" s="4" t="str">
        <f>D315</f>
        <v>A13</v>
      </c>
      <c r="H315">
        <f t="shared" si="14"/>
        <v>60712.5</v>
      </c>
    </row>
    <row r="316" spans="1:8">
      <c r="A316" s="4">
        <v>315</v>
      </c>
      <c r="B316" s="2">
        <v>61523</v>
      </c>
      <c r="C316" s="4" t="str">
        <f t="shared" si="12"/>
        <v>13</v>
      </c>
      <c r="D316" s="4" t="str">
        <f t="shared" si="13"/>
        <v>A13</v>
      </c>
      <c r="E316" s="2" t="str">
        <f>D315&amp;"-&gt;"&amp;D316</f>
        <v>A13-&gt;A13</v>
      </c>
      <c r="F316" s="4" t="str">
        <f>D315</f>
        <v>A13</v>
      </c>
      <c r="G316" s="4" t="str">
        <f>D316</f>
        <v>A13</v>
      </c>
      <c r="H316">
        <f t="shared" si="14"/>
        <v>60712.5</v>
      </c>
    </row>
    <row r="317" spans="1:8">
      <c r="A317" s="4">
        <v>316</v>
      </c>
      <c r="B317" s="2">
        <v>61791</v>
      </c>
      <c r="C317" s="4" t="str">
        <f t="shared" si="12"/>
        <v>13</v>
      </c>
      <c r="D317" s="4" t="str">
        <f t="shared" si="13"/>
        <v>A13</v>
      </c>
      <c r="E317" s="2" t="str">
        <f>D316&amp;"-&gt;"&amp;D317</f>
        <v>A13-&gt;A13</v>
      </c>
      <c r="F317" s="4" t="str">
        <f>D316</f>
        <v>A13</v>
      </c>
      <c r="G317" s="4" t="str">
        <f>D317</f>
        <v>A13</v>
      </c>
      <c r="H317">
        <f t="shared" si="14"/>
        <v>60712.5</v>
      </c>
    </row>
    <row r="318" spans="1:8">
      <c r="A318" s="4">
        <v>317</v>
      </c>
      <c r="B318" s="2">
        <v>61882</v>
      </c>
      <c r="C318" s="4" t="str">
        <f t="shared" si="12"/>
        <v>13</v>
      </c>
      <c r="D318" s="4" t="str">
        <f t="shared" si="13"/>
        <v>A13</v>
      </c>
      <c r="E318" s="2" t="str">
        <f>D317&amp;"-&gt;"&amp;D318</f>
        <v>A13-&gt;A13</v>
      </c>
      <c r="F318" s="4" t="str">
        <f>D317</f>
        <v>A13</v>
      </c>
      <c r="G318" s="4" t="str">
        <f>D318</f>
        <v>A13</v>
      </c>
      <c r="H318">
        <f t="shared" si="14"/>
        <v>60712.5</v>
      </c>
    </row>
    <row r="319" spans="1:8">
      <c r="A319" s="4">
        <v>318</v>
      </c>
      <c r="B319" s="2">
        <v>61810</v>
      </c>
      <c r="C319" s="4" t="str">
        <f t="shared" si="12"/>
        <v>13</v>
      </c>
      <c r="D319" s="4" t="str">
        <f t="shared" si="13"/>
        <v>A13</v>
      </c>
      <c r="E319" s="2" t="str">
        <f>D318&amp;"-&gt;"&amp;D319</f>
        <v>A13-&gt;A13</v>
      </c>
      <c r="F319" s="4" t="str">
        <f>D318</f>
        <v>A13</v>
      </c>
      <c r="G319" s="4" t="str">
        <f>D319</f>
        <v>A13</v>
      </c>
      <c r="H319">
        <f t="shared" si="14"/>
        <v>60712.5</v>
      </c>
    </row>
    <row r="320" spans="1:8">
      <c r="A320" s="4">
        <v>319</v>
      </c>
      <c r="B320" s="2">
        <v>62226</v>
      </c>
      <c r="C320" s="4" t="str">
        <f t="shared" si="12"/>
        <v>13</v>
      </c>
      <c r="D320" s="4" t="str">
        <f t="shared" si="13"/>
        <v>A13</v>
      </c>
      <c r="E320" s="2" t="str">
        <f>D319&amp;"-&gt;"&amp;D320</f>
        <v>A13-&gt;A13</v>
      </c>
      <c r="F320" s="4" t="str">
        <f>D319</f>
        <v>A13</v>
      </c>
      <c r="G320" s="4" t="str">
        <f>D320</f>
        <v>A13</v>
      </c>
      <c r="H320">
        <f t="shared" si="14"/>
        <v>60712.5</v>
      </c>
    </row>
    <row r="321" spans="1:8">
      <c r="A321" s="4">
        <v>320</v>
      </c>
      <c r="B321" s="2">
        <v>62114</v>
      </c>
      <c r="C321" s="4" t="str">
        <f t="shared" si="12"/>
        <v>13</v>
      </c>
      <c r="D321" s="4" t="str">
        <f t="shared" si="13"/>
        <v>A13</v>
      </c>
      <c r="E321" s="2" t="str">
        <f>D320&amp;"-&gt;"&amp;D321</f>
        <v>A13-&gt;A13</v>
      </c>
      <c r="F321" s="4" t="str">
        <f>D320</f>
        <v>A13</v>
      </c>
      <c r="G321" s="4" t="str">
        <f>D321</f>
        <v>A13</v>
      </c>
      <c r="H321">
        <f t="shared" si="14"/>
        <v>60712.5</v>
      </c>
    </row>
    <row r="322" spans="1:8">
      <c r="A322" s="4">
        <v>321</v>
      </c>
      <c r="B322" s="2">
        <v>62333</v>
      </c>
      <c r="C322" s="4" t="str">
        <f t="shared" si="12"/>
        <v>13</v>
      </c>
      <c r="D322" s="4" t="str">
        <f t="shared" si="13"/>
        <v>A13</v>
      </c>
      <c r="E322" s="2" t="str">
        <f>D321&amp;"-&gt;"&amp;D322</f>
        <v>A13-&gt;A13</v>
      </c>
      <c r="F322" s="4" t="str">
        <f>D321</f>
        <v>A13</v>
      </c>
      <c r="G322" s="4" t="str">
        <f>D322</f>
        <v>A13</v>
      </c>
      <c r="H322">
        <f t="shared" si="14"/>
        <v>60712.5</v>
      </c>
    </row>
    <row r="323" spans="1:8">
      <c r="A323" s="4">
        <v>322</v>
      </c>
      <c r="B323" s="2">
        <v>62489</v>
      </c>
      <c r="C323" s="4" t="str">
        <f t="shared" ref="C323" si="15">IF(B323&gt;$J$15,"13",IF(B323&gt;$J$14,"12",IF(B323&gt;$J$13,"11",IF(B323&gt;$J$12,"10",IF(B323&gt;$J$11,"9",IF(B323&gt;$J$10,"8",IF(B323&gt;$J$9,"7",IF(B323&gt;$J$8,"6",IF(B323&gt;$J$7,"5",IF(B323&gt;$J$6,"4",IF(B323&gt;$J$5,"3",IF(B323&gt;$J$4,"2","1"))))))))))))</f>
        <v>13</v>
      </c>
      <c r="D323" s="4" t="str">
        <f t="shared" ref="D323" si="16">IF(B323&gt;$J$15,"A13",IF(B323&gt;$J$14,"A12",IF(B323&gt;$J$13,"A11",IF(B323&gt;$J$12,"A10",IF(B323&gt;$J$11,"A9",IF(B323&gt;$J$10,"A8",IF(B323&gt;$J$9,"A7",IF(B323&gt;$J$8,"A6",IF(B323&gt;$J$7,"A5",IF(B323&gt;$J$6,"A4",IF(B323&gt;$J$5,"A3",IF(B323&gt;$J$4,"A2","A1"))))))))))))</f>
        <v>A13</v>
      </c>
      <c r="E323" s="2" t="str">
        <f>D322&amp;"-&gt;"&amp;D323</f>
        <v>A13-&gt;A13</v>
      </c>
      <c r="F323" s="4" t="str">
        <f>D322</f>
        <v>A13</v>
      </c>
      <c r="G323" s="4" t="str">
        <f>D323</f>
        <v>A13</v>
      </c>
      <c r="H323">
        <f t="shared" si="14"/>
        <v>60712.5</v>
      </c>
    </row>
  </sheetData>
  <mergeCells count="1">
    <mergeCell ref="I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25"/>
  <sheetViews>
    <sheetView tabSelected="1" topLeftCell="A301" workbookViewId="0">
      <selection activeCell="J319" sqref="J319"/>
    </sheetView>
  </sheetViews>
  <sheetFormatPr defaultRowHeight="15"/>
  <cols>
    <col min="1" max="1" width="8" style="2" customWidth="1"/>
    <col min="2" max="2" width="15.7109375" customWidth="1"/>
    <col min="3" max="3" width="18.140625" customWidth="1"/>
    <col min="4" max="4" width="9.140625" customWidth="1"/>
    <col min="5" max="5" width="16.140625" style="12" customWidth="1"/>
    <col min="6" max="6" width="9.140625" style="27"/>
    <col min="7" max="7" width="12" style="27" bestFit="1" customWidth="1"/>
    <col min="8" max="16384" width="9.140625" style="27"/>
  </cols>
  <sheetData>
    <row r="1" spans="1:15">
      <c r="A1" s="6" t="s">
        <v>0</v>
      </c>
      <c r="B1" s="6" t="s">
        <v>1</v>
      </c>
      <c r="C1" s="6" t="s">
        <v>2</v>
      </c>
      <c r="D1" s="1" t="s">
        <v>27</v>
      </c>
      <c r="E1" s="8" t="s">
        <v>80</v>
      </c>
      <c r="F1" s="8" t="s">
        <v>81</v>
      </c>
      <c r="G1" s="8" t="s">
        <v>82</v>
      </c>
      <c r="H1" s="22"/>
      <c r="I1" s="23"/>
      <c r="J1" s="22"/>
      <c r="K1" s="22"/>
      <c r="L1" s="22"/>
      <c r="M1" s="22"/>
      <c r="N1" s="22"/>
      <c r="O1" s="22"/>
    </row>
    <row r="2" spans="1:15">
      <c r="A2" s="4">
        <v>1</v>
      </c>
      <c r="B2" s="7">
        <v>33604</v>
      </c>
      <c r="C2" s="2">
        <v>30437</v>
      </c>
      <c r="D2" s="4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>
      <c r="A3" s="4">
        <v>2</v>
      </c>
      <c r="B3" s="7">
        <v>33635</v>
      </c>
      <c r="C3" s="2">
        <v>30382</v>
      </c>
      <c r="D3" s="4" t="s">
        <v>11</v>
      </c>
      <c r="E3" s="12">
        <v>31313.26666666667</v>
      </c>
      <c r="F3" s="12">
        <f>ABS(C3-E3)/C3</f>
        <v>3.0651921093630113E-2</v>
      </c>
      <c r="G3" s="28">
        <f>F3</f>
        <v>3.0651921093630113E-2</v>
      </c>
      <c r="H3" s="12"/>
      <c r="I3" s="12"/>
      <c r="J3" s="12"/>
      <c r="K3" s="12"/>
      <c r="L3" s="12"/>
      <c r="M3" s="12"/>
      <c r="N3" s="12"/>
      <c r="O3" s="12"/>
    </row>
    <row r="4" spans="1:15">
      <c r="A4" s="4">
        <v>3</v>
      </c>
      <c r="B4" s="7">
        <v>33664</v>
      </c>
      <c r="C4" s="2">
        <v>30526</v>
      </c>
      <c r="D4" s="4" t="s">
        <v>11</v>
      </c>
      <c r="E4" s="12">
        <v>31313.26666666667</v>
      </c>
      <c r="F4" s="12">
        <f>ABS(C4-E4)/C4</f>
        <v>2.5790036908427901E-2</v>
      </c>
      <c r="G4" s="28">
        <f t="shared" ref="G4:G67" si="0">F4</f>
        <v>2.5790036908427901E-2</v>
      </c>
      <c r="H4" s="12"/>
      <c r="I4" s="12"/>
      <c r="J4" s="12"/>
      <c r="K4" s="12"/>
      <c r="L4" s="12"/>
      <c r="M4" s="12"/>
      <c r="N4" s="12"/>
      <c r="O4" s="12"/>
    </row>
    <row r="5" spans="1:15">
      <c r="A5" s="4">
        <v>4</v>
      </c>
      <c r="B5" s="7">
        <v>33695</v>
      </c>
      <c r="C5" s="2">
        <v>30602</v>
      </c>
      <c r="D5" s="4" t="s">
        <v>11</v>
      </c>
      <c r="E5" s="12">
        <v>31313.26666666667</v>
      </c>
      <c r="F5" s="12">
        <f>ABS(C5-E5)/C5</f>
        <v>2.3242489597629895E-2</v>
      </c>
      <c r="G5" s="28">
        <f t="shared" si="0"/>
        <v>2.3242489597629895E-2</v>
      </c>
      <c r="H5" s="12"/>
      <c r="I5" s="12"/>
      <c r="J5" s="12"/>
      <c r="K5" s="12"/>
      <c r="L5" s="12"/>
      <c r="M5" s="12"/>
      <c r="N5" s="12"/>
      <c r="O5" s="12"/>
    </row>
    <row r="6" spans="1:15">
      <c r="A6" s="4">
        <v>5</v>
      </c>
      <c r="B6" s="7">
        <v>33725</v>
      </c>
      <c r="C6" s="2">
        <v>30718</v>
      </c>
      <c r="D6" s="4" t="s">
        <v>11</v>
      </c>
      <c r="E6" s="12">
        <v>31313.26666666667</v>
      </c>
      <c r="F6" s="12">
        <f>ABS(C6-E6)/C6</f>
        <v>1.937843175553975E-2</v>
      </c>
      <c r="G6" s="28">
        <f t="shared" si="0"/>
        <v>1.937843175553975E-2</v>
      </c>
      <c r="H6" s="12"/>
      <c r="I6" s="12"/>
      <c r="J6" s="12"/>
      <c r="K6" s="12"/>
      <c r="L6" s="12"/>
      <c r="M6" s="12"/>
      <c r="N6" s="12"/>
      <c r="O6" s="12"/>
    </row>
    <row r="7" spans="1:15">
      <c r="A7" s="4">
        <v>6</v>
      </c>
      <c r="B7" s="7">
        <v>33756</v>
      </c>
      <c r="C7" s="2">
        <v>30761</v>
      </c>
      <c r="D7" s="4" t="s">
        <v>11</v>
      </c>
      <c r="E7" s="12">
        <v>31313.26666666667</v>
      </c>
      <c r="F7" s="12">
        <f>ABS(C7-E7)/C7</f>
        <v>1.7953469219683042E-2</v>
      </c>
      <c r="G7" s="28">
        <f t="shared" si="0"/>
        <v>1.7953469219683042E-2</v>
      </c>
      <c r="H7" s="12"/>
      <c r="I7" s="12"/>
      <c r="J7" s="12"/>
      <c r="K7" s="12"/>
      <c r="L7" s="12"/>
      <c r="M7" s="12"/>
      <c r="N7" s="12"/>
      <c r="O7" s="12"/>
    </row>
    <row r="8" spans="1:15">
      <c r="A8" s="4">
        <v>7</v>
      </c>
      <c r="B8" s="7">
        <v>33786</v>
      </c>
      <c r="C8" s="2">
        <v>30963</v>
      </c>
      <c r="D8" s="4" t="s">
        <v>11</v>
      </c>
      <c r="E8" s="12">
        <v>31313.26666666667</v>
      </c>
      <c r="F8" s="12">
        <f>ABS(C8-E8)/C8</f>
        <v>1.1312426659776833E-2</v>
      </c>
      <c r="G8" s="28">
        <f t="shared" si="0"/>
        <v>1.1312426659776833E-2</v>
      </c>
      <c r="H8" s="12"/>
      <c r="I8" s="12"/>
      <c r="J8" s="12"/>
      <c r="K8" s="12"/>
      <c r="L8" s="12"/>
      <c r="M8" s="12"/>
      <c r="N8" s="12"/>
      <c r="O8" s="12"/>
    </row>
    <row r="9" spans="1:15">
      <c r="A9" s="4">
        <v>8</v>
      </c>
      <c r="B9" s="7">
        <v>33817</v>
      </c>
      <c r="C9" s="2">
        <v>31041</v>
      </c>
      <c r="D9" s="4" t="s">
        <v>11</v>
      </c>
      <c r="E9" s="12">
        <v>31313.26666666667</v>
      </c>
      <c r="F9" s="12">
        <f>ABS(C9-E9)/C9</f>
        <v>8.7711950860690727E-3</v>
      </c>
      <c r="G9" s="28">
        <f t="shared" si="0"/>
        <v>8.7711950860690727E-3</v>
      </c>
      <c r="H9" s="12"/>
      <c r="I9" s="12"/>
      <c r="J9" s="12"/>
      <c r="K9" s="12"/>
      <c r="L9" s="12"/>
      <c r="M9" s="12"/>
      <c r="N9" s="12"/>
      <c r="O9" s="12"/>
    </row>
    <row r="10" spans="1:15">
      <c r="A10" s="4">
        <v>9</v>
      </c>
      <c r="B10" s="7">
        <v>33848</v>
      </c>
      <c r="C10" s="2">
        <v>30942</v>
      </c>
      <c r="D10" s="4" t="s">
        <v>11</v>
      </c>
      <c r="E10" s="12">
        <v>31313.26666666667</v>
      </c>
      <c r="F10" s="12">
        <f>ABS(C10-E10)/C10</f>
        <v>1.1998793441492794E-2</v>
      </c>
      <c r="G10" s="28">
        <f t="shared" si="0"/>
        <v>1.1998793441492794E-2</v>
      </c>
      <c r="H10" s="12"/>
      <c r="I10" s="12"/>
      <c r="J10" s="12"/>
      <c r="K10" s="12"/>
      <c r="L10" s="12"/>
      <c r="M10" s="12"/>
      <c r="N10" s="12"/>
      <c r="O10" s="12"/>
    </row>
    <row r="11" spans="1:15">
      <c r="A11" s="4">
        <v>10</v>
      </c>
      <c r="B11" s="7">
        <v>33878</v>
      </c>
      <c r="C11" s="2">
        <v>31148</v>
      </c>
      <c r="D11" s="4" t="s">
        <v>11</v>
      </c>
      <c r="E11" s="12">
        <v>31313.26666666667</v>
      </c>
      <c r="F11" s="12">
        <f>ABS(C11-E11)/C11</f>
        <v>5.3058516330637623E-3</v>
      </c>
      <c r="G11" s="28">
        <f t="shared" si="0"/>
        <v>5.3058516330637623E-3</v>
      </c>
      <c r="H11" s="12"/>
      <c r="I11" s="12"/>
      <c r="J11" s="12"/>
      <c r="K11" s="12"/>
      <c r="L11" s="12"/>
      <c r="M11" s="12"/>
      <c r="N11" s="12"/>
      <c r="O11" s="12"/>
    </row>
    <row r="12" spans="1:15">
      <c r="A12" s="4">
        <v>11</v>
      </c>
      <c r="B12" s="7">
        <v>33909</v>
      </c>
      <c r="C12" s="2">
        <v>30992</v>
      </c>
      <c r="D12" s="4" t="s">
        <v>11</v>
      </c>
      <c r="E12" s="12">
        <v>31313.26666666667</v>
      </c>
      <c r="F12" s="12">
        <f>ABS(C12-E12)/C12</f>
        <v>1.0366115986921465E-2</v>
      </c>
      <c r="G12" s="28">
        <f t="shared" si="0"/>
        <v>1.0366115986921465E-2</v>
      </c>
      <c r="H12" s="12"/>
      <c r="I12" s="12"/>
      <c r="J12" s="12"/>
      <c r="K12" s="12"/>
      <c r="L12" s="12"/>
      <c r="M12" s="12"/>
      <c r="N12" s="12"/>
      <c r="O12" s="12"/>
    </row>
    <row r="13" spans="1:15">
      <c r="A13" s="4">
        <v>12</v>
      </c>
      <c r="B13" s="7">
        <v>33939</v>
      </c>
      <c r="C13" s="2">
        <v>31057</v>
      </c>
      <c r="D13" s="4" t="s">
        <v>11</v>
      </c>
      <c r="E13" s="12">
        <v>31313.26666666667</v>
      </c>
      <c r="F13" s="12">
        <f>ABS(C13-E13)/C13</f>
        <v>8.2514945637592197E-3</v>
      </c>
      <c r="G13" s="28">
        <f t="shared" si="0"/>
        <v>8.2514945637592197E-3</v>
      </c>
      <c r="H13" s="12"/>
      <c r="I13" s="12"/>
      <c r="J13" s="12"/>
      <c r="K13" s="12"/>
      <c r="L13" s="12"/>
      <c r="M13" s="12"/>
      <c r="N13" s="12"/>
      <c r="O13" s="12"/>
    </row>
    <row r="14" spans="1:15">
      <c r="A14" s="4">
        <v>13</v>
      </c>
      <c r="B14" s="7">
        <v>33970</v>
      </c>
      <c r="C14" s="2">
        <v>31045</v>
      </c>
      <c r="D14" s="4" t="s">
        <v>11</v>
      </c>
      <c r="E14" s="12">
        <v>31313.26666666667</v>
      </c>
      <c r="F14" s="12">
        <f>ABS(C14-E14)/C14</f>
        <v>8.641219734793688E-3</v>
      </c>
      <c r="G14" s="28">
        <f t="shared" si="0"/>
        <v>8.641219734793688E-3</v>
      </c>
      <c r="H14" s="12"/>
      <c r="I14" s="12"/>
      <c r="J14" s="12"/>
      <c r="K14" s="12"/>
      <c r="L14" s="12"/>
      <c r="M14" s="12"/>
      <c r="N14" s="12"/>
      <c r="O14" s="12"/>
    </row>
    <row r="15" spans="1:15">
      <c r="A15" s="4">
        <v>14</v>
      </c>
      <c r="B15" s="7">
        <v>34001</v>
      </c>
      <c r="C15" s="2">
        <v>31233</v>
      </c>
      <c r="D15" s="4" t="s">
        <v>11</v>
      </c>
      <c r="E15" s="12">
        <v>31313.26666666667</v>
      </c>
      <c r="F15" s="12">
        <f>ABS(C15-E15)/C15</f>
        <v>2.569931376001987E-3</v>
      </c>
      <c r="G15" s="28">
        <f t="shared" si="0"/>
        <v>2.569931376001987E-3</v>
      </c>
    </row>
    <row r="16" spans="1:15">
      <c r="A16" s="4">
        <v>15</v>
      </c>
      <c r="B16" s="7">
        <v>34029</v>
      </c>
      <c r="C16" s="2">
        <v>31058</v>
      </c>
      <c r="D16" s="4" t="s">
        <v>11</v>
      </c>
      <c r="E16" s="12">
        <v>31313.26666666667</v>
      </c>
      <c r="F16" s="12">
        <f>ABS(C16-E16)/C16</f>
        <v>8.219031060167109E-3</v>
      </c>
      <c r="G16" s="28">
        <f t="shared" si="0"/>
        <v>8.219031060167109E-3</v>
      </c>
    </row>
    <row r="17" spans="1:7">
      <c r="A17" s="4">
        <v>16</v>
      </c>
      <c r="B17" s="7">
        <v>34060</v>
      </c>
      <c r="C17" s="2">
        <v>31129</v>
      </c>
      <c r="D17" s="4" t="s">
        <v>11</v>
      </c>
      <c r="E17" s="12">
        <v>31313.26666666667</v>
      </c>
      <c r="F17" s="12">
        <f>ABS(C17-E17)/C17</f>
        <v>5.9194534571194082E-3</v>
      </c>
      <c r="G17" s="28">
        <f t="shared" si="0"/>
        <v>5.9194534571194082E-3</v>
      </c>
    </row>
    <row r="18" spans="1:7">
      <c r="A18" s="4">
        <v>17</v>
      </c>
      <c r="B18" s="7">
        <v>34090</v>
      </c>
      <c r="C18" s="2">
        <v>31164</v>
      </c>
      <c r="D18" s="4" t="s">
        <v>11</v>
      </c>
      <c r="E18" s="12">
        <v>31313.26666666667</v>
      </c>
      <c r="F18" s="12">
        <f>ABS(C18-E18)/C18</f>
        <v>4.7897146279896694E-3</v>
      </c>
      <c r="G18" s="28">
        <f t="shared" si="0"/>
        <v>4.7897146279896694E-3</v>
      </c>
    </row>
    <row r="19" spans="1:7">
      <c r="A19" s="4">
        <v>18</v>
      </c>
      <c r="B19" s="7">
        <v>34121</v>
      </c>
      <c r="C19" s="2">
        <v>31168</v>
      </c>
      <c r="D19" s="4" t="s">
        <v>11</v>
      </c>
      <c r="E19" s="12">
        <v>31313.26666666667</v>
      </c>
      <c r="F19" s="12">
        <f>ABS(C19-E19)/C19</f>
        <v>4.6607631759070216E-3</v>
      </c>
      <c r="G19" s="28">
        <f t="shared" si="0"/>
        <v>4.6607631759070216E-3</v>
      </c>
    </row>
    <row r="20" spans="1:7">
      <c r="A20" s="4">
        <v>19</v>
      </c>
      <c r="B20" s="7">
        <v>34151</v>
      </c>
      <c r="C20" s="2">
        <v>31349</v>
      </c>
      <c r="D20" s="4" t="s">
        <v>11</v>
      </c>
      <c r="E20" s="12">
        <v>31313.26666666667</v>
      </c>
      <c r="F20" s="12">
        <f>ABS(C20-E20)/C20</f>
        <v>1.139855604112729E-3</v>
      </c>
      <c r="G20" s="28">
        <f t="shared" si="0"/>
        <v>1.139855604112729E-3</v>
      </c>
    </row>
    <row r="21" spans="1:7">
      <c r="A21" s="4">
        <v>20</v>
      </c>
      <c r="B21" s="7">
        <v>34182</v>
      </c>
      <c r="C21" s="2">
        <v>31126</v>
      </c>
      <c r="D21" s="4" t="s">
        <v>11</v>
      </c>
      <c r="E21" s="12">
        <v>31313.26666666667</v>
      </c>
      <c r="F21" s="12">
        <f>ABS(C21-E21)/C21</f>
        <v>6.0164064340638068E-3</v>
      </c>
      <c r="G21" s="28">
        <f t="shared" si="0"/>
        <v>6.0164064340638068E-3</v>
      </c>
    </row>
    <row r="22" spans="1:7">
      <c r="A22" s="4">
        <v>21</v>
      </c>
      <c r="B22" s="7">
        <v>34213</v>
      </c>
      <c r="C22" s="2">
        <v>31201</v>
      </c>
      <c r="D22" s="4" t="s">
        <v>11</v>
      </c>
      <c r="E22" s="12">
        <v>31313.26666666667</v>
      </c>
      <c r="F22" s="12">
        <f>ABS(C22-E22)/C22</f>
        <v>3.5981752721601892E-3</v>
      </c>
      <c r="G22" s="28">
        <f t="shared" si="0"/>
        <v>3.5981752721601892E-3</v>
      </c>
    </row>
    <row r="23" spans="1:7">
      <c r="A23" s="4">
        <v>22</v>
      </c>
      <c r="B23" s="7">
        <v>34243</v>
      </c>
      <c r="C23" s="2">
        <v>31346</v>
      </c>
      <c r="D23" s="4" t="s">
        <v>11</v>
      </c>
      <c r="E23" s="12">
        <v>31313.26666666667</v>
      </c>
      <c r="F23" s="12">
        <f>ABS(C23-E23)/C23</f>
        <v>1.0442587039280909E-3</v>
      </c>
      <c r="G23" s="28">
        <f t="shared" si="0"/>
        <v>1.0442587039280909E-3</v>
      </c>
    </row>
    <row r="24" spans="1:7">
      <c r="A24" s="4">
        <v>23</v>
      </c>
      <c r="B24" s="7">
        <v>34274</v>
      </c>
      <c r="C24" s="2">
        <v>31363</v>
      </c>
      <c r="D24" s="4" t="s">
        <v>11</v>
      </c>
      <c r="E24" s="12">
        <v>31313.26666666667</v>
      </c>
      <c r="F24" s="12">
        <f>ABS(C24-E24)/C24</f>
        <v>1.5857326573774811E-3</v>
      </c>
      <c r="G24" s="28">
        <f t="shared" si="0"/>
        <v>1.5857326573774811E-3</v>
      </c>
    </row>
    <row r="25" spans="1:7">
      <c r="A25" s="4">
        <v>24</v>
      </c>
      <c r="B25" s="7">
        <v>34304</v>
      </c>
      <c r="C25" s="2">
        <v>31499</v>
      </c>
      <c r="D25" s="4" t="s">
        <v>11</v>
      </c>
      <c r="E25" s="12">
        <v>31313.26666666667</v>
      </c>
      <c r="F25" s="12">
        <f>ABS(C25-E25)/C25</f>
        <v>5.896483486248133E-3</v>
      </c>
      <c r="G25" s="28">
        <f t="shared" si="0"/>
        <v>5.896483486248133E-3</v>
      </c>
    </row>
    <row r="26" spans="1:7">
      <c r="A26" s="4">
        <v>25</v>
      </c>
      <c r="B26" s="7">
        <v>34335</v>
      </c>
      <c r="C26" s="2">
        <v>31468</v>
      </c>
      <c r="D26" s="4" t="s">
        <v>11</v>
      </c>
      <c r="E26" s="12">
        <v>31313.26666666667</v>
      </c>
      <c r="F26" s="12">
        <f>ABS(C26-E26)/C26</f>
        <v>4.9171645269267174E-3</v>
      </c>
      <c r="G26" s="28">
        <f t="shared" si="0"/>
        <v>4.9171645269267174E-3</v>
      </c>
    </row>
    <row r="27" spans="1:7">
      <c r="A27" s="4">
        <v>26</v>
      </c>
      <c r="B27" s="7">
        <v>34366</v>
      </c>
      <c r="C27" s="2">
        <v>31688</v>
      </c>
      <c r="D27" s="4" t="s">
        <v>11</v>
      </c>
      <c r="E27" s="12">
        <v>31313.26666666667</v>
      </c>
      <c r="F27" s="12">
        <f>ABS(C27-E27)/C27</f>
        <v>1.1825717411427983E-2</v>
      </c>
      <c r="G27" s="28">
        <f t="shared" si="0"/>
        <v>1.1825717411427983E-2</v>
      </c>
    </row>
    <row r="28" spans="1:7">
      <c r="A28" s="4">
        <v>27</v>
      </c>
      <c r="B28" s="7">
        <v>34394</v>
      </c>
      <c r="C28" s="2">
        <v>31700</v>
      </c>
      <c r="D28" s="4" t="s">
        <v>11</v>
      </c>
      <c r="E28" s="12">
        <v>31313.26666666667</v>
      </c>
      <c r="F28" s="12">
        <f>ABS(C28-E28)/C28</f>
        <v>1.2199789695057727E-2</v>
      </c>
      <c r="G28" s="28">
        <f t="shared" si="0"/>
        <v>1.2199789695057727E-2</v>
      </c>
    </row>
    <row r="29" spans="1:7">
      <c r="A29" s="4">
        <v>28</v>
      </c>
      <c r="B29" s="7">
        <v>34425</v>
      </c>
      <c r="C29" s="2">
        <v>31899</v>
      </c>
      <c r="D29" s="4" t="s">
        <v>11</v>
      </c>
      <c r="E29" s="12">
        <v>31313.26666666667</v>
      </c>
      <c r="F29" s="12">
        <f>ABS(C29-E29)/C29</f>
        <v>1.8362122114590738E-2</v>
      </c>
      <c r="G29" s="28">
        <f t="shared" si="0"/>
        <v>1.8362122114590738E-2</v>
      </c>
    </row>
    <row r="30" spans="1:7">
      <c r="A30" s="4">
        <v>29</v>
      </c>
      <c r="B30" s="7">
        <v>34455</v>
      </c>
      <c r="C30" s="2">
        <v>31858</v>
      </c>
      <c r="D30" s="4" t="s">
        <v>11</v>
      </c>
      <c r="E30" s="12">
        <v>31313.26666666667</v>
      </c>
      <c r="F30" s="12">
        <f>ABS(C30-E30)/C30</f>
        <v>1.7098792558645552E-2</v>
      </c>
      <c r="G30" s="28">
        <f t="shared" si="0"/>
        <v>1.7098792558645552E-2</v>
      </c>
    </row>
    <row r="31" spans="1:7">
      <c r="A31" s="4">
        <v>30</v>
      </c>
      <c r="B31" s="7">
        <v>34486</v>
      </c>
      <c r="C31" s="2">
        <v>32123</v>
      </c>
      <c r="D31" s="4" t="s">
        <v>11</v>
      </c>
      <c r="E31" s="12">
        <v>31313.26666666667</v>
      </c>
      <c r="F31" s="12">
        <f>ABS(C31-E31)/C31</f>
        <v>2.5207276198777509E-2</v>
      </c>
      <c r="G31" s="28">
        <f t="shared" si="0"/>
        <v>2.5207276198777509E-2</v>
      </c>
    </row>
    <row r="32" spans="1:7">
      <c r="A32" s="4">
        <v>31</v>
      </c>
      <c r="B32" s="7">
        <v>34516</v>
      </c>
      <c r="C32" s="2">
        <v>31964</v>
      </c>
      <c r="D32" s="4" t="s">
        <v>14</v>
      </c>
      <c r="E32" s="12">
        <v>32983</v>
      </c>
      <c r="F32" s="12">
        <f>ABS(C32-E32)/C32</f>
        <v>3.1879614566387188E-2</v>
      </c>
      <c r="G32" s="28">
        <f t="shared" si="0"/>
        <v>3.1879614566387188E-2</v>
      </c>
    </row>
    <row r="33" spans="1:7">
      <c r="A33" s="4">
        <v>32</v>
      </c>
      <c r="B33" s="7">
        <v>34547</v>
      </c>
      <c r="C33" s="2">
        <v>32222</v>
      </c>
      <c r="D33" s="4" t="s">
        <v>11</v>
      </c>
      <c r="E33" s="12">
        <v>31313.26666666667</v>
      </c>
      <c r="F33" s="12">
        <f>ABS(C33-E33)/C33</f>
        <v>2.8202263463885852E-2</v>
      </c>
      <c r="G33" s="28">
        <f t="shared" si="0"/>
        <v>2.8202263463885852E-2</v>
      </c>
    </row>
    <row r="34" spans="1:7">
      <c r="A34" s="4">
        <v>33</v>
      </c>
      <c r="B34" s="7">
        <v>34578</v>
      </c>
      <c r="C34" s="2">
        <v>32401</v>
      </c>
      <c r="D34" s="4" t="s">
        <v>14</v>
      </c>
      <c r="E34" s="12">
        <v>32983</v>
      </c>
      <c r="F34" s="12">
        <f>ABS(C34-E34)/C34</f>
        <v>1.7962408567636801E-2</v>
      </c>
      <c r="G34" s="28">
        <f t="shared" si="0"/>
        <v>1.7962408567636801E-2</v>
      </c>
    </row>
    <row r="35" spans="1:7">
      <c r="A35" s="4">
        <v>34</v>
      </c>
      <c r="B35" s="7">
        <v>34608</v>
      </c>
      <c r="C35" s="2">
        <v>32196</v>
      </c>
      <c r="D35" s="4" t="s">
        <v>14</v>
      </c>
      <c r="E35" s="12">
        <v>32983</v>
      </c>
      <c r="F35" s="12">
        <f>ABS(C35-E35)/C35</f>
        <v>2.4444030314324759E-2</v>
      </c>
      <c r="G35" s="28">
        <f t="shared" si="0"/>
        <v>2.4444030314324759E-2</v>
      </c>
    </row>
    <row r="36" spans="1:7">
      <c r="A36" s="4">
        <v>35</v>
      </c>
      <c r="B36" s="7">
        <v>34639</v>
      </c>
      <c r="C36" s="2">
        <v>32370</v>
      </c>
      <c r="D36" s="4" t="s">
        <v>14</v>
      </c>
      <c r="E36" s="12">
        <v>32983</v>
      </c>
      <c r="F36" s="12">
        <f>ABS(C36-E36)/C36</f>
        <v>1.8937287611986407E-2</v>
      </c>
      <c r="G36" s="28">
        <f t="shared" si="0"/>
        <v>1.8937287611986407E-2</v>
      </c>
    </row>
    <row r="37" spans="1:7">
      <c r="A37" s="4">
        <v>36</v>
      </c>
      <c r="B37" s="7">
        <v>34669</v>
      </c>
      <c r="C37" s="2">
        <v>32294</v>
      </c>
      <c r="D37" s="4" t="s">
        <v>14</v>
      </c>
      <c r="E37" s="12">
        <v>32983</v>
      </c>
      <c r="F37" s="12">
        <f>ABS(C37-E37)/C37</f>
        <v>2.1335232550938256E-2</v>
      </c>
      <c r="G37" s="28">
        <f t="shared" si="0"/>
        <v>2.1335232550938256E-2</v>
      </c>
    </row>
    <row r="38" spans="1:7">
      <c r="A38" s="4">
        <v>37</v>
      </c>
      <c r="B38" s="7">
        <v>34700</v>
      </c>
      <c r="C38" s="2">
        <v>32625</v>
      </c>
      <c r="D38" s="4" t="s">
        <v>14</v>
      </c>
      <c r="E38" s="12">
        <v>32983</v>
      </c>
      <c r="F38" s="12">
        <f>ABS(C38-E38)/C38</f>
        <v>1.0973180076628352E-2</v>
      </c>
      <c r="G38" s="28">
        <f t="shared" si="0"/>
        <v>1.0973180076628352E-2</v>
      </c>
    </row>
    <row r="39" spans="1:7">
      <c r="A39" s="4">
        <v>38</v>
      </c>
      <c r="B39" s="7">
        <v>34731</v>
      </c>
      <c r="C39" s="2">
        <v>32399</v>
      </c>
      <c r="D39" s="4" t="s">
        <v>14</v>
      </c>
      <c r="E39" s="12">
        <v>32983</v>
      </c>
      <c r="F39" s="12">
        <f>ABS(C39-E39)/C39</f>
        <v>1.8025247692830027E-2</v>
      </c>
      <c r="G39" s="28">
        <f t="shared" si="0"/>
        <v>1.8025247692830027E-2</v>
      </c>
    </row>
    <row r="40" spans="1:7">
      <c r="A40" s="4">
        <v>39</v>
      </c>
      <c r="B40" s="7">
        <v>34759</v>
      </c>
      <c r="C40" s="2">
        <v>32415</v>
      </c>
      <c r="D40" s="4" t="s">
        <v>14</v>
      </c>
      <c r="E40" s="12">
        <v>32983</v>
      </c>
      <c r="F40" s="12">
        <f>ABS(C40-E40)/C40</f>
        <v>1.7522751812432517E-2</v>
      </c>
      <c r="G40" s="28">
        <f t="shared" si="0"/>
        <v>1.7522751812432517E-2</v>
      </c>
    </row>
    <row r="41" spans="1:7">
      <c r="A41" s="4">
        <v>40</v>
      </c>
      <c r="B41" s="7">
        <v>34790</v>
      </c>
      <c r="C41" s="2">
        <v>32312</v>
      </c>
      <c r="D41" s="4" t="s">
        <v>14</v>
      </c>
      <c r="E41" s="12">
        <v>32983</v>
      </c>
      <c r="F41" s="12">
        <f>ABS(C41-E41)/C41</f>
        <v>2.0766278781876701E-2</v>
      </c>
      <c r="G41" s="28">
        <f t="shared" si="0"/>
        <v>2.0766278781876701E-2</v>
      </c>
    </row>
    <row r="42" spans="1:7">
      <c r="A42" s="4">
        <v>41</v>
      </c>
      <c r="B42" s="7">
        <v>34820</v>
      </c>
      <c r="C42" s="2">
        <v>32540</v>
      </c>
      <c r="D42" s="4" t="s">
        <v>14</v>
      </c>
      <c r="E42" s="12">
        <v>32983</v>
      </c>
      <c r="F42" s="12">
        <f>ABS(C42-E42)/C42</f>
        <v>1.3614013521819299E-2</v>
      </c>
      <c r="G42" s="28">
        <f t="shared" si="0"/>
        <v>1.3614013521819299E-2</v>
      </c>
    </row>
    <row r="43" spans="1:7">
      <c r="A43" s="4">
        <v>42</v>
      </c>
      <c r="B43" s="7">
        <v>34851</v>
      </c>
      <c r="C43" s="2">
        <v>32597</v>
      </c>
      <c r="D43" s="4" t="s">
        <v>14</v>
      </c>
      <c r="E43" s="12">
        <v>32983</v>
      </c>
      <c r="F43" s="12">
        <f>ABS(C43-E43)/C43</f>
        <v>1.1841580513544191E-2</v>
      </c>
      <c r="G43" s="28">
        <f t="shared" si="0"/>
        <v>1.1841580513544191E-2</v>
      </c>
    </row>
    <row r="44" spans="1:7">
      <c r="A44" s="4">
        <v>43</v>
      </c>
      <c r="B44" s="7">
        <v>34881</v>
      </c>
      <c r="C44" s="2">
        <v>32466</v>
      </c>
      <c r="D44" s="4" t="s">
        <v>14</v>
      </c>
      <c r="E44" s="12">
        <v>32983</v>
      </c>
      <c r="F44" s="12">
        <f>ABS(C44-E44)/C44</f>
        <v>1.5924351629396906E-2</v>
      </c>
      <c r="G44" s="28">
        <f t="shared" si="0"/>
        <v>1.5924351629396906E-2</v>
      </c>
    </row>
    <row r="45" spans="1:7">
      <c r="A45" s="4">
        <v>44</v>
      </c>
      <c r="B45" s="7">
        <v>34912</v>
      </c>
      <c r="C45" s="2">
        <v>32547</v>
      </c>
      <c r="D45" s="4" t="s">
        <v>14</v>
      </c>
      <c r="E45" s="12">
        <v>32983</v>
      </c>
      <c r="F45" s="12">
        <f>ABS(C45-E45)/C45</f>
        <v>1.3396011921221617E-2</v>
      </c>
      <c r="G45" s="28">
        <f t="shared" si="0"/>
        <v>1.3396011921221617E-2</v>
      </c>
    </row>
    <row r="46" spans="1:7">
      <c r="A46" s="4">
        <v>45</v>
      </c>
      <c r="B46" s="7">
        <v>34943</v>
      </c>
      <c r="C46" s="2">
        <v>32625</v>
      </c>
      <c r="D46" s="4" t="s">
        <v>14</v>
      </c>
      <c r="E46" s="12">
        <v>32983</v>
      </c>
      <c r="F46" s="12">
        <f>ABS(C46-E46)/C46</f>
        <v>1.0973180076628352E-2</v>
      </c>
      <c r="G46" s="28">
        <f t="shared" si="0"/>
        <v>1.0973180076628352E-2</v>
      </c>
    </row>
    <row r="47" spans="1:7">
      <c r="A47" s="4">
        <v>46</v>
      </c>
      <c r="B47" s="7">
        <v>34973</v>
      </c>
      <c r="C47" s="2">
        <v>32578</v>
      </c>
      <c r="D47" s="4" t="s">
        <v>14</v>
      </c>
      <c r="E47" s="12">
        <v>32983</v>
      </c>
      <c r="F47" s="12">
        <f>ABS(C47-E47)/C47</f>
        <v>1.2431702375836453E-2</v>
      </c>
      <c r="G47" s="28">
        <f t="shared" si="0"/>
        <v>1.2431702375836453E-2</v>
      </c>
    </row>
    <row r="48" spans="1:7">
      <c r="A48" s="4">
        <v>47</v>
      </c>
      <c r="B48" s="7">
        <v>35004</v>
      </c>
      <c r="C48" s="2">
        <v>32744</v>
      </c>
      <c r="D48" s="4" t="s">
        <v>14</v>
      </c>
      <c r="E48" s="12">
        <v>32983</v>
      </c>
      <c r="F48" s="12">
        <f>ABS(C48-E48)/C48</f>
        <v>7.2990471536770098E-3</v>
      </c>
      <c r="G48" s="28">
        <f t="shared" si="0"/>
        <v>7.2990471536770098E-3</v>
      </c>
    </row>
    <row r="49" spans="1:7">
      <c r="A49" s="4">
        <v>48</v>
      </c>
      <c r="B49" s="7">
        <v>35034</v>
      </c>
      <c r="C49" s="2">
        <v>32903</v>
      </c>
      <c r="D49" s="4" t="s">
        <v>14</v>
      </c>
      <c r="E49" s="12">
        <v>32983</v>
      </c>
      <c r="F49" s="12">
        <f>ABS(C49-E49)/C49</f>
        <v>2.431389235024162E-3</v>
      </c>
      <c r="G49" s="28">
        <f t="shared" si="0"/>
        <v>2.431389235024162E-3</v>
      </c>
    </row>
    <row r="50" spans="1:7">
      <c r="A50" s="4">
        <v>49</v>
      </c>
      <c r="B50" s="7">
        <v>35065</v>
      </c>
      <c r="C50" s="2">
        <v>33085</v>
      </c>
      <c r="D50" s="4" t="s">
        <v>14</v>
      </c>
      <c r="E50" s="12">
        <v>32983</v>
      </c>
      <c r="F50" s="12">
        <f>ABS(C50-E50)/C50</f>
        <v>3.0829681124376605E-3</v>
      </c>
      <c r="G50" s="28">
        <f t="shared" si="0"/>
        <v>3.0829681124376605E-3</v>
      </c>
    </row>
    <row r="51" spans="1:7">
      <c r="A51" s="4">
        <v>50</v>
      </c>
      <c r="B51" s="7">
        <v>35096</v>
      </c>
      <c r="C51" s="2">
        <v>32928</v>
      </c>
      <c r="D51" s="4" t="s">
        <v>14</v>
      </c>
      <c r="E51" s="12">
        <v>32983</v>
      </c>
      <c r="F51" s="12">
        <f>ABS(C51-E51)/C51</f>
        <v>1.6703109815354713E-3</v>
      </c>
      <c r="G51" s="28">
        <f t="shared" si="0"/>
        <v>1.6703109815354713E-3</v>
      </c>
    </row>
    <row r="52" spans="1:7">
      <c r="A52" s="4">
        <v>51</v>
      </c>
      <c r="B52" s="7">
        <v>35125</v>
      </c>
      <c r="C52" s="2">
        <v>33076</v>
      </c>
      <c r="D52" s="4" t="s">
        <v>14</v>
      </c>
      <c r="E52" s="12">
        <v>32983</v>
      </c>
      <c r="F52" s="12">
        <f>ABS(C52-E52)/C52</f>
        <v>2.8117063732011126E-3</v>
      </c>
      <c r="G52" s="28">
        <f t="shared" si="0"/>
        <v>2.8117063732011126E-3</v>
      </c>
    </row>
    <row r="53" spans="1:7">
      <c r="A53" s="4">
        <v>52</v>
      </c>
      <c r="B53" s="7">
        <v>35156</v>
      </c>
      <c r="C53" s="2">
        <v>33174</v>
      </c>
      <c r="D53" s="4" t="s">
        <v>14</v>
      </c>
      <c r="E53" s="12">
        <v>32983</v>
      </c>
      <c r="F53" s="12">
        <f>ABS(C53-E53)/C53</f>
        <v>5.7575209501416775E-3</v>
      </c>
      <c r="G53" s="28">
        <f t="shared" si="0"/>
        <v>5.7575209501416775E-3</v>
      </c>
    </row>
    <row r="54" spans="1:7">
      <c r="A54" s="4">
        <v>53</v>
      </c>
      <c r="B54" s="7">
        <v>35186</v>
      </c>
      <c r="C54" s="2">
        <v>33178</v>
      </c>
      <c r="D54" s="4" t="s">
        <v>14</v>
      </c>
      <c r="E54" s="12">
        <v>32983</v>
      </c>
      <c r="F54" s="12">
        <f>ABS(C54-E54)/C54</f>
        <v>5.877388631020556E-3</v>
      </c>
      <c r="G54" s="28">
        <f t="shared" si="0"/>
        <v>5.877388631020556E-3</v>
      </c>
    </row>
    <row r="55" spans="1:7">
      <c r="A55" s="4">
        <v>54</v>
      </c>
      <c r="B55" s="7">
        <v>35217</v>
      </c>
      <c r="C55" s="2">
        <v>33281</v>
      </c>
      <c r="D55" s="4" t="s">
        <v>14</v>
      </c>
      <c r="E55" s="12">
        <v>32983</v>
      </c>
      <c r="F55" s="12">
        <f>ABS(C55-E55)/C55</f>
        <v>8.9540578708572453E-3</v>
      </c>
      <c r="G55" s="28">
        <f t="shared" si="0"/>
        <v>8.9540578708572453E-3</v>
      </c>
    </row>
    <row r="56" spans="1:7">
      <c r="A56" s="4">
        <v>55</v>
      </c>
      <c r="B56" s="7">
        <v>35247</v>
      </c>
      <c r="C56" s="2">
        <v>33470</v>
      </c>
      <c r="D56" s="4" t="s">
        <v>14</v>
      </c>
      <c r="E56" s="12">
        <v>32983</v>
      </c>
      <c r="F56" s="12">
        <f>ABS(C56-E56)/C56</f>
        <v>1.455034359127577E-2</v>
      </c>
      <c r="G56" s="28">
        <f t="shared" si="0"/>
        <v>1.455034359127577E-2</v>
      </c>
    </row>
    <row r="57" spans="1:7">
      <c r="A57" s="4">
        <v>56</v>
      </c>
      <c r="B57" s="7">
        <v>35278</v>
      </c>
      <c r="C57" s="2">
        <v>33542</v>
      </c>
      <c r="D57" s="4" t="s">
        <v>14</v>
      </c>
      <c r="E57" s="12">
        <v>32983</v>
      </c>
      <c r="F57" s="12">
        <f>ABS(C57-E57)/C57</f>
        <v>1.6665672887722856E-2</v>
      </c>
      <c r="G57" s="28">
        <f t="shared" si="0"/>
        <v>1.6665672887722856E-2</v>
      </c>
    </row>
    <row r="58" spans="1:7">
      <c r="A58" s="4">
        <v>57</v>
      </c>
      <c r="B58" s="7">
        <v>35309</v>
      </c>
      <c r="C58" s="2">
        <v>33494</v>
      </c>
      <c r="D58" s="4" t="s">
        <v>14</v>
      </c>
      <c r="E58" s="12">
        <v>32983</v>
      </c>
      <c r="F58" s="12">
        <f>ABS(C58-E58)/C58</f>
        <v>1.5256463844270615E-2</v>
      </c>
      <c r="G58" s="28">
        <f t="shared" si="0"/>
        <v>1.5256463844270615E-2</v>
      </c>
    </row>
    <row r="59" spans="1:7">
      <c r="A59" s="4">
        <v>58</v>
      </c>
      <c r="B59" s="7">
        <v>35339</v>
      </c>
      <c r="C59" s="2">
        <v>33704</v>
      </c>
      <c r="D59" s="4" t="s">
        <v>14</v>
      </c>
      <c r="E59" s="12">
        <v>32983</v>
      </c>
      <c r="F59" s="12">
        <f>ABS(C59-E59)/C59</f>
        <v>2.139211962971754E-2</v>
      </c>
      <c r="G59" s="28">
        <f t="shared" si="0"/>
        <v>2.139211962971754E-2</v>
      </c>
    </row>
    <row r="60" spans="1:7">
      <c r="A60" s="4">
        <v>59</v>
      </c>
      <c r="B60" s="7">
        <v>35370</v>
      </c>
      <c r="C60" s="2">
        <v>33734</v>
      </c>
      <c r="D60" s="4" t="s">
        <v>14</v>
      </c>
      <c r="E60" s="12">
        <v>32983</v>
      </c>
      <c r="F60" s="12">
        <f>ABS(C60-E60)/C60</f>
        <v>2.2262405881306693E-2</v>
      </c>
      <c r="G60" s="28">
        <f t="shared" si="0"/>
        <v>2.2262405881306693E-2</v>
      </c>
    </row>
    <row r="61" spans="1:7">
      <c r="A61" s="4">
        <v>60</v>
      </c>
      <c r="B61" s="7">
        <v>35400</v>
      </c>
      <c r="C61" s="2">
        <v>33819</v>
      </c>
      <c r="D61" s="4" t="s">
        <v>14</v>
      </c>
      <c r="E61" s="12">
        <v>32983</v>
      </c>
      <c r="F61" s="12">
        <f>ABS(C61-E61)/C61</f>
        <v>2.471983204707413E-2</v>
      </c>
      <c r="G61" s="28">
        <f t="shared" si="0"/>
        <v>2.471983204707413E-2</v>
      </c>
    </row>
    <row r="62" spans="1:7">
      <c r="A62" s="4">
        <v>61</v>
      </c>
      <c r="B62" s="7">
        <v>35431</v>
      </c>
      <c r="C62" s="2">
        <v>34049</v>
      </c>
      <c r="D62" s="4" t="s">
        <v>14</v>
      </c>
      <c r="E62" s="12">
        <v>32983</v>
      </c>
      <c r="F62" s="12">
        <f>ABS(C62-E62)/C62</f>
        <v>3.1307821081382713E-2</v>
      </c>
      <c r="G62" s="28">
        <f t="shared" si="0"/>
        <v>3.1307821081382713E-2</v>
      </c>
    </row>
    <row r="63" spans="1:7">
      <c r="A63" s="4">
        <v>62</v>
      </c>
      <c r="B63" s="7">
        <v>35462</v>
      </c>
      <c r="C63" s="2">
        <v>33989</v>
      </c>
      <c r="D63" s="4" t="s">
        <v>15</v>
      </c>
      <c r="E63" s="12">
        <v>34970.777777777774</v>
      </c>
      <c r="F63" s="12">
        <f>ABS(C63-E63)/C63</f>
        <v>2.8885162192996961E-2</v>
      </c>
      <c r="G63" s="28">
        <f t="shared" si="0"/>
        <v>2.8885162192996961E-2</v>
      </c>
    </row>
    <row r="64" spans="1:7">
      <c r="A64" s="4">
        <v>63</v>
      </c>
      <c r="B64" s="7">
        <v>35490</v>
      </c>
      <c r="C64" s="2">
        <v>34156</v>
      </c>
      <c r="D64" s="4" t="s">
        <v>15</v>
      </c>
      <c r="E64" s="12">
        <v>34970.777777777774</v>
      </c>
      <c r="F64" s="12">
        <f>ABS(C64-E64)/C64</f>
        <v>2.3854601761850735E-2</v>
      </c>
      <c r="G64" s="28">
        <f t="shared" si="0"/>
        <v>2.3854601761850735E-2</v>
      </c>
    </row>
    <row r="65" spans="1:7">
      <c r="A65" s="4">
        <v>64</v>
      </c>
      <c r="B65" s="7">
        <v>35521</v>
      </c>
      <c r="C65" s="2">
        <v>34056</v>
      </c>
      <c r="D65" s="4" t="s">
        <v>15</v>
      </c>
      <c r="E65" s="12">
        <v>34970.777777777774</v>
      </c>
      <c r="F65" s="12">
        <f>ABS(C65-E65)/C65</f>
        <v>2.6860987132304844E-2</v>
      </c>
      <c r="G65" s="28">
        <f t="shared" si="0"/>
        <v>2.6860987132304844E-2</v>
      </c>
    </row>
    <row r="66" spans="1:7">
      <c r="A66" s="4">
        <v>65</v>
      </c>
      <c r="B66" s="7">
        <v>35551</v>
      </c>
      <c r="C66" s="2">
        <v>33978</v>
      </c>
      <c r="D66" s="4" t="s">
        <v>15</v>
      </c>
      <c r="E66" s="12">
        <v>34970.777777777774</v>
      </c>
      <c r="F66" s="12">
        <f>ABS(C66-E66)/C66</f>
        <v>2.921825233320895E-2</v>
      </c>
      <c r="G66" s="28">
        <f t="shared" si="0"/>
        <v>2.921825233320895E-2</v>
      </c>
    </row>
    <row r="67" spans="1:7">
      <c r="A67" s="4">
        <v>66</v>
      </c>
      <c r="B67" s="7">
        <v>35582</v>
      </c>
      <c r="C67" s="2">
        <v>33892</v>
      </c>
      <c r="D67" s="4" t="s">
        <v>15</v>
      </c>
      <c r="E67" s="12">
        <v>34970.777777777774</v>
      </c>
      <c r="F67" s="12">
        <f>ABS(C67-E67)/C67</f>
        <v>3.1829864799296996E-2</v>
      </c>
      <c r="G67" s="28">
        <f t="shared" si="0"/>
        <v>3.1829864799296996E-2</v>
      </c>
    </row>
    <row r="68" spans="1:7">
      <c r="A68" s="4">
        <v>67</v>
      </c>
      <c r="B68" s="7">
        <v>35612</v>
      </c>
      <c r="C68" s="2">
        <v>34106</v>
      </c>
      <c r="D68" s="4" t="s">
        <v>15</v>
      </c>
      <c r="E68" s="12">
        <v>34970.777777777774</v>
      </c>
      <c r="F68" s="12">
        <f>ABS(C68-E68)/C68</f>
        <v>2.5355590739980467E-2</v>
      </c>
      <c r="G68" s="28">
        <f t="shared" ref="G68:G131" si="1">F68</f>
        <v>2.5355590739980467E-2</v>
      </c>
    </row>
    <row r="69" spans="1:7">
      <c r="A69" s="4">
        <v>68</v>
      </c>
      <c r="B69" s="7">
        <v>35643</v>
      </c>
      <c r="C69" s="2">
        <v>34256</v>
      </c>
      <c r="D69" s="4" t="s">
        <v>15</v>
      </c>
      <c r="E69" s="12">
        <v>34970.777777777774</v>
      </c>
      <c r="F69" s="12">
        <f>ABS(C69-E69)/C69</f>
        <v>2.0865768851523053E-2</v>
      </c>
      <c r="G69" s="28">
        <f t="shared" si="1"/>
        <v>2.0865768851523053E-2</v>
      </c>
    </row>
    <row r="70" spans="1:7">
      <c r="A70" s="4">
        <v>69</v>
      </c>
      <c r="B70" s="7">
        <v>35674</v>
      </c>
      <c r="C70" s="2">
        <v>34281</v>
      </c>
      <c r="D70" s="4" t="s">
        <v>15</v>
      </c>
      <c r="E70" s="12">
        <v>34970.777777777774</v>
      </c>
      <c r="F70" s="12">
        <f>ABS(C70-E70)/C70</f>
        <v>2.0121285195232746E-2</v>
      </c>
      <c r="G70" s="28">
        <f t="shared" si="1"/>
        <v>2.0121285195232746E-2</v>
      </c>
    </row>
    <row r="71" spans="1:7">
      <c r="A71" s="4">
        <v>70</v>
      </c>
      <c r="B71" s="7">
        <v>35704</v>
      </c>
      <c r="C71" s="2">
        <v>34348</v>
      </c>
      <c r="D71" s="4" t="s">
        <v>15</v>
      </c>
      <c r="E71" s="12">
        <v>34970.777777777774</v>
      </c>
      <c r="F71" s="12">
        <f>ABS(C71-E71)/C71</f>
        <v>1.8131413118020662E-2</v>
      </c>
      <c r="G71" s="28">
        <f t="shared" si="1"/>
        <v>1.8131413118020662E-2</v>
      </c>
    </row>
    <row r="72" spans="1:7">
      <c r="A72" s="4">
        <v>71</v>
      </c>
      <c r="B72" s="7">
        <v>35735</v>
      </c>
      <c r="C72" s="2">
        <v>34230</v>
      </c>
      <c r="D72" s="4" t="s">
        <v>15</v>
      </c>
      <c r="E72" s="12">
        <v>34970.777777777774</v>
      </c>
      <c r="F72" s="12">
        <f>ABS(C72-E72)/C72</f>
        <v>2.1641185444866307E-2</v>
      </c>
      <c r="G72" s="28">
        <f t="shared" si="1"/>
        <v>2.1641185444866307E-2</v>
      </c>
    </row>
    <row r="73" spans="1:7">
      <c r="A73" s="4">
        <v>72</v>
      </c>
      <c r="B73" s="7">
        <v>35765</v>
      </c>
      <c r="C73" s="2">
        <v>34190</v>
      </c>
      <c r="D73" s="4" t="s">
        <v>15</v>
      </c>
      <c r="E73" s="12">
        <v>34970.777777777774</v>
      </c>
      <c r="F73" s="12">
        <f>ABS(C73-E73)/C73</f>
        <v>2.2836436904877851E-2</v>
      </c>
      <c r="G73" s="28">
        <f t="shared" si="1"/>
        <v>2.2836436904877851E-2</v>
      </c>
    </row>
    <row r="74" spans="1:7">
      <c r="A74" s="4">
        <v>73</v>
      </c>
      <c r="B74" s="7">
        <v>35796</v>
      </c>
      <c r="C74" s="2">
        <v>34126</v>
      </c>
      <c r="D74" s="4" t="s">
        <v>15</v>
      </c>
      <c r="E74" s="12">
        <v>34970.777777777774</v>
      </c>
      <c r="F74" s="12">
        <f>ABS(C74-E74)/C74</f>
        <v>2.4754667343895378E-2</v>
      </c>
      <c r="G74" s="28">
        <f t="shared" si="1"/>
        <v>2.4754667343895378E-2</v>
      </c>
    </row>
    <row r="75" spans="1:7">
      <c r="A75" s="4">
        <v>74</v>
      </c>
      <c r="B75" s="7">
        <v>35827</v>
      </c>
      <c r="C75" s="2">
        <v>34102</v>
      </c>
      <c r="D75" s="4" t="s">
        <v>15</v>
      </c>
      <c r="E75" s="12">
        <v>34970.777777777774</v>
      </c>
      <c r="F75" s="12">
        <f>ABS(C75-E75)/C75</f>
        <v>2.5475860001694144E-2</v>
      </c>
      <c r="G75" s="28">
        <f t="shared" si="1"/>
        <v>2.5475860001694144E-2</v>
      </c>
    </row>
    <row r="76" spans="1:7">
      <c r="A76" s="4">
        <v>75</v>
      </c>
      <c r="B76" s="7">
        <v>35855</v>
      </c>
      <c r="C76" s="2">
        <v>34275</v>
      </c>
      <c r="D76" s="4" t="s">
        <v>15</v>
      </c>
      <c r="E76" s="12">
        <v>34970.777777777774</v>
      </c>
      <c r="F76" s="12">
        <f>ABS(C76-E76)/C76</f>
        <v>2.0299862225463858E-2</v>
      </c>
      <c r="G76" s="28">
        <f t="shared" si="1"/>
        <v>2.0299862225463858E-2</v>
      </c>
    </row>
    <row r="77" spans="1:7">
      <c r="A77" s="4">
        <v>76</v>
      </c>
      <c r="B77" s="7">
        <v>35886</v>
      </c>
      <c r="C77" s="2">
        <v>34374</v>
      </c>
      <c r="D77" s="4" t="s">
        <v>15</v>
      </c>
      <c r="E77" s="12">
        <v>34970.777777777774</v>
      </c>
      <c r="F77" s="12">
        <f>ABS(C77-E77)/C77</f>
        <v>1.7361313137190137E-2</v>
      </c>
      <c r="G77" s="28">
        <f t="shared" si="1"/>
        <v>1.7361313137190137E-2</v>
      </c>
    </row>
    <row r="78" spans="1:7">
      <c r="A78" s="4">
        <v>77</v>
      </c>
      <c r="B78" s="7">
        <v>35916</v>
      </c>
      <c r="C78" s="2">
        <v>34534</v>
      </c>
      <c r="D78" s="4" t="s">
        <v>15</v>
      </c>
      <c r="E78" s="12">
        <v>34970.777777777774</v>
      </c>
      <c r="F78" s="12">
        <f>ABS(C78-E78)/C78</f>
        <v>1.2647760982735094E-2</v>
      </c>
      <c r="G78" s="28">
        <f t="shared" si="1"/>
        <v>1.2647760982735094E-2</v>
      </c>
    </row>
    <row r="79" spans="1:7">
      <c r="A79" s="4">
        <v>78</v>
      </c>
      <c r="B79" s="7">
        <v>35947</v>
      </c>
      <c r="C79" s="2">
        <v>34592</v>
      </c>
      <c r="D79" s="4" t="s">
        <v>15</v>
      </c>
      <c r="E79" s="12">
        <v>34970.777777777774</v>
      </c>
      <c r="F79" s="12">
        <f>ABS(C79-E79)/C79</f>
        <v>1.0949866378867187E-2</v>
      </c>
      <c r="G79" s="28">
        <f t="shared" si="1"/>
        <v>1.0949866378867187E-2</v>
      </c>
    </row>
    <row r="80" spans="1:7">
      <c r="A80" s="4">
        <v>79</v>
      </c>
      <c r="B80" s="7">
        <v>35977</v>
      </c>
      <c r="C80" s="2">
        <v>34856</v>
      </c>
      <c r="D80" s="4" t="s">
        <v>15</v>
      </c>
      <c r="E80" s="12">
        <v>34970.777777777774</v>
      </c>
      <c r="F80" s="12">
        <f>ABS(C80-E80)/C80</f>
        <v>3.2929130645448054E-3</v>
      </c>
      <c r="G80" s="28">
        <f t="shared" si="1"/>
        <v>3.2929130645448054E-3</v>
      </c>
    </row>
    <row r="81" spans="1:7">
      <c r="A81" s="4">
        <v>80</v>
      </c>
      <c r="B81" s="7">
        <v>36008</v>
      </c>
      <c r="C81" s="2">
        <v>34950</v>
      </c>
      <c r="D81" s="4" t="s">
        <v>15</v>
      </c>
      <c r="E81" s="12">
        <v>34970.777777777774</v>
      </c>
      <c r="F81" s="12">
        <f>ABS(C81-E81)/C81</f>
        <v>5.9450007947850459E-4</v>
      </c>
      <c r="G81" s="28">
        <f t="shared" si="1"/>
        <v>5.9450007947850459E-4</v>
      </c>
    </row>
    <row r="82" spans="1:7">
      <c r="A82" s="4">
        <v>81</v>
      </c>
      <c r="B82" s="7">
        <v>36039</v>
      </c>
      <c r="C82" s="2">
        <v>34916</v>
      </c>
      <c r="D82" s="4" t="s">
        <v>15</v>
      </c>
      <c r="E82" s="12">
        <v>34970.777777777774</v>
      </c>
      <c r="F82" s="12">
        <f>ABS(C82-E82)/C82</f>
        <v>1.5688445921002902E-3</v>
      </c>
      <c r="G82" s="28">
        <f t="shared" si="1"/>
        <v>1.5688445921002902E-3</v>
      </c>
    </row>
    <row r="83" spans="1:7">
      <c r="A83" s="4">
        <v>82</v>
      </c>
      <c r="B83" s="7">
        <v>36069</v>
      </c>
      <c r="C83" s="2">
        <v>35093</v>
      </c>
      <c r="D83" s="4" t="s">
        <v>15</v>
      </c>
      <c r="E83" s="12">
        <v>34970.777777777774</v>
      </c>
      <c r="F83" s="12">
        <f>ABS(C83-E83)/C83</f>
        <v>3.4828091705532802E-3</v>
      </c>
      <c r="G83" s="28">
        <f t="shared" si="1"/>
        <v>3.4828091705532802E-3</v>
      </c>
    </row>
    <row r="84" spans="1:7">
      <c r="A84" s="4">
        <v>83</v>
      </c>
      <c r="B84" s="7">
        <v>36100</v>
      </c>
      <c r="C84" s="2">
        <v>35140</v>
      </c>
      <c r="D84" s="4" t="s">
        <v>15</v>
      </c>
      <c r="E84" s="12">
        <v>34970.777777777774</v>
      </c>
      <c r="F84" s="12">
        <f>ABS(C84-E84)/C84</f>
        <v>4.8156580029091144E-3</v>
      </c>
      <c r="G84" s="28">
        <f t="shared" si="1"/>
        <v>4.8156580029091144E-3</v>
      </c>
    </row>
    <row r="85" spans="1:7">
      <c r="A85" s="4">
        <v>84</v>
      </c>
      <c r="B85" s="7">
        <v>36130</v>
      </c>
      <c r="C85" s="2">
        <v>35533</v>
      </c>
      <c r="D85" s="4" t="s">
        <v>15</v>
      </c>
      <c r="E85" s="12">
        <v>34970.777777777774</v>
      </c>
      <c r="F85" s="12">
        <f>ABS(C85-E85)/C85</f>
        <v>1.5822537422177308E-2</v>
      </c>
      <c r="G85" s="28">
        <f t="shared" si="1"/>
        <v>1.5822537422177308E-2</v>
      </c>
    </row>
    <row r="86" spans="1:7">
      <c r="A86" s="4">
        <v>85</v>
      </c>
      <c r="B86" s="7">
        <v>36161</v>
      </c>
      <c r="C86" s="2">
        <v>35447</v>
      </c>
      <c r="D86" s="4" t="s">
        <v>15</v>
      </c>
      <c r="E86" s="12">
        <v>34970.777777777774</v>
      </c>
      <c r="F86" s="12">
        <f>ABS(C86-E86)/C86</f>
        <v>1.3434768026129891E-2</v>
      </c>
      <c r="G86" s="28">
        <f t="shared" si="1"/>
        <v>1.3434768026129891E-2</v>
      </c>
    </row>
    <row r="87" spans="1:7">
      <c r="A87" s="4">
        <v>86</v>
      </c>
      <c r="B87" s="7">
        <v>36192</v>
      </c>
      <c r="C87" s="2">
        <v>35707</v>
      </c>
      <c r="D87" s="4" t="s">
        <v>15</v>
      </c>
      <c r="E87" s="12">
        <v>34970.777777777774</v>
      </c>
      <c r="F87" s="12">
        <f>ABS(C87-E87)/C87</f>
        <v>2.0618428381612184E-2</v>
      </c>
      <c r="G87" s="28">
        <f t="shared" si="1"/>
        <v>2.0618428381612184E-2</v>
      </c>
    </row>
    <row r="88" spans="1:7">
      <c r="A88" s="4">
        <v>87</v>
      </c>
      <c r="B88" s="7">
        <v>36220</v>
      </c>
      <c r="C88" s="2">
        <v>35652</v>
      </c>
      <c r="D88" s="4" t="s">
        <v>18</v>
      </c>
      <c r="E88" s="12">
        <v>36666.235294117643</v>
      </c>
      <c r="F88" s="12">
        <f>ABS(C88-E88)/C88</f>
        <v>2.8448201899406576E-2</v>
      </c>
      <c r="G88" s="28">
        <f t="shared" si="1"/>
        <v>2.8448201899406576E-2</v>
      </c>
    </row>
    <row r="89" spans="1:7">
      <c r="A89" s="4">
        <v>88</v>
      </c>
      <c r="B89" s="7">
        <v>36251</v>
      </c>
      <c r="C89" s="2">
        <v>36013</v>
      </c>
      <c r="D89" s="4" t="s">
        <v>15</v>
      </c>
      <c r="E89" s="12">
        <v>34970.777777777774</v>
      </c>
      <c r="F89" s="12">
        <f>ABS(C89-E89)/C89</f>
        <v>2.8940166668209432E-2</v>
      </c>
      <c r="G89" s="28">
        <f t="shared" si="1"/>
        <v>2.8940166668209432E-2</v>
      </c>
    </row>
    <row r="90" spans="1:7">
      <c r="A90" s="4">
        <v>89</v>
      </c>
      <c r="B90" s="7">
        <v>36281</v>
      </c>
      <c r="C90" s="2">
        <v>36060</v>
      </c>
      <c r="D90" s="4" t="s">
        <v>18</v>
      </c>
      <c r="E90" s="12">
        <v>36666.235294117643</v>
      </c>
      <c r="F90" s="12">
        <f>ABS(C90-E90)/C90</f>
        <v>1.6811849531825934E-2</v>
      </c>
      <c r="G90" s="28">
        <f t="shared" si="1"/>
        <v>1.6811849531825934E-2</v>
      </c>
    </row>
    <row r="91" spans="1:7">
      <c r="A91" s="4">
        <v>90</v>
      </c>
      <c r="B91" s="7">
        <v>36312</v>
      </c>
      <c r="C91" s="2">
        <v>35872</v>
      </c>
      <c r="D91" s="4" t="s">
        <v>18</v>
      </c>
      <c r="E91" s="12">
        <v>36666.235294117643</v>
      </c>
      <c r="F91" s="12">
        <f>ABS(C91-E91)/C91</f>
        <v>2.2140814398908429E-2</v>
      </c>
      <c r="G91" s="28">
        <f t="shared" si="1"/>
        <v>2.2140814398908429E-2</v>
      </c>
    </row>
    <row r="92" spans="1:7">
      <c r="A92" s="4">
        <v>91</v>
      </c>
      <c r="B92" s="7">
        <v>36342</v>
      </c>
      <c r="C92" s="2">
        <v>36126</v>
      </c>
      <c r="D92" s="4" t="s">
        <v>18</v>
      </c>
      <c r="E92" s="12">
        <v>36666.235294117643</v>
      </c>
      <c r="F92" s="12">
        <f>ABS(C92-E92)/C92</f>
        <v>1.4954196260799513E-2</v>
      </c>
      <c r="G92" s="28">
        <f t="shared" si="1"/>
        <v>1.4954196260799513E-2</v>
      </c>
    </row>
    <row r="93" spans="1:7">
      <c r="A93" s="4">
        <v>92</v>
      </c>
      <c r="B93" s="7">
        <v>36373</v>
      </c>
      <c r="C93" s="2">
        <v>36117</v>
      </c>
      <c r="D93" s="4" t="s">
        <v>18</v>
      </c>
      <c r="E93" s="12">
        <v>36666.235294117643</v>
      </c>
      <c r="F93" s="12">
        <f>ABS(C93-E93)/C93</f>
        <v>1.5207112831011524E-2</v>
      </c>
      <c r="G93" s="28">
        <f t="shared" si="1"/>
        <v>1.5207112831011524E-2</v>
      </c>
    </row>
    <row r="94" spans="1:7">
      <c r="A94" s="4">
        <v>93</v>
      </c>
      <c r="B94" s="7">
        <v>36404</v>
      </c>
      <c r="C94" s="2">
        <v>36411</v>
      </c>
      <c r="D94" s="4" t="s">
        <v>18</v>
      </c>
      <c r="E94" s="12">
        <v>36666.235294117643</v>
      </c>
      <c r="F94" s="12">
        <f>ABS(C94-E94)/C94</f>
        <v>7.0098402712818432E-3</v>
      </c>
      <c r="G94" s="28">
        <f t="shared" si="1"/>
        <v>7.0098402712818432E-3</v>
      </c>
    </row>
    <row r="95" spans="1:7">
      <c r="A95" s="4">
        <v>94</v>
      </c>
      <c r="B95" s="7">
        <v>36434</v>
      </c>
      <c r="C95" s="2">
        <v>36271</v>
      </c>
      <c r="D95" s="4" t="s">
        <v>18</v>
      </c>
      <c r="E95" s="12">
        <v>36666.235294117643</v>
      </c>
      <c r="F95" s="12">
        <f>ABS(C95-E95)/C95</f>
        <v>1.0896730007930391E-2</v>
      </c>
      <c r="G95" s="28">
        <f t="shared" si="1"/>
        <v>1.0896730007930391E-2</v>
      </c>
    </row>
    <row r="96" spans="1:7">
      <c r="A96" s="4">
        <v>95</v>
      </c>
      <c r="B96" s="7">
        <v>36465</v>
      </c>
      <c r="C96" s="2">
        <v>36300</v>
      </c>
      <c r="D96" s="4" t="s">
        <v>18</v>
      </c>
      <c r="E96" s="12">
        <v>36666.235294117643</v>
      </c>
      <c r="F96" s="12">
        <f>ABS(C96-E96)/C96</f>
        <v>1.0089126559714688E-2</v>
      </c>
      <c r="G96" s="28">
        <f t="shared" si="1"/>
        <v>1.0089126559714688E-2</v>
      </c>
    </row>
    <row r="97" spans="1:7">
      <c r="A97" s="4">
        <v>96</v>
      </c>
      <c r="B97" s="7">
        <v>36495</v>
      </c>
      <c r="C97" s="2">
        <v>37665</v>
      </c>
      <c r="D97" s="4" t="s">
        <v>18</v>
      </c>
      <c r="E97" s="12">
        <v>36666.235294117643</v>
      </c>
      <c r="F97" s="12">
        <f>ABS(C97-E97)/C97</f>
        <v>2.6517050468136381E-2</v>
      </c>
      <c r="G97" s="28">
        <f t="shared" si="1"/>
        <v>2.6517050468136381E-2</v>
      </c>
    </row>
    <row r="98" spans="1:7">
      <c r="A98" s="4">
        <v>97</v>
      </c>
      <c r="B98" s="7">
        <v>36526</v>
      </c>
      <c r="C98" s="2">
        <v>35613</v>
      </c>
      <c r="D98" s="4" t="s">
        <v>19</v>
      </c>
      <c r="E98" s="12">
        <v>38350</v>
      </c>
      <c r="F98" s="12">
        <f>ABS(C98-E98)/C98</f>
        <v>7.6853957824389973E-2</v>
      </c>
      <c r="G98" s="28">
        <f t="shared" si="1"/>
        <v>7.6853957824389973E-2</v>
      </c>
    </row>
    <row r="99" spans="1:7">
      <c r="A99" s="4">
        <v>98</v>
      </c>
      <c r="B99" s="7">
        <v>36557</v>
      </c>
      <c r="C99" s="2">
        <v>35980</v>
      </c>
      <c r="D99" s="4" t="s">
        <v>15</v>
      </c>
      <c r="E99" s="12">
        <v>34970.777777777774</v>
      </c>
      <c r="F99" s="12">
        <f>ABS(C99-E99)/C99</f>
        <v>2.804953369155715E-2</v>
      </c>
      <c r="G99" s="28">
        <f t="shared" si="1"/>
        <v>2.804953369155715E-2</v>
      </c>
    </row>
    <row r="100" spans="1:7">
      <c r="A100" s="4">
        <v>99</v>
      </c>
      <c r="B100" s="7">
        <v>36586</v>
      </c>
      <c r="C100" s="2">
        <v>36559</v>
      </c>
      <c r="D100" s="4" t="s">
        <v>18</v>
      </c>
      <c r="E100" s="12">
        <v>36666.235294117643</v>
      </c>
      <c r="F100" s="12">
        <f>ABS(C100-E100)/C100</f>
        <v>2.9332119072634157E-3</v>
      </c>
      <c r="G100" s="28">
        <f t="shared" si="1"/>
        <v>2.9332119072634157E-3</v>
      </c>
    </row>
    <row r="101" spans="1:7">
      <c r="A101" s="4">
        <v>100</v>
      </c>
      <c r="B101" s="7">
        <v>36617</v>
      </c>
      <c r="C101" s="2">
        <v>37008</v>
      </c>
      <c r="D101" s="4" t="s">
        <v>18</v>
      </c>
      <c r="E101" s="12">
        <v>36666.235294117643</v>
      </c>
      <c r="F101" s="12">
        <f>ABS(C101-E101)/C101</f>
        <v>9.2348872103965845E-3</v>
      </c>
      <c r="G101" s="28">
        <f t="shared" si="1"/>
        <v>9.2348872103965845E-3</v>
      </c>
    </row>
    <row r="102" spans="1:7">
      <c r="A102" s="4">
        <v>101</v>
      </c>
      <c r="B102" s="7">
        <v>36647</v>
      </c>
      <c r="C102" s="2">
        <v>36717</v>
      </c>
      <c r="D102" s="4" t="s">
        <v>18</v>
      </c>
      <c r="E102" s="12">
        <v>36666.235294117643</v>
      </c>
      <c r="F102" s="12">
        <f>ABS(C102-E102)/C102</f>
        <v>1.3825940540446331E-3</v>
      </c>
      <c r="G102" s="28">
        <f t="shared" si="1"/>
        <v>1.3825940540446331E-3</v>
      </c>
    </row>
    <row r="103" spans="1:7">
      <c r="A103" s="4">
        <v>102</v>
      </c>
      <c r="B103" s="7">
        <v>36678</v>
      </c>
      <c r="C103" s="2">
        <v>37175</v>
      </c>
      <c r="D103" s="4" t="s">
        <v>18</v>
      </c>
      <c r="E103" s="12">
        <v>36666.235294117643</v>
      </c>
      <c r="F103" s="12">
        <f>ABS(C103-E103)/C103</f>
        <v>1.3685667945725805E-2</v>
      </c>
      <c r="G103" s="28">
        <f t="shared" si="1"/>
        <v>1.3685667945725805E-2</v>
      </c>
    </row>
    <row r="104" spans="1:7">
      <c r="A104" s="4">
        <v>103</v>
      </c>
      <c r="B104" s="7">
        <v>36708</v>
      </c>
      <c r="C104" s="2">
        <v>37038</v>
      </c>
      <c r="D104" s="4" t="s">
        <v>18</v>
      </c>
      <c r="E104" s="12">
        <v>36666.235294117643</v>
      </c>
      <c r="F104" s="12">
        <f>ABS(C104-E104)/C104</f>
        <v>1.0037386086785376E-2</v>
      </c>
      <c r="G104" s="28">
        <f t="shared" si="1"/>
        <v>1.0037386086785376E-2</v>
      </c>
    </row>
    <row r="105" spans="1:7">
      <c r="A105" s="4">
        <v>104</v>
      </c>
      <c r="B105" s="7">
        <v>36739</v>
      </c>
      <c r="C105" s="2">
        <v>37110</v>
      </c>
      <c r="D105" s="4" t="s">
        <v>18</v>
      </c>
      <c r="E105" s="12">
        <v>36666.235294117643</v>
      </c>
      <c r="F105" s="12">
        <f>ABS(C105-E105)/C105</f>
        <v>1.1958089622267767E-2</v>
      </c>
      <c r="G105" s="28">
        <f t="shared" si="1"/>
        <v>1.1958089622267767E-2</v>
      </c>
    </row>
    <row r="106" spans="1:7">
      <c r="A106" s="4">
        <v>105</v>
      </c>
      <c r="B106" s="7">
        <v>36770</v>
      </c>
      <c r="C106" s="2">
        <v>37308</v>
      </c>
      <c r="D106" s="4" t="s">
        <v>18</v>
      </c>
      <c r="E106" s="12">
        <v>36666.235294117643</v>
      </c>
      <c r="F106" s="12">
        <f>ABS(C106-E106)/C106</f>
        <v>1.7201798699537814E-2</v>
      </c>
      <c r="G106" s="28">
        <f t="shared" si="1"/>
        <v>1.7201798699537814E-2</v>
      </c>
    </row>
    <row r="107" spans="1:7">
      <c r="A107" s="4">
        <v>106</v>
      </c>
      <c r="B107" s="7">
        <v>36800</v>
      </c>
      <c r="C107" s="2">
        <v>37476</v>
      </c>
      <c r="D107" s="4" t="s">
        <v>18</v>
      </c>
      <c r="E107" s="12">
        <v>36666.235294117643</v>
      </c>
      <c r="F107" s="12">
        <f>ABS(C107-E107)/C107</f>
        <v>2.1607554324964157E-2</v>
      </c>
      <c r="G107" s="28">
        <f t="shared" si="1"/>
        <v>2.1607554324964157E-2</v>
      </c>
    </row>
    <row r="108" spans="1:7">
      <c r="A108" s="4">
        <v>107</v>
      </c>
      <c r="B108" s="7">
        <v>36831</v>
      </c>
      <c r="C108" s="2">
        <v>37700</v>
      </c>
      <c r="D108" s="4" t="s">
        <v>19</v>
      </c>
      <c r="E108" s="12">
        <v>38350</v>
      </c>
      <c r="F108" s="12">
        <f>ABS(C108-E108)/C108</f>
        <v>1.7241379310344827E-2</v>
      </c>
      <c r="G108" s="28">
        <f t="shared" si="1"/>
        <v>1.7241379310344827E-2</v>
      </c>
    </row>
    <row r="109" spans="1:7">
      <c r="A109" s="4">
        <v>108</v>
      </c>
      <c r="B109" s="7">
        <v>36861</v>
      </c>
      <c r="C109" s="2">
        <v>38033</v>
      </c>
      <c r="D109" s="4" t="s">
        <v>19</v>
      </c>
      <c r="E109" s="12">
        <v>38350</v>
      </c>
      <c r="F109" s="12">
        <f>ABS(C109-E109)/C109</f>
        <v>8.3348670891068288E-3</v>
      </c>
      <c r="G109" s="28">
        <f t="shared" si="1"/>
        <v>8.3348670891068288E-3</v>
      </c>
    </row>
    <row r="110" spans="1:7">
      <c r="A110" s="4">
        <v>109</v>
      </c>
      <c r="B110" s="7">
        <v>36892</v>
      </c>
      <c r="C110" s="2">
        <v>37903</v>
      </c>
      <c r="D110" s="4" t="s">
        <v>19</v>
      </c>
      <c r="E110" s="12">
        <v>38350</v>
      </c>
      <c r="F110" s="12">
        <f>ABS(C110-E110)/C110</f>
        <v>1.179326174709126E-2</v>
      </c>
      <c r="G110" s="28">
        <f t="shared" si="1"/>
        <v>1.179326174709126E-2</v>
      </c>
    </row>
    <row r="111" spans="1:7">
      <c r="A111" s="4">
        <v>110</v>
      </c>
      <c r="B111" s="7">
        <v>36923</v>
      </c>
      <c r="C111" s="2">
        <v>38252</v>
      </c>
      <c r="D111" s="4" t="s">
        <v>19</v>
      </c>
      <c r="E111" s="12">
        <v>38350</v>
      </c>
      <c r="F111" s="12">
        <f>ABS(C111-E111)/C111</f>
        <v>2.561957544703545E-3</v>
      </c>
      <c r="G111" s="28">
        <f t="shared" si="1"/>
        <v>2.561957544703545E-3</v>
      </c>
    </row>
    <row r="112" spans="1:7">
      <c r="A112" s="4">
        <v>111</v>
      </c>
      <c r="B112" s="7">
        <v>36951</v>
      </c>
      <c r="C112" s="2">
        <v>38133</v>
      </c>
      <c r="D112" s="4" t="s">
        <v>19</v>
      </c>
      <c r="E112" s="12">
        <v>38350</v>
      </c>
      <c r="F112" s="12">
        <f>ABS(C112-E112)/C112</f>
        <v>5.6906091836467099E-3</v>
      </c>
      <c r="G112" s="28">
        <f t="shared" si="1"/>
        <v>5.6906091836467099E-3</v>
      </c>
    </row>
    <row r="113" spans="1:7">
      <c r="A113" s="4">
        <v>112</v>
      </c>
      <c r="B113" s="7">
        <v>36982</v>
      </c>
      <c r="C113" s="2">
        <v>38369</v>
      </c>
      <c r="D113" s="4" t="s">
        <v>19</v>
      </c>
      <c r="E113" s="12">
        <v>38350</v>
      </c>
      <c r="F113" s="12">
        <f>ABS(C113-E113)/C113</f>
        <v>4.951914305819802E-4</v>
      </c>
      <c r="G113" s="28">
        <f t="shared" si="1"/>
        <v>4.951914305819802E-4</v>
      </c>
    </row>
    <row r="114" spans="1:7">
      <c r="A114" s="4">
        <v>113</v>
      </c>
      <c r="B114" s="7">
        <v>37012</v>
      </c>
      <c r="C114" s="2">
        <v>38439</v>
      </c>
      <c r="D114" s="4" t="s">
        <v>19</v>
      </c>
      <c r="E114" s="12">
        <v>38350</v>
      </c>
      <c r="F114" s="12">
        <f>ABS(C114-E114)/C114</f>
        <v>2.3153567990842634E-3</v>
      </c>
      <c r="G114" s="28">
        <f t="shared" si="1"/>
        <v>2.3153567990842634E-3</v>
      </c>
    </row>
    <row r="115" spans="1:7">
      <c r="A115" s="4">
        <v>114</v>
      </c>
      <c r="B115" s="7">
        <v>37043</v>
      </c>
      <c r="C115" s="2">
        <v>38569</v>
      </c>
      <c r="D115" s="4" t="s">
        <v>19</v>
      </c>
      <c r="E115" s="12">
        <v>38350</v>
      </c>
      <c r="F115" s="12">
        <f>ABS(C115-E115)/C115</f>
        <v>5.6781352899997403E-3</v>
      </c>
      <c r="G115" s="28">
        <f t="shared" si="1"/>
        <v>5.6781352899997403E-3</v>
      </c>
    </row>
    <row r="116" spans="1:7">
      <c r="A116" s="4">
        <v>115</v>
      </c>
      <c r="B116" s="7">
        <v>37073</v>
      </c>
      <c r="C116" s="2">
        <v>38506</v>
      </c>
      <c r="D116" s="4" t="s">
        <v>19</v>
      </c>
      <c r="E116" s="12">
        <v>38350</v>
      </c>
      <c r="F116" s="12">
        <f>ABS(C116-E116)/C116</f>
        <v>4.0513166779203242E-3</v>
      </c>
      <c r="G116" s="28">
        <f t="shared" si="1"/>
        <v>4.0513166779203242E-3</v>
      </c>
    </row>
    <row r="117" spans="1:7">
      <c r="A117" s="4">
        <v>116</v>
      </c>
      <c r="B117" s="7">
        <v>37104</v>
      </c>
      <c r="C117" s="2">
        <v>38738</v>
      </c>
      <c r="D117" s="4" t="s">
        <v>19</v>
      </c>
      <c r="E117" s="12">
        <v>38350</v>
      </c>
      <c r="F117" s="12">
        <f>ABS(C117-E117)/C117</f>
        <v>1.0016004956373586E-2</v>
      </c>
      <c r="G117" s="28">
        <f t="shared" si="1"/>
        <v>1.0016004956373586E-2</v>
      </c>
    </row>
    <row r="118" spans="1:7">
      <c r="A118" s="4">
        <v>117</v>
      </c>
      <c r="B118" s="7">
        <v>37135</v>
      </c>
      <c r="C118" s="2">
        <v>38832</v>
      </c>
      <c r="D118" s="4" t="s">
        <v>19</v>
      </c>
      <c r="E118" s="12">
        <v>38350</v>
      </c>
      <c r="F118" s="12">
        <f>ABS(C118-E118)/C118</f>
        <v>1.2412443345694272E-2</v>
      </c>
      <c r="G118" s="28">
        <f t="shared" si="1"/>
        <v>1.2412443345694272E-2</v>
      </c>
    </row>
    <row r="119" spans="1:7">
      <c r="A119" s="4">
        <v>118</v>
      </c>
      <c r="B119" s="7">
        <v>37165</v>
      </c>
      <c r="C119" s="2">
        <v>38944</v>
      </c>
      <c r="D119" s="4" t="s">
        <v>19</v>
      </c>
      <c r="E119" s="12">
        <v>38350</v>
      </c>
      <c r="F119" s="12">
        <f>ABS(C119-E119)/C119</f>
        <v>1.5252670501232539E-2</v>
      </c>
      <c r="G119" s="28">
        <f t="shared" si="1"/>
        <v>1.5252670501232539E-2</v>
      </c>
    </row>
    <row r="120" spans="1:7">
      <c r="A120" s="4">
        <v>119</v>
      </c>
      <c r="B120" s="7">
        <v>37196</v>
      </c>
      <c r="C120" s="2">
        <v>39161</v>
      </c>
      <c r="D120" s="4" t="s">
        <v>19</v>
      </c>
      <c r="E120" s="12">
        <v>38350</v>
      </c>
      <c r="F120" s="12">
        <f>ABS(C120-E120)/C120</f>
        <v>2.0709379229335308E-2</v>
      </c>
      <c r="G120" s="28">
        <f t="shared" si="1"/>
        <v>2.0709379229335308E-2</v>
      </c>
    </row>
    <row r="121" spans="1:7">
      <c r="A121" s="4">
        <v>120</v>
      </c>
      <c r="B121" s="7">
        <v>37226</v>
      </c>
      <c r="C121" s="2">
        <v>38996</v>
      </c>
      <c r="D121" s="4" t="s">
        <v>19</v>
      </c>
      <c r="E121" s="12">
        <v>38350</v>
      </c>
      <c r="F121" s="12">
        <f>ABS(C121-E121)/C121</f>
        <v>1.6565801620679044E-2</v>
      </c>
      <c r="G121" s="28">
        <f t="shared" si="1"/>
        <v>1.6565801620679044E-2</v>
      </c>
    </row>
    <row r="122" spans="1:7">
      <c r="A122" s="4">
        <v>121</v>
      </c>
      <c r="B122" s="7">
        <v>37257</v>
      </c>
      <c r="C122" s="2">
        <v>38833</v>
      </c>
      <c r="D122" s="4" t="s">
        <v>19</v>
      </c>
      <c r="E122" s="12">
        <v>38350</v>
      </c>
      <c r="F122" s="12">
        <f>ABS(C122-E122)/C122</f>
        <v>1.2437875003218912E-2</v>
      </c>
      <c r="G122" s="28">
        <f t="shared" si="1"/>
        <v>1.2437875003218912E-2</v>
      </c>
    </row>
    <row r="123" spans="1:7">
      <c r="A123" s="4">
        <v>122</v>
      </c>
      <c r="B123" s="7">
        <v>37288</v>
      </c>
      <c r="C123" s="2">
        <v>38885</v>
      </c>
      <c r="D123" s="4" t="s">
        <v>19</v>
      </c>
      <c r="E123" s="12">
        <v>38350</v>
      </c>
      <c r="F123" s="12">
        <f>ABS(C123-E123)/C123</f>
        <v>1.3758518709013758E-2</v>
      </c>
      <c r="G123" s="28">
        <f t="shared" si="1"/>
        <v>1.3758518709013758E-2</v>
      </c>
    </row>
    <row r="124" spans="1:7">
      <c r="A124" s="4">
        <v>123</v>
      </c>
      <c r="B124" s="7">
        <v>37316</v>
      </c>
      <c r="C124" s="2">
        <v>38913</v>
      </c>
      <c r="D124" s="4" t="s">
        <v>19</v>
      </c>
      <c r="E124" s="12">
        <v>38350</v>
      </c>
      <c r="F124" s="12">
        <f>ABS(C124-E124)/C124</f>
        <v>1.4468172590136972E-2</v>
      </c>
      <c r="G124" s="28">
        <f t="shared" si="1"/>
        <v>1.4468172590136972E-2</v>
      </c>
    </row>
    <row r="125" spans="1:7">
      <c r="A125" s="4">
        <v>124</v>
      </c>
      <c r="B125" s="7">
        <v>37347</v>
      </c>
      <c r="C125" s="2">
        <v>38568</v>
      </c>
      <c r="D125" s="4" t="s">
        <v>19</v>
      </c>
      <c r="E125" s="12">
        <v>38350</v>
      </c>
      <c r="F125" s="12">
        <f>ABS(C125-E125)/C125</f>
        <v>5.6523542833437045E-3</v>
      </c>
      <c r="G125" s="28">
        <f t="shared" si="1"/>
        <v>5.6523542833437045E-3</v>
      </c>
    </row>
    <row r="126" spans="1:7">
      <c r="A126" s="4">
        <v>125</v>
      </c>
      <c r="B126" s="7">
        <v>37377</v>
      </c>
      <c r="C126" s="2">
        <v>38713</v>
      </c>
      <c r="D126" s="4" t="s">
        <v>19</v>
      </c>
      <c r="E126" s="12">
        <v>38350</v>
      </c>
      <c r="F126" s="12">
        <f>ABS(C126-E126)/C126</f>
        <v>9.3766951669981662E-3</v>
      </c>
      <c r="G126" s="28">
        <f t="shared" si="1"/>
        <v>9.3766951669981662E-3</v>
      </c>
    </row>
    <row r="127" spans="1:7">
      <c r="A127" s="4">
        <v>126</v>
      </c>
      <c r="B127" s="7">
        <v>37408</v>
      </c>
      <c r="C127" s="2">
        <v>38723</v>
      </c>
      <c r="D127" s="4" t="s">
        <v>19</v>
      </c>
      <c r="E127" s="12">
        <v>38350</v>
      </c>
      <c r="F127" s="12">
        <f>ABS(C127-E127)/C127</f>
        <v>9.6325181416729074E-3</v>
      </c>
      <c r="G127" s="28">
        <f t="shared" si="1"/>
        <v>9.6325181416729074E-3</v>
      </c>
    </row>
    <row r="128" spans="1:7">
      <c r="A128" s="4">
        <v>127</v>
      </c>
      <c r="B128" s="7">
        <v>37438</v>
      </c>
      <c r="C128" s="2">
        <v>38834</v>
      </c>
      <c r="D128" s="4" t="s">
        <v>19</v>
      </c>
      <c r="E128" s="12">
        <v>38350</v>
      </c>
      <c r="F128" s="12">
        <f>ABS(C128-E128)/C128</f>
        <v>1.2463305350981099E-2</v>
      </c>
      <c r="G128" s="28">
        <f t="shared" si="1"/>
        <v>1.2463305350981099E-2</v>
      </c>
    </row>
    <row r="129" spans="1:7">
      <c r="A129" s="4">
        <v>128</v>
      </c>
      <c r="B129" s="7">
        <v>37469</v>
      </c>
      <c r="C129" s="2">
        <v>38647</v>
      </c>
      <c r="D129" s="4" t="s">
        <v>19</v>
      </c>
      <c r="E129" s="12">
        <v>38350</v>
      </c>
      <c r="F129" s="12">
        <f>ABS(C129-E129)/C129</f>
        <v>7.6849432038709345E-3</v>
      </c>
      <c r="G129" s="28">
        <f t="shared" si="1"/>
        <v>7.6849432038709345E-3</v>
      </c>
    </row>
    <row r="130" spans="1:7">
      <c r="A130" s="4">
        <v>129</v>
      </c>
      <c r="B130" s="7">
        <v>37500</v>
      </c>
      <c r="C130" s="2">
        <v>38599</v>
      </c>
      <c r="D130" s="4" t="s">
        <v>19</v>
      </c>
      <c r="E130" s="12">
        <v>38350</v>
      </c>
      <c r="F130" s="12">
        <f>ABS(C130-E130)/C130</f>
        <v>6.4509443249825124E-3</v>
      </c>
      <c r="G130" s="28">
        <f t="shared" si="1"/>
        <v>6.4509443249825124E-3</v>
      </c>
    </row>
    <row r="131" spans="1:7">
      <c r="A131" s="4">
        <v>130</v>
      </c>
      <c r="B131" s="7">
        <v>37530</v>
      </c>
      <c r="C131" s="2">
        <v>38693</v>
      </c>
      <c r="D131" s="4" t="s">
        <v>19</v>
      </c>
      <c r="E131" s="12">
        <v>38350</v>
      </c>
      <c r="F131" s="12">
        <f>ABS(C131-E131)/C131</f>
        <v>8.8646525211278533E-3</v>
      </c>
      <c r="G131" s="28">
        <f t="shared" si="1"/>
        <v>8.8646525211278533E-3</v>
      </c>
    </row>
    <row r="132" spans="1:7">
      <c r="A132" s="4">
        <v>131</v>
      </c>
      <c r="B132" s="7">
        <v>37561</v>
      </c>
      <c r="C132" s="2">
        <v>38886</v>
      </c>
      <c r="D132" s="4" t="s">
        <v>19</v>
      </c>
      <c r="E132" s="12">
        <v>38350</v>
      </c>
      <c r="F132" s="12">
        <f>ABS(C132-E132)/C132</f>
        <v>1.3783881088309417E-2</v>
      </c>
      <c r="G132" s="28">
        <f t="shared" ref="G132:G195" si="2">F132</f>
        <v>1.3783881088309417E-2</v>
      </c>
    </row>
    <row r="133" spans="1:7">
      <c r="A133" s="4">
        <v>132</v>
      </c>
      <c r="B133" s="7">
        <v>37591</v>
      </c>
      <c r="C133" s="2">
        <v>39072</v>
      </c>
      <c r="D133" s="4" t="s">
        <v>19</v>
      </c>
      <c r="E133" s="12">
        <v>38350</v>
      </c>
      <c r="F133" s="12">
        <f>ABS(C133-E133)/C133</f>
        <v>1.8478705978705979E-2</v>
      </c>
      <c r="G133" s="28">
        <f t="shared" si="2"/>
        <v>1.8478705978705979E-2</v>
      </c>
    </row>
    <row r="134" spans="1:7">
      <c r="A134" s="4">
        <v>133</v>
      </c>
      <c r="B134" s="7">
        <v>37622</v>
      </c>
      <c r="C134" s="2">
        <v>39412</v>
      </c>
      <c r="D134" s="4" t="s">
        <v>19</v>
      </c>
      <c r="E134" s="12">
        <v>38350</v>
      </c>
      <c r="F134" s="12">
        <f>ABS(C134-E134)/C134</f>
        <v>2.6946107784431138E-2</v>
      </c>
      <c r="G134" s="28">
        <f t="shared" si="2"/>
        <v>2.6946107784431138E-2</v>
      </c>
    </row>
    <row r="135" spans="1:7">
      <c r="A135" s="4">
        <v>134</v>
      </c>
      <c r="B135" s="7">
        <v>37653</v>
      </c>
      <c r="C135" s="2">
        <v>39285</v>
      </c>
      <c r="D135" s="4" t="s">
        <v>21</v>
      </c>
      <c r="E135" s="12">
        <v>40186.078947368427</v>
      </c>
      <c r="F135" s="12">
        <f>ABS(C135-E135)/C135</f>
        <v>2.2936972059779234E-2</v>
      </c>
      <c r="G135" s="28">
        <f t="shared" si="2"/>
        <v>2.2936972059779234E-2</v>
      </c>
    </row>
    <row r="136" spans="1:7">
      <c r="A136" s="4">
        <v>135</v>
      </c>
      <c r="B136" s="7">
        <v>37681</v>
      </c>
      <c r="C136" s="2">
        <v>39318</v>
      </c>
      <c r="D136" s="4" t="s">
        <v>21</v>
      </c>
      <c r="E136" s="12">
        <v>40186.078947368427</v>
      </c>
      <c r="F136" s="12">
        <f>ABS(C136-E136)/C136</f>
        <v>2.2078410584679464E-2</v>
      </c>
      <c r="G136" s="28">
        <f t="shared" si="2"/>
        <v>2.2078410584679464E-2</v>
      </c>
    </row>
    <row r="137" spans="1:7">
      <c r="A137" s="4">
        <v>136</v>
      </c>
      <c r="B137" s="7">
        <v>37712</v>
      </c>
      <c r="C137" s="2">
        <v>39441</v>
      </c>
      <c r="D137" s="4" t="s">
        <v>21</v>
      </c>
      <c r="E137" s="12">
        <v>40186.078947368427</v>
      </c>
      <c r="F137" s="12">
        <f>ABS(C137-E137)/C137</f>
        <v>1.8890975060683733E-2</v>
      </c>
      <c r="G137" s="28">
        <f t="shared" si="2"/>
        <v>1.8890975060683733E-2</v>
      </c>
    </row>
    <row r="138" spans="1:7">
      <c r="A138" s="4">
        <v>137</v>
      </c>
      <c r="B138" s="7">
        <v>37742</v>
      </c>
      <c r="C138" s="2">
        <v>39019</v>
      </c>
      <c r="D138" s="4" t="s">
        <v>21</v>
      </c>
      <c r="E138" s="12">
        <v>40186.078947368427</v>
      </c>
      <c r="F138" s="12">
        <f>ABS(C138-E138)/C138</f>
        <v>2.9910529418191834E-2</v>
      </c>
      <c r="G138" s="28">
        <f t="shared" si="2"/>
        <v>2.9910529418191834E-2</v>
      </c>
    </row>
    <row r="139" spans="1:7">
      <c r="A139" s="4">
        <v>138</v>
      </c>
      <c r="B139" s="7">
        <v>37773</v>
      </c>
      <c r="C139" s="2">
        <v>39480</v>
      </c>
      <c r="D139" s="4" t="s">
        <v>19</v>
      </c>
      <c r="E139" s="12">
        <v>38350</v>
      </c>
      <c r="F139" s="12">
        <f>ABS(C139-E139)/C139</f>
        <v>2.8622087132725432E-2</v>
      </c>
      <c r="G139" s="28">
        <f t="shared" si="2"/>
        <v>2.8622087132725432E-2</v>
      </c>
    </row>
    <row r="140" spans="1:7">
      <c r="A140" s="4">
        <v>139</v>
      </c>
      <c r="B140" s="7">
        <v>37803</v>
      </c>
      <c r="C140" s="2">
        <v>39808</v>
      </c>
      <c r="D140" s="4" t="s">
        <v>21</v>
      </c>
      <c r="E140" s="12">
        <v>40186.078947368427</v>
      </c>
      <c r="F140" s="12">
        <f>ABS(C140-E140)/C140</f>
        <v>9.4975619817229493E-3</v>
      </c>
      <c r="G140" s="28">
        <f t="shared" si="2"/>
        <v>9.4975619817229493E-3</v>
      </c>
    </row>
    <row r="141" spans="1:7">
      <c r="A141" s="4">
        <v>140</v>
      </c>
      <c r="B141" s="7">
        <v>37834</v>
      </c>
      <c r="C141" s="2">
        <v>39833</v>
      </c>
      <c r="D141" s="4" t="s">
        <v>21</v>
      </c>
      <c r="E141" s="12">
        <v>40186.078947368427</v>
      </c>
      <c r="F141" s="12">
        <f>ABS(C141-E141)/C141</f>
        <v>8.8639808040676619E-3</v>
      </c>
      <c r="G141" s="28">
        <f t="shared" si="2"/>
        <v>8.8639808040676619E-3</v>
      </c>
    </row>
    <row r="142" spans="1:7">
      <c r="A142" s="4">
        <v>141</v>
      </c>
      <c r="B142" s="7">
        <v>37865</v>
      </c>
      <c r="C142" s="2">
        <v>39878</v>
      </c>
      <c r="D142" s="4" t="s">
        <v>21</v>
      </c>
      <c r="E142" s="12">
        <v>40186.078947368427</v>
      </c>
      <c r="F142" s="12">
        <f>ABS(C142-E142)/C142</f>
        <v>7.7255365707514711E-3</v>
      </c>
      <c r="G142" s="28">
        <f t="shared" si="2"/>
        <v>7.7255365707514711E-3</v>
      </c>
    </row>
    <row r="143" spans="1:7">
      <c r="A143" s="4">
        <v>142</v>
      </c>
      <c r="B143" s="7">
        <v>37895</v>
      </c>
      <c r="C143" s="2">
        <v>39776</v>
      </c>
      <c r="D143" s="4" t="s">
        <v>21</v>
      </c>
      <c r="E143" s="12">
        <v>40186.078947368427</v>
      </c>
      <c r="F143" s="12">
        <f>ABS(C143-E143)/C143</f>
        <v>1.0309708049286685E-2</v>
      </c>
      <c r="G143" s="28">
        <f t="shared" si="2"/>
        <v>1.0309708049286685E-2</v>
      </c>
    </row>
    <row r="144" spans="1:7">
      <c r="A144" s="4">
        <v>143</v>
      </c>
      <c r="B144" s="7">
        <v>37926</v>
      </c>
      <c r="C144" s="2">
        <v>39631</v>
      </c>
      <c r="D144" s="4" t="s">
        <v>21</v>
      </c>
      <c r="E144" s="12">
        <v>40186.078947368427</v>
      </c>
      <c r="F144" s="12">
        <f>ABS(C144-E144)/C144</f>
        <v>1.4006180701179056E-2</v>
      </c>
      <c r="G144" s="28">
        <f t="shared" si="2"/>
        <v>1.4006180701179056E-2</v>
      </c>
    </row>
    <row r="145" spans="1:7">
      <c r="A145" s="4">
        <v>144</v>
      </c>
      <c r="B145" s="7">
        <v>37956</v>
      </c>
      <c r="C145" s="2">
        <v>39809</v>
      </c>
      <c r="D145" s="4" t="s">
        <v>21</v>
      </c>
      <c r="E145" s="12">
        <v>40186.078947368427</v>
      </c>
      <c r="F145" s="12">
        <f>ABS(C145-E145)/C145</f>
        <v>9.472203455711703E-3</v>
      </c>
      <c r="G145" s="28">
        <f t="shared" si="2"/>
        <v>9.472203455711703E-3</v>
      </c>
    </row>
    <row r="146" spans="1:7">
      <c r="A146" s="4">
        <v>145</v>
      </c>
      <c r="B146" s="7">
        <v>37987</v>
      </c>
      <c r="C146" s="2">
        <v>40443</v>
      </c>
      <c r="D146" s="4" t="s">
        <v>21</v>
      </c>
      <c r="E146" s="12">
        <v>40186.078947368427</v>
      </c>
      <c r="F146" s="12">
        <f>ABS(C146-E146)/C146</f>
        <v>6.3526704901113373E-3</v>
      </c>
      <c r="G146" s="28">
        <f t="shared" si="2"/>
        <v>6.3526704901113373E-3</v>
      </c>
    </row>
    <row r="147" spans="1:7">
      <c r="A147" s="4">
        <v>146</v>
      </c>
      <c r="B147" s="7">
        <v>38018</v>
      </c>
      <c r="C147" s="2">
        <v>39922</v>
      </c>
      <c r="D147" s="4" t="s">
        <v>21</v>
      </c>
      <c r="E147" s="12">
        <v>40186.078947368427</v>
      </c>
      <c r="F147" s="12">
        <f>ABS(C147-E147)/C147</f>
        <v>6.614872685948279E-3</v>
      </c>
      <c r="G147" s="28">
        <f t="shared" si="2"/>
        <v>6.614872685948279E-3</v>
      </c>
    </row>
    <row r="148" spans="1:7">
      <c r="A148" s="4">
        <v>147</v>
      </c>
      <c r="B148" s="7">
        <v>38047</v>
      </c>
      <c r="C148" s="2">
        <v>40419</v>
      </c>
      <c r="D148" s="4" t="s">
        <v>21</v>
      </c>
      <c r="E148" s="12">
        <v>40186.078947368427</v>
      </c>
      <c r="F148" s="12">
        <f>ABS(C148-E148)/C148</f>
        <v>5.7626624268678796E-3</v>
      </c>
      <c r="G148" s="28">
        <f t="shared" si="2"/>
        <v>5.7626624268678796E-3</v>
      </c>
    </row>
    <row r="149" spans="1:7">
      <c r="A149" s="4">
        <v>148</v>
      </c>
      <c r="B149" s="7">
        <v>38078</v>
      </c>
      <c r="C149" s="2">
        <v>40399</v>
      </c>
      <c r="D149" s="4" t="s">
        <v>21</v>
      </c>
      <c r="E149" s="12">
        <v>40186.078947368427</v>
      </c>
      <c r="F149" s="12">
        <f>ABS(C149-E149)/C149</f>
        <v>5.2704535417107557E-3</v>
      </c>
      <c r="G149" s="28">
        <f t="shared" si="2"/>
        <v>5.2704535417107557E-3</v>
      </c>
    </row>
    <row r="150" spans="1:7">
      <c r="A150" s="4">
        <v>149</v>
      </c>
      <c r="B150" s="7">
        <v>38108</v>
      </c>
      <c r="C150" s="2">
        <v>40635</v>
      </c>
      <c r="D150" s="4" t="s">
        <v>21</v>
      </c>
      <c r="E150" s="12">
        <v>40186.078947368427</v>
      </c>
      <c r="F150" s="12">
        <f>ABS(C150-E150)/C150</f>
        <v>1.1047644952173565E-2</v>
      </c>
      <c r="G150" s="28">
        <f t="shared" si="2"/>
        <v>1.1047644952173565E-2</v>
      </c>
    </row>
    <row r="151" spans="1:7">
      <c r="A151" s="4">
        <v>150</v>
      </c>
      <c r="B151" s="7">
        <v>38139</v>
      </c>
      <c r="C151" s="2">
        <v>40608</v>
      </c>
      <c r="D151" s="4" t="s">
        <v>21</v>
      </c>
      <c r="E151" s="12">
        <v>40186.078947368427</v>
      </c>
      <c r="F151" s="12">
        <f>ABS(C151-E151)/C151</f>
        <v>1.0390096843764107E-2</v>
      </c>
      <c r="G151" s="28">
        <f t="shared" si="2"/>
        <v>1.0390096843764107E-2</v>
      </c>
    </row>
    <row r="152" spans="1:7">
      <c r="A152" s="4">
        <v>151</v>
      </c>
      <c r="B152" s="7">
        <v>38169</v>
      </c>
      <c r="C152" s="2">
        <v>40631</v>
      </c>
      <c r="D152" s="4" t="s">
        <v>21</v>
      </c>
      <c r="E152" s="12">
        <v>40186.078947368427</v>
      </c>
      <c r="F152" s="12">
        <f>ABS(C152-E152)/C152</f>
        <v>1.0950285561063543E-2</v>
      </c>
      <c r="G152" s="28">
        <f t="shared" si="2"/>
        <v>1.0950285561063543E-2</v>
      </c>
    </row>
    <row r="153" spans="1:7">
      <c r="A153" s="4">
        <v>152</v>
      </c>
      <c r="B153" s="7">
        <v>38200</v>
      </c>
      <c r="C153" s="2">
        <v>40771</v>
      </c>
      <c r="D153" s="4" t="s">
        <v>21</v>
      </c>
      <c r="E153" s="12">
        <v>40186.078947368427</v>
      </c>
      <c r="F153" s="12">
        <f>ABS(C153-E153)/C153</f>
        <v>1.4346497575030606E-2</v>
      </c>
      <c r="G153" s="28">
        <f t="shared" si="2"/>
        <v>1.4346497575030606E-2</v>
      </c>
    </row>
    <row r="154" spans="1:7">
      <c r="A154" s="4">
        <v>153</v>
      </c>
      <c r="B154" s="7">
        <v>38231</v>
      </c>
      <c r="C154" s="2">
        <v>41045</v>
      </c>
      <c r="D154" s="4" t="s">
        <v>21</v>
      </c>
      <c r="E154" s="12">
        <v>40186.078947368427</v>
      </c>
      <c r="F154" s="12">
        <f>ABS(C154-E154)/C154</f>
        <v>2.0926326047790787E-2</v>
      </c>
      <c r="G154" s="28">
        <f t="shared" si="2"/>
        <v>2.0926326047790787E-2</v>
      </c>
    </row>
    <row r="155" spans="1:7">
      <c r="A155" s="4">
        <v>154</v>
      </c>
      <c r="B155" s="7">
        <v>38261</v>
      </c>
      <c r="C155" s="2">
        <v>41177</v>
      </c>
      <c r="D155" s="4" t="s">
        <v>22</v>
      </c>
      <c r="E155" s="12">
        <v>42921.888888888891</v>
      </c>
      <c r="F155" s="12">
        <f>ABS(C155-E155)/C155</f>
        <v>4.2375328190224895E-2</v>
      </c>
      <c r="G155" s="28">
        <f t="shared" si="2"/>
        <v>4.2375328190224895E-2</v>
      </c>
    </row>
    <row r="156" spans="1:7">
      <c r="A156" s="4">
        <v>155</v>
      </c>
      <c r="B156" s="7">
        <v>38292</v>
      </c>
      <c r="C156" s="2">
        <v>41404</v>
      </c>
      <c r="D156" s="4" t="s">
        <v>22</v>
      </c>
      <c r="E156" s="12">
        <v>42921.888888888891</v>
      </c>
      <c r="F156" s="12">
        <f>ABS(C156-E156)/C156</f>
        <v>3.6660440751832925E-2</v>
      </c>
      <c r="G156" s="28">
        <f t="shared" si="2"/>
        <v>3.6660440751832925E-2</v>
      </c>
    </row>
    <row r="157" spans="1:7">
      <c r="A157" s="4">
        <v>156</v>
      </c>
      <c r="B157" s="7">
        <v>38322</v>
      </c>
      <c r="C157" s="2">
        <v>41534</v>
      </c>
      <c r="D157" s="4" t="s">
        <v>22</v>
      </c>
      <c r="E157" s="12">
        <v>42921.888888888891</v>
      </c>
      <c r="F157" s="12">
        <f>ABS(C157-E157)/C157</f>
        <v>3.3415729014515588E-2</v>
      </c>
      <c r="G157" s="28">
        <f t="shared" si="2"/>
        <v>3.3415729014515588E-2</v>
      </c>
    </row>
    <row r="158" spans="1:7">
      <c r="A158" s="4">
        <v>157</v>
      </c>
      <c r="B158" s="7">
        <v>38353</v>
      </c>
      <c r="C158" s="2">
        <v>41691</v>
      </c>
      <c r="D158" s="4" t="s">
        <v>22</v>
      </c>
      <c r="E158" s="12">
        <v>42921.888888888891</v>
      </c>
      <c r="F158" s="12">
        <f>ABS(C158-E158)/C158</f>
        <v>2.9524091264035175E-2</v>
      </c>
      <c r="G158" s="28">
        <f t="shared" si="2"/>
        <v>2.9524091264035175E-2</v>
      </c>
    </row>
    <row r="159" spans="1:7">
      <c r="A159" s="4">
        <v>158</v>
      </c>
      <c r="B159" s="7">
        <v>38384</v>
      </c>
      <c r="C159" s="2">
        <v>41757</v>
      </c>
      <c r="D159" s="4" t="s">
        <v>22</v>
      </c>
      <c r="E159" s="12">
        <v>42921.888888888891</v>
      </c>
      <c r="F159" s="12">
        <f>ABS(C159-E159)/C159</f>
        <v>2.7896852956124495E-2</v>
      </c>
      <c r="G159" s="28">
        <f t="shared" si="2"/>
        <v>2.7896852956124495E-2</v>
      </c>
    </row>
    <row r="160" spans="1:7">
      <c r="A160" s="4">
        <v>159</v>
      </c>
      <c r="B160" s="7">
        <v>38412</v>
      </c>
      <c r="C160" s="2">
        <v>41800</v>
      </c>
      <c r="D160" s="4" t="s">
        <v>22</v>
      </c>
      <c r="E160" s="12">
        <v>42921.888888888891</v>
      </c>
      <c r="F160" s="12">
        <f>ABS(C160-E160)/C160</f>
        <v>2.6839447102605034E-2</v>
      </c>
      <c r="G160" s="28">
        <f t="shared" si="2"/>
        <v>2.6839447102605034E-2</v>
      </c>
    </row>
    <row r="161" spans="1:7">
      <c r="A161" s="4">
        <v>160</v>
      </c>
      <c r="B161" s="7">
        <v>38443</v>
      </c>
      <c r="C161" s="2">
        <v>42283</v>
      </c>
      <c r="D161" s="4" t="s">
        <v>22</v>
      </c>
      <c r="E161" s="12">
        <v>42921.888888888891</v>
      </c>
      <c r="F161" s="12">
        <f>ABS(C161-E161)/C161</f>
        <v>1.5109828746514923E-2</v>
      </c>
      <c r="G161" s="28">
        <f t="shared" si="2"/>
        <v>1.5109828746514923E-2</v>
      </c>
    </row>
    <row r="162" spans="1:7">
      <c r="A162" s="4">
        <v>161</v>
      </c>
      <c r="B162" s="7">
        <v>38473</v>
      </c>
      <c r="C162" s="2">
        <v>42081</v>
      </c>
      <c r="D162" s="4" t="s">
        <v>22</v>
      </c>
      <c r="E162" s="12">
        <v>42921.888888888891</v>
      </c>
      <c r="F162" s="12">
        <f>ABS(C162-E162)/C162</f>
        <v>1.9982626099400928E-2</v>
      </c>
      <c r="G162" s="28">
        <f t="shared" si="2"/>
        <v>1.9982626099400928E-2</v>
      </c>
    </row>
    <row r="163" spans="1:7">
      <c r="A163" s="4">
        <v>162</v>
      </c>
      <c r="B163" s="7">
        <v>38504</v>
      </c>
      <c r="C163" s="2">
        <v>42363</v>
      </c>
      <c r="D163" s="4" t="s">
        <v>22</v>
      </c>
      <c r="E163" s="12">
        <v>42921.888888888891</v>
      </c>
      <c r="F163" s="12">
        <f>ABS(C163-E163)/C163</f>
        <v>1.3192854351412566E-2</v>
      </c>
      <c r="G163" s="28">
        <f t="shared" si="2"/>
        <v>1.3192854351412566E-2</v>
      </c>
    </row>
    <row r="164" spans="1:7">
      <c r="A164" s="4">
        <v>163</v>
      </c>
      <c r="B164" s="7">
        <v>38534</v>
      </c>
      <c r="C164" s="2">
        <v>42184</v>
      </c>
      <c r="D164" s="4" t="s">
        <v>22</v>
      </c>
      <c r="E164" s="12">
        <v>42921.888888888891</v>
      </c>
      <c r="F164" s="12">
        <f>ABS(C164-E164)/C164</f>
        <v>1.7492150789135467E-2</v>
      </c>
      <c r="G164" s="28">
        <f t="shared" si="2"/>
        <v>1.7492150789135467E-2</v>
      </c>
    </row>
    <row r="165" spans="1:7">
      <c r="A165" s="4">
        <v>164</v>
      </c>
      <c r="B165" s="7">
        <v>38565</v>
      </c>
      <c r="C165" s="2">
        <v>42542</v>
      </c>
      <c r="D165" s="4" t="s">
        <v>22</v>
      </c>
      <c r="E165" s="12">
        <v>42921.888888888891</v>
      </c>
      <c r="F165" s="12">
        <f>ABS(C165-E165)/C165</f>
        <v>8.9297374098277118E-3</v>
      </c>
      <c r="G165" s="28">
        <f t="shared" si="2"/>
        <v>8.9297374098277118E-3</v>
      </c>
    </row>
    <row r="166" spans="1:7">
      <c r="A166" s="4">
        <v>165</v>
      </c>
      <c r="B166" s="7">
        <v>38596</v>
      </c>
      <c r="C166" s="2">
        <v>42845</v>
      </c>
      <c r="D166" s="4" t="s">
        <v>22</v>
      </c>
      <c r="E166" s="12">
        <v>42921.888888888891</v>
      </c>
      <c r="F166" s="12">
        <f>ABS(C166-E166)/C166</f>
        <v>1.7945825391268643E-3</v>
      </c>
      <c r="G166" s="28">
        <f t="shared" si="2"/>
        <v>1.7945825391268643E-3</v>
      </c>
    </row>
    <row r="167" spans="1:7">
      <c r="A167" s="4">
        <v>166</v>
      </c>
      <c r="B167" s="7">
        <v>38626</v>
      </c>
      <c r="C167" s="2">
        <v>42842</v>
      </c>
      <c r="D167" s="4" t="s">
        <v>22</v>
      </c>
      <c r="E167" s="12">
        <v>42921.888888888891</v>
      </c>
      <c r="F167" s="12">
        <f>ABS(C167-E167)/C167</f>
        <v>1.8647329463818334E-3</v>
      </c>
      <c r="G167" s="28">
        <f t="shared" si="2"/>
        <v>1.8647329463818334E-3</v>
      </c>
    </row>
    <row r="168" spans="1:7">
      <c r="A168" s="4">
        <v>167</v>
      </c>
      <c r="B168" s="7">
        <v>38657</v>
      </c>
      <c r="C168" s="2">
        <v>42823</v>
      </c>
      <c r="D168" s="4" t="s">
        <v>22</v>
      </c>
      <c r="E168" s="12">
        <v>42921.888888888891</v>
      </c>
      <c r="F168" s="12">
        <f>ABS(C168-E168)/C168</f>
        <v>2.3092471076031689E-3</v>
      </c>
      <c r="G168" s="28">
        <f t="shared" si="2"/>
        <v>2.3092471076031689E-3</v>
      </c>
    </row>
    <row r="169" spans="1:7">
      <c r="A169" s="4">
        <v>168</v>
      </c>
      <c r="B169" s="7">
        <v>38687</v>
      </c>
      <c r="C169" s="2">
        <v>43191</v>
      </c>
      <c r="D169" s="4" t="s">
        <v>22</v>
      </c>
      <c r="E169" s="12">
        <v>42921.888888888891</v>
      </c>
      <c r="F169" s="12">
        <f>ABS(C169-E169)/C169</f>
        <v>6.2307219353825915E-3</v>
      </c>
      <c r="G169" s="28">
        <f t="shared" si="2"/>
        <v>6.2307219353825915E-3</v>
      </c>
    </row>
    <row r="170" spans="1:7">
      <c r="A170" s="4">
        <v>169</v>
      </c>
      <c r="B170" s="7">
        <v>38718</v>
      </c>
      <c r="C170" s="2">
        <v>42681</v>
      </c>
      <c r="D170" s="4" t="s">
        <v>22</v>
      </c>
      <c r="E170" s="12">
        <v>42921.888888888891</v>
      </c>
      <c r="F170" s="12">
        <f>ABS(C170-E170)/C170</f>
        <v>5.6439373231388793E-3</v>
      </c>
      <c r="G170" s="28">
        <f t="shared" si="2"/>
        <v>5.6439373231388793E-3</v>
      </c>
    </row>
    <row r="171" spans="1:7">
      <c r="A171" s="4">
        <v>170</v>
      </c>
      <c r="B171" s="7">
        <v>38749</v>
      </c>
      <c r="C171" s="2">
        <v>43379</v>
      </c>
      <c r="D171" s="4" t="s">
        <v>22</v>
      </c>
      <c r="E171" s="12">
        <v>42921.888888888891</v>
      </c>
      <c r="F171" s="12">
        <f>ABS(C171-E171)/C171</f>
        <v>1.0537612925865268E-2</v>
      </c>
      <c r="G171" s="28">
        <f t="shared" si="2"/>
        <v>1.0537612925865268E-2</v>
      </c>
    </row>
    <row r="172" spans="1:7">
      <c r="A172" s="4">
        <v>171</v>
      </c>
      <c r="B172" s="7">
        <v>38777</v>
      </c>
      <c r="C172" s="2">
        <v>43233</v>
      </c>
      <c r="D172" s="4" t="s">
        <v>22</v>
      </c>
      <c r="E172" s="12">
        <v>42921.888888888891</v>
      </c>
      <c r="F172" s="12">
        <f>ABS(C172-E172)/C172</f>
        <v>7.1961490322464206E-3</v>
      </c>
      <c r="G172" s="28">
        <f t="shared" si="2"/>
        <v>7.1961490322464206E-3</v>
      </c>
    </row>
    <row r="173" spans="1:7">
      <c r="A173" s="4">
        <v>172</v>
      </c>
      <c r="B173" s="7">
        <v>38808</v>
      </c>
      <c r="C173" s="2">
        <v>43269</v>
      </c>
      <c r="D173" s="4" t="s">
        <v>22</v>
      </c>
      <c r="E173" s="12">
        <v>42921.888888888891</v>
      </c>
      <c r="F173" s="12">
        <f>ABS(C173-E173)/C173</f>
        <v>8.0221662416767089E-3</v>
      </c>
      <c r="G173" s="28">
        <f t="shared" si="2"/>
        <v>8.0221662416767089E-3</v>
      </c>
    </row>
    <row r="174" spans="1:7">
      <c r="A174" s="4">
        <v>173</v>
      </c>
      <c r="B174" s="7">
        <v>38838</v>
      </c>
      <c r="C174" s="2">
        <v>43654</v>
      </c>
      <c r="D174" s="4" t="s">
        <v>22</v>
      </c>
      <c r="E174" s="12">
        <v>42921.888888888891</v>
      </c>
      <c r="F174" s="12">
        <f>ABS(C174-E174)/C174</f>
        <v>1.6770768110851458E-2</v>
      </c>
      <c r="G174" s="28">
        <f t="shared" si="2"/>
        <v>1.6770768110851458E-2</v>
      </c>
    </row>
    <row r="175" spans="1:7">
      <c r="A175" s="4">
        <v>174</v>
      </c>
      <c r="B175" s="7">
        <v>38869</v>
      </c>
      <c r="C175" s="2">
        <v>43782</v>
      </c>
      <c r="D175" s="4" t="s">
        <v>22</v>
      </c>
      <c r="E175" s="12">
        <v>42921.888888888891</v>
      </c>
      <c r="F175" s="12">
        <f>ABS(C175-E175)/C175</f>
        <v>1.9645313396169876E-2</v>
      </c>
      <c r="G175" s="28">
        <f t="shared" si="2"/>
        <v>1.9645313396169876E-2</v>
      </c>
    </row>
    <row r="176" spans="1:7">
      <c r="A176" s="4">
        <v>175</v>
      </c>
      <c r="B176" s="7">
        <v>38899</v>
      </c>
      <c r="C176" s="2">
        <v>43827</v>
      </c>
      <c r="D176" s="4" t="s">
        <v>22</v>
      </c>
      <c r="E176" s="12">
        <v>42921.888888888891</v>
      </c>
      <c r="F176" s="12">
        <f>ABS(C176-E176)/C176</f>
        <v>2.0651906612615727E-2</v>
      </c>
      <c r="G176" s="28">
        <f t="shared" si="2"/>
        <v>2.0651906612615727E-2</v>
      </c>
    </row>
    <row r="177" spans="1:7">
      <c r="A177" s="4">
        <v>176</v>
      </c>
      <c r="B177" s="7">
        <v>38930</v>
      </c>
      <c r="C177" s="2">
        <v>44160</v>
      </c>
      <c r="D177" s="4" t="s">
        <v>22</v>
      </c>
      <c r="E177" s="12">
        <v>42921.888888888891</v>
      </c>
      <c r="F177" s="12">
        <f>ABS(C177-E177)/C177</f>
        <v>2.8036936392914616E-2</v>
      </c>
      <c r="G177" s="28">
        <f t="shared" si="2"/>
        <v>2.8036936392914616E-2</v>
      </c>
    </row>
    <row r="178" spans="1:7">
      <c r="A178" s="4">
        <v>177</v>
      </c>
      <c r="B178" s="7">
        <v>38961</v>
      </c>
      <c r="C178" s="2">
        <v>43846</v>
      </c>
      <c r="D178" s="4" t="s">
        <v>22</v>
      </c>
      <c r="E178" s="12">
        <v>42921.888888888891</v>
      </c>
      <c r="F178" s="12">
        <f>ABS(C178-E178)/C178</f>
        <v>2.107629227548943E-2</v>
      </c>
      <c r="G178" s="28">
        <f t="shared" si="2"/>
        <v>2.107629227548943E-2</v>
      </c>
    </row>
    <row r="179" spans="1:7">
      <c r="A179" s="4">
        <v>178</v>
      </c>
      <c r="B179" s="7">
        <v>38991</v>
      </c>
      <c r="C179" s="2">
        <v>44542</v>
      </c>
      <c r="D179" s="4" t="s">
        <v>22</v>
      </c>
      <c r="E179" s="12">
        <v>42921.888888888891</v>
      </c>
      <c r="F179" s="12">
        <f>ABS(C179-E179)/C179</f>
        <v>3.6372662006894832E-2</v>
      </c>
      <c r="G179" s="28">
        <f t="shared" si="2"/>
        <v>3.6372662006894832E-2</v>
      </c>
    </row>
    <row r="180" spans="1:7">
      <c r="A180" s="4">
        <v>179</v>
      </c>
      <c r="B180" s="7">
        <v>39022</v>
      </c>
      <c r="C180" s="2">
        <v>44572</v>
      </c>
      <c r="D180" s="4" t="s">
        <v>22</v>
      </c>
      <c r="E180" s="12">
        <v>42921.888888888891</v>
      </c>
      <c r="F180" s="12">
        <f>ABS(C180-E180)/C180</f>
        <v>3.7021249015325976E-2</v>
      </c>
      <c r="G180" s="28">
        <f t="shared" si="2"/>
        <v>3.7021249015325976E-2</v>
      </c>
    </row>
    <row r="181" spans="1:7">
      <c r="A181" s="4">
        <v>180</v>
      </c>
      <c r="B181" s="7">
        <v>39052</v>
      </c>
      <c r="C181" s="2">
        <v>44730</v>
      </c>
      <c r="D181" s="4" t="s">
        <v>22</v>
      </c>
      <c r="E181" s="12">
        <v>42921.888888888891</v>
      </c>
      <c r="F181" s="12">
        <f>ABS(C181-E181)/C181</f>
        <v>4.0422783615271844E-2</v>
      </c>
      <c r="G181" s="28">
        <f t="shared" si="2"/>
        <v>4.0422783615271844E-2</v>
      </c>
    </row>
    <row r="182" spans="1:7">
      <c r="A182" s="4">
        <v>181</v>
      </c>
      <c r="B182" s="7">
        <v>39083</v>
      </c>
      <c r="C182" s="2">
        <v>44856</v>
      </c>
      <c r="D182" s="4" t="s">
        <v>23</v>
      </c>
      <c r="E182" s="12">
        <v>45668.63636363636</v>
      </c>
      <c r="F182" s="12">
        <f>ABS(C182-E182)/C182</f>
        <v>1.8116558846895853E-2</v>
      </c>
      <c r="G182" s="28">
        <f t="shared" si="2"/>
        <v>1.8116558846895853E-2</v>
      </c>
    </row>
    <row r="183" spans="1:7">
      <c r="A183" s="4">
        <v>182</v>
      </c>
      <c r="B183" s="7">
        <v>39114</v>
      </c>
      <c r="C183" s="2">
        <v>45274</v>
      </c>
      <c r="D183" s="4" t="s">
        <v>23</v>
      </c>
      <c r="E183" s="12">
        <v>45668.63636363636</v>
      </c>
      <c r="F183" s="12">
        <f>ABS(C183-E183)/C183</f>
        <v>8.7166224242691236E-3</v>
      </c>
      <c r="G183" s="28">
        <f t="shared" si="2"/>
        <v>8.7166224242691236E-3</v>
      </c>
    </row>
    <row r="184" spans="1:7">
      <c r="A184" s="4">
        <v>183</v>
      </c>
      <c r="B184" s="7">
        <v>39142</v>
      </c>
      <c r="C184" s="2">
        <v>45271</v>
      </c>
      <c r="D184" s="4" t="s">
        <v>23</v>
      </c>
      <c r="E184" s="12">
        <v>45668.63636363636</v>
      </c>
      <c r="F184" s="12">
        <f>ABS(C184-E184)/C184</f>
        <v>8.783467642339695E-3</v>
      </c>
      <c r="G184" s="28">
        <f t="shared" si="2"/>
        <v>8.783467642339695E-3</v>
      </c>
    </row>
    <row r="185" spans="1:7">
      <c r="A185" s="4">
        <v>184</v>
      </c>
      <c r="B185" s="7">
        <v>39173</v>
      </c>
      <c r="C185" s="2">
        <v>44988</v>
      </c>
      <c r="D185" s="4" t="s">
        <v>23</v>
      </c>
      <c r="E185" s="12">
        <v>45668.63636363636</v>
      </c>
      <c r="F185" s="12">
        <f>ABS(C185-E185)/C185</f>
        <v>1.5129287001786262E-2</v>
      </c>
      <c r="G185" s="28">
        <f t="shared" si="2"/>
        <v>1.5129287001786262E-2</v>
      </c>
    </row>
    <row r="186" spans="1:7">
      <c r="A186" s="4">
        <v>185</v>
      </c>
      <c r="B186" s="7">
        <v>39203</v>
      </c>
      <c r="C186" s="2">
        <v>45454</v>
      </c>
      <c r="D186" s="4" t="s">
        <v>23</v>
      </c>
      <c r="E186" s="12">
        <v>45668.63636363636</v>
      </c>
      <c r="F186" s="12">
        <f>ABS(C186-E186)/C186</f>
        <v>4.7220566646799036E-3</v>
      </c>
      <c r="G186" s="28">
        <f t="shared" si="2"/>
        <v>4.7220566646799036E-3</v>
      </c>
    </row>
    <row r="187" spans="1:7">
      <c r="A187" s="4">
        <v>186</v>
      </c>
      <c r="B187" s="7">
        <v>39234</v>
      </c>
      <c r="C187" s="2">
        <v>45627</v>
      </c>
      <c r="D187" s="4" t="s">
        <v>23</v>
      </c>
      <c r="E187" s="12">
        <v>45668.63636363636</v>
      </c>
      <c r="F187" s="12">
        <f>ABS(C187-E187)/C187</f>
        <v>9.1253783146734012E-4</v>
      </c>
      <c r="G187" s="28">
        <f t="shared" si="2"/>
        <v>9.1253783146734012E-4</v>
      </c>
    </row>
    <row r="188" spans="1:7">
      <c r="A188" s="4">
        <v>187</v>
      </c>
      <c r="B188" s="7">
        <v>39264</v>
      </c>
      <c r="C188" s="2">
        <v>45754</v>
      </c>
      <c r="D188" s="4" t="s">
        <v>23</v>
      </c>
      <c r="E188" s="12">
        <v>45668.63636363636</v>
      </c>
      <c r="F188" s="12">
        <f>ABS(C188-E188)/C188</f>
        <v>1.8657087110119262E-3</v>
      </c>
      <c r="G188" s="28">
        <f t="shared" si="2"/>
        <v>1.8657087110119262E-3</v>
      </c>
    </row>
    <row r="189" spans="1:7">
      <c r="A189" s="4">
        <v>188</v>
      </c>
      <c r="B189" s="7">
        <v>39295</v>
      </c>
      <c r="C189" s="2">
        <v>45643</v>
      </c>
      <c r="D189" s="4" t="s">
        <v>23</v>
      </c>
      <c r="E189" s="12">
        <v>45668.63636363636</v>
      </c>
      <c r="F189" s="12">
        <f>ABS(C189-E189)/C189</f>
        <v>5.616713107455761E-4</v>
      </c>
      <c r="G189" s="28">
        <f t="shared" si="2"/>
        <v>5.616713107455761E-4</v>
      </c>
    </row>
    <row r="190" spans="1:7">
      <c r="A190" s="4">
        <v>189</v>
      </c>
      <c r="B190" s="7">
        <v>39326</v>
      </c>
      <c r="C190" s="2">
        <v>45853</v>
      </c>
      <c r="D190" s="4" t="s">
        <v>23</v>
      </c>
      <c r="E190" s="12">
        <v>45668.63636363636</v>
      </c>
      <c r="F190" s="12">
        <f>ABS(C190-E190)/C190</f>
        <v>4.0207540698239952E-3</v>
      </c>
      <c r="G190" s="28">
        <f t="shared" si="2"/>
        <v>4.0207540698239952E-3</v>
      </c>
    </row>
    <row r="191" spans="1:7">
      <c r="A191" s="4">
        <v>190</v>
      </c>
      <c r="B191" s="7">
        <v>39356</v>
      </c>
      <c r="C191" s="2">
        <v>46113</v>
      </c>
      <c r="D191" s="4" t="s">
        <v>23</v>
      </c>
      <c r="E191" s="12">
        <v>45668.63636363636</v>
      </c>
      <c r="F191" s="12">
        <f>ABS(C191-E191)/C191</f>
        <v>9.6364070080810112E-3</v>
      </c>
      <c r="G191" s="28">
        <f t="shared" si="2"/>
        <v>9.6364070080810112E-3</v>
      </c>
    </row>
    <row r="192" spans="1:7">
      <c r="A192" s="4">
        <v>191</v>
      </c>
      <c r="B192" s="7">
        <v>39387</v>
      </c>
      <c r="C192" s="2">
        <v>46624</v>
      </c>
      <c r="D192" s="4" t="s">
        <v>23</v>
      </c>
      <c r="E192" s="12">
        <v>45668.63636363636</v>
      </c>
      <c r="F192" s="12">
        <f>ABS(C192-E192)/C192</f>
        <v>2.0490812379110324E-2</v>
      </c>
      <c r="G192" s="28">
        <f t="shared" si="2"/>
        <v>2.0490812379110324E-2</v>
      </c>
    </row>
    <row r="193" spans="1:7">
      <c r="A193" s="4">
        <v>192</v>
      </c>
      <c r="B193" s="7">
        <v>39417</v>
      </c>
      <c r="C193" s="2">
        <v>46831</v>
      </c>
      <c r="D193" s="4" t="s">
        <v>24</v>
      </c>
      <c r="E193" s="12">
        <v>47480.068965517239</v>
      </c>
      <c r="F193" s="12">
        <f>ABS(C193-E193)/C193</f>
        <v>1.3859814343431469E-2</v>
      </c>
      <c r="G193" s="28">
        <f t="shared" si="2"/>
        <v>1.3859814343431469E-2</v>
      </c>
    </row>
    <row r="194" spans="1:7">
      <c r="A194" s="4">
        <v>193</v>
      </c>
      <c r="B194" s="7">
        <v>39448</v>
      </c>
      <c r="C194" s="2">
        <v>46862</v>
      </c>
      <c r="D194" s="4" t="s">
        <v>24</v>
      </c>
      <c r="E194" s="12">
        <v>47480.068965517239</v>
      </c>
      <c r="F194" s="12">
        <f>ABS(C194-E194)/C194</f>
        <v>1.3189129049490827E-2</v>
      </c>
      <c r="G194" s="28">
        <f t="shared" si="2"/>
        <v>1.3189129049490827E-2</v>
      </c>
    </row>
    <row r="195" spans="1:7">
      <c r="A195" s="4">
        <v>194</v>
      </c>
      <c r="B195" s="7">
        <v>39479</v>
      </c>
      <c r="C195" s="2">
        <v>46707</v>
      </c>
      <c r="D195" s="4" t="s">
        <v>24</v>
      </c>
      <c r="E195" s="12">
        <v>47480.068965517239</v>
      </c>
      <c r="F195" s="12">
        <f>ABS(C195-E195)/C195</f>
        <v>1.6551458357788748E-2</v>
      </c>
      <c r="G195" s="28">
        <f t="shared" si="2"/>
        <v>1.6551458357788748E-2</v>
      </c>
    </row>
    <row r="196" spans="1:7">
      <c r="A196" s="4">
        <v>195</v>
      </c>
      <c r="B196" s="7">
        <v>39508</v>
      </c>
      <c r="C196" s="2">
        <v>46883</v>
      </c>
      <c r="D196" s="4" t="s">
        <v>24</v>
      </c>
      <c r="E196" s="12">
        <v>47480.068965517239</v>
      </c>
      <c r="F196" s="12">
        <f>ABS(C196-E196)/C196</f>
        <v>1.273529777354775E-2</v>
      </c>
      <c r="G196" s="28">
        <f t="shared" ref="G196:G259" si="3">F196</f>
        <v>1.273529777354775E-2</v>
      </c>
    </row>
    <row r="197" spans="1:7">
      <c r="A197" s="4">
        <v>196</v>
      </c>
      <c r="B197" s="7">
        <v>39539</v>
      </c>
      <c r="C197" s="2">
        <v>47356</v>
      </c>
      <c r="D197" s="4" t="s">
        <v>24</v>
      </c>
      <c r="E197" s="12">
        <v>47480.068965517239</v>
      </c>
      <c r="F197" s="12">
        <f>ABS(C197-E197)/C197</f>
        <v>2.6199207179077441E-3</v>
      </c>
      <c r="G197" s="28">
        <f t="shared" si="3"/>
        <v>2.6199207179077441E-3</v>
      </c>
    </row>
    <row r="198" spans="1:7">
      <c r="A198" s="4">
        <v>197</v>
      </c>
      <c r="B198" s="7">
        <v>39569</v>
      </c>
      <c r="C198" s="2">
        <v>47355</v>
      </c>
      <c r="D198" s="4" t="s">
        <v>24</v>
      </c>
      <c r="E198" s="12">
        <v>47480.068965517239</v>
      </c>
      <c r="F198" s="12">
        <f>ABS(C198-E198)/C198</f>
        <v>2.6410931373083966E-3</v>
      </c>
      <c r="G198" s="28">
        <f t="shared" si="3"/>
        <v>2.6410931373083966E-3</v>
      </c>
    </row>
    <row r="199" spans="1:7">
      <c r="A199" s="4">
        <v>198</v>
      </c>
      <c r="B199" s="7">
        <v>39600</v>
      </c>
      <c r="C199" s="2">
        <v>47568</v>
      </c>
      <c r="D199" s="4" t="s">
        <v>24</v>
      </c>
      <c r="E199" s="12">
        <v>47480.068965517239</v>
      </c>
      <c r="F199" s="12">
        <f>ABS(C199-E199)/C199</f>
        <v>1.8485333518912059E-3</v>
      </c>
      <c r="G199" s="28">
        <f t="shared" si="3"/>
        <v>1.8485333518912059E-3</v>
      </c>
    </row>
    <row r="200" spans="1:7">
      <c r="A200" s="4">
        <v>199</v>
      </c>
      <c r="B200" s="7">
        <v>39630</v>
      </c>
      <c r="C200" s="2">
        <v>47845</v>
      </c>
      <c r="D200" s="4" t="s">
        <v>24</v>
      </c>
      <c r="E200" s="12">
        <v>47480.068965517239</v>
      </c>
      <c r="F200" s="12">
        <f>ABS(C200-E200)/C200</f>
        <v>7.6273599014058079E-3</v>
      </c>
      <c r="G200" s="28">
        <f t="shared" si="3"/>
        <v>7.6273599014058079E-3</v>
      </c>
    </row>
    <row r="201" spans="1:7">
      <c r="A201" s="4">
        <v>200</v>
      </c>
      <c r="B201" s="7">
        <v>39661</v>
      </c>
      <c r="C201" s="2">
        <v>47988</v>
      </c>
      <c r="D201" s="4" t="s">
        <v>24</v>
      </c>
      <c r="E201" s="12">
        <v>47480.068965517239</v>
      </c>
      <c r="F201" s="12">
        <f>ABS(C201-E201)/C201</f>
        <v>1.0584542687396035E-2</v>
      </c>
      <c r="G201" s="28">
        <f t="shared" si="3"/>
        <v>1.0584542687396035E-2</v>
      </c>
    </row>
    <row r="202" spans="1:7">
      <c r="A202" s="4">
        <v>201</v>
      </c>
      <c r="B202" s="7">
        <v>39692</v>
      </c>
      <c r="C202" s="2">
        <v>47740</v>
      </c>
      <c r="D202" s="4" t="s">
        <v>24</v>
      </c>
      <c r="E202" s="12">
        <v>47480.068965517239</v>
      </c>
      <c r="F202" s="12">
        <f>ABS(C202-E202)/C202</f>
        <v>5.4447221299279615E-3</v>
      </c>
      <c r="G202" s="28">
        <f t="shared" si="3"/>
        <v>5.4447221299279615E-3</v>
      </c>
    </row>
    <row r="203" spans="1:7">
      <c r="A203" s="4">
        <v>202</v>
      </c>
      <c r="B203" s="7">
        <v>39722</v>
      </c>
      <c r="C203" s="2">
        <v>47703</v>
      </c>
      <c r="D203" s="4" t="s">
        <v>24</v>
      </c>
      <c r="E203" s="12">
        <v>47480.068965517239</v>
      </c>
      <c r="F203" s="12">
        <f>ABS(C203-E203)/C203</f>
        <v>4.6733126738939031E-3</v>
      </c>
      <c r="G203" s="28">
        <f t="shared" si="3"/>
        <v>4.6733126738939031E-3</v>
      </c>
    </row>
    <row r="204" spans="1:7">
      <c r="A204" s="4">
        <v>203</v>
      </c>
      <c r="B204" s="7">
        <v>39753</v>
      </c>
      <c r="C204" s="2">
        <v>47363</v>
      </c>
      <c r="D204" s="4" t="s">
        <v>24</v>
      </c>
      <c r="E204" s="12">
        <v>47480.068965517239</v>
      </c>
      <c r="F204" s="12">
        <f>ABS(C204-E204)/C204</f>
        <v>2.4717388154728188E-3</v>
      </c>
      <c r="G204" s="28">
        <f t="shared" si="3"/>
        <v>2.4717388154728188E-3</v>
      </c>
    </row>
    <row r="205" spans="1:7">
      <c r="A205" s="4">
        <v>204</v>
      </c>
      <c r="B205" s="7">
        <v>39783</v>
      </c>
      <c r="C205" s="2">
        <v>46942</v>
      </c>
      <c r="D205" s="4" t="s">
        <v>24</v>
      </c>
      <c r="E205" s="12">
        <v>47480.068965517239</v>
      </c>
      <c r="F205" s="12">
        <f>ABS(C205-E205)/C205</f>
        <v>1.1462420977317521E-2</v>
      </c>
      <c r="G205" s="28">
        <f t="shared" si="3"/>
        <v>1.1462420977317521E-2</v>
      </c>
    </row>
    <row r="206" spans="1:7">
      <c r="A206" s="4">
        <v>205</v>
      </c>
      <c r="B206" s="7">
        <v>39814</v>
      </c>
      <c r="C206" s="2">
        <v>47639</v>
      </c>
      <c r="D206" s="4" t="s">
        <v>24</v>
      </c>
      <c r="E206" s="12">
        <v>47480.068965517239</v>
      </c>
      <c r="F206" s="12">
        <f>ABS(C206-E206)/C206</f>
        <v>3.3361538756640752E-3</v>
      </c>
      <c r="G206" s="28">
        <f t="shared" si="3"/>
        <v>3.3361538756640752E-3</v>
      </c>
    </row>
    <row r="207" spans="1:7">
      <c r="A207" s="4">
        <v>206</v>
      </c>
      <c r="B207" s="7">
        <v>39845</v>
      </c>
      <c r="C207" s="2">
        <v>46928</v>
      </c>
      <c r="D207" s="4" t="s">
        <v>24</v>
      </c>
      <c r="E207" s="12">
        <v>47480.068965517239</v>
      </c>
      <c r="F207" s="12">
        <f>ABS(C207-E207)/C207</f>
        <v>1.1764169909589992E-2</v>
      </c>
      <c r="G207" s="28">
        <f t="shared" si="3"/>
        <v>1.1764169909589992E-2</v>
      </c>
    </row>
    <row r="208" spans="1:7">
      <c r="A208" s="4">
        <v>207</v>
      </c>
      <c r="B208" s="7">
        <v>39873</v>
      </c>
      <c r="C208" s="2">
        <v>46912</v>
      </c>
      <c r="D208" s="4" t="s">
        <v>24</v>
      </c>
      <c r="E208" s="12">
        <v>47480.068965517239</v>
      </c>
      <c r="F208" s="12">
        <f>ABS(C208-E208)/C208</f>
        <v>1.2109246365902949E-2</v>
      </c>
      <c r="G208" s="28">
        <f t="shared" si="3"/>
        <v>1.2109246365902949E-2</v>
      </c>
    </row>
    <row r="209" spans="1:7">
      <c r="A209" s="4">
        <v>208</v>
      </c>
      <c r="B209" s="7">
        <v>39904</v>
      </c>
      <c r="C209" s="2">
        <v>47133</v>
      </c>
      <c r="D209" s="4" t="s">
        <v>24</v>
      </c>
      <c r="E209" s="12">
        <v>47480.068965517239</v>
      </c>
      <c r="F209" s="12">
        <f>ABS(C209-E209)/C209</f>
        <v>7.3636086291396499E-3</v>
      </c>
      <c r="G209" s="28">
        <f t="shared" si="3"/>
        <v>7.3636086291396499E-3</v>
      </c>
    </row>
    <row r="210" spans="1:7">
      <c r="A210" s="4">
        <v>209</v>
      </c>
      <c r="B210" s="7">
        <v>39934</v>
      </c>
      <c r="C210" s="2">
        <v>47219</v>
      </c>
      <c r="D210" s="4" t="s">
        <v>24</v>
      </c>
      <c r="E210" s="12">
        <v>47480.068965517239</v>
      </c>
      <c r="F210" s="12">
        <f>ABS(C210-E210)/C210</f>
        <v>5.5288965356580849E-3</v>
      </c>
      <c r="G210" s="28">
        <f t="shared" si="3"/>
        <v>5.5288965356580849E-3</v>
      </c>
    </row>
    <row r="211" spans="1:7">
      <c r="A211" s="4">
        <v>210</v>
      </c>
      <c r="B211" s="7">
        <v>39965</v>
      </c>
      <c r="C211" s="2">
        <v>47350</v>
      </c>
      <c r="D211" s="4" t="s">
        <v>24</v>
      </c>
      <c r="E211" s="12">
        <v>47480.068965517239</v>
      </c>
      <c r="F211" s="12">
        <f>ABS(C211-E211)/C211</f>
        <v>2.7469686487273308E-3</v>
      </c>
      <c r="G211" s="28">
        <f t="shared" si="3"/>
        <v>2.7469686487273308E-3</v>
      </c>
    </row>
    <row r="212" spans="1:7">
      <c r="A212" s="4">
        <v>211</v>
      </c>
      <c r="B212" s="7">
        <v>39995</v>
      </c>
      <c r="C212" s="2">
        <v>47330</v>
      </c>
      <c r="D212" s="4" t="s">
        <v>24</v>
      </c>
      <c r="E212" s="12">
        <v>47480.068965517239</v>
      </c>
      <c r="F212" s="12">
        <f>ABS(C212-E212)/C212</f>
        <v>3.1706943908142641E-3</v>
      </c>
      <c r="G212" s="28">
        <f t="shared" si="3"/>
        <v>3.1706943908142641E-3</v>
      </c>
    </row>
    <row r="213" spans="1:7">
      <c r="A213" s="4">
        <v>212</v>
      </c>
      <c r="B213" s="7">
        <v>40026</v>
      </c>
      <c r="C213" s="2">
        <v>47309</v>
      </c>
      <c r="D213" s="4" t="s">
        <v>24</v>
      </c>
      <c r="E213" s="12">
        <v>47480.068965517239</v>
      </c>
      <c r="F213" s="12">
        <f>ABS(C213-E213)/C213</f>
        <v>3.6159919997725406E-3</v>
      </c>
      <c r="G213" s="28">
        <f t="shared" si="3"/>
        <v>3.6159919997725406E-3</v>
      </c>
    </row>
    <row r="214" spans="1:7">
      <c r="A214" s="4">
        <v>213</v>
      </c>
      <c r="B214" s="7">
        <v>40057</v>
      </c>
      <c r="C214" s="2">
        <v>47559</v>
      </c>
      <c r="D214" s="4" t="s">
        <v>24</v>
      </c>
      <c r="E214" s="12">
        <v>47480.068965517239</v>
      </c>
      <c r="F214" s="12">
        <f>ABS(C214-E214)/C214</f>
        <v>1.6596445358977455E-3</v>
      </c>
      <c r="G214" s="28">
        <f t="shared" si="3"/>
        <v>1.6596445358977455E-3</v>
      </c>
    </row>
    <row r="215" spans="1:7">
      <c r="A215" s="4">
        <v>214</v>
      </c>
      <c r="B215" s="7">
        <v>40087</v>
      </c>
      <c r="C215" s="2">
        <v>47603</v>
      </c>
      <c r="D215" s="4" t="s">
        <v>24</v>
      </c>
      <c r="E215" s="12">
        <v>47480.068965517239</v>
      </c>
      <c r="F215" s="12">
        <f>ABS(C215-E215)/C215</f>
        <v>2.5824220003520973E-3</v>
      </c>
      <c r="G215" s="28">
        <f t="shared" si="3"/>
        <v>2.5824220003520973E-3</v>
      </c>
    </row>
    <row r="216" spans="1:7">
      <c r="A216" s="4">
        <v>215</v>
      </c>
      <c r="B216" s="7">
        <v>40118</v>
      </c>
      <c r="C216" s="2">
        <v>47689</v>
      </c>
      <c r="D216" s="4" t="s">
        <v>24</v>
      </c>
      <c r="E216" s="12">
        <v>47480.068965517239</v>
      </c>
      <c r="F216" s="12">
        <f>ABS(C216-E216)/C216</f>
        <v>4.3811158649323927E-3</v>
      </c>
      <c r="G216" s="28">
        <f t="shared" si="3"/>
        <v>4.3811158649323927E-3</v>
      </c>
    </row>
    <row r="217" spans="1:7">
      <c r="A217" s="4">
        <v>216</v>
      </c>
      <c r="B217" s="7">
        <v>40148</v>
      </c>
      <c r="C217" s="2">
        <v>48134</v>
      </c>
      <c r="D217" s="4" t="s">
        <v>24</v>
      </c>
      <c r="E217" s="12">
        <v>47480.068965517239</v>
      </c>
      <c r="F217" s="12">
        <f>ABS(C217-E217)/C217</f>
        <v>1.3585636649411245E-2</v>
      </c>
      <c r="G217" s="28">
        <f t="shared" si="3"/>
        <v>1.3585636649411245E-2</v>
      </c>
    </row>
    <row r="218" spans="1:7">
      <c r="A218" s="4">
        <v>217</v>
      </c>
      <c r="B218" s="7">
        <v>40179</v>
      </c>
      <c r="C218" s="2">
        <v>47877</v>
      </c>
      <c r="D218" s="4" t="s">
        <v>24</v>
      </c>
      <c r="E218" s="12">
        <v>47480.068965517239</v>
      </c>
      <c r="F218" s="12">
        <f>ABS(C218-E218)/C218</f>
        <v>8.2906413201069597E-3</v>
      </c>
      <c r="G218" s="28">
        <f t="shared" si="3"/>
        <v>8.2906413201069597E-3</v>
      </c>
    </row>
    <row r="219" spans="1:7">
      <c r="A219" s="4">
        <v>218</v>
      </c>
      <c r="B219" s="7">
        <v>40210</v>
      </c>
      <c r="C219" s="2">
        <v>48705</v>
      </c>
      <c r="D219" s="4" t="s">
        <v>24</v>
      </c>
      <c r="E219" s="12">
        <v>47480.068965517239</v>
      </c>
      <c r="F219" s="12">
        <f>ABS(C219-E219)/C219</f>
        <v>2.5150005840935446E-2</v>
      </c>
      <c r="G219" s="28">
        <f t="shared" si="3"/>
        <v>2.5150005840935446E-2</v>
      </c>
    </row>
    <row r="220" spans="1:7">
      <c r="A220" s="4">
        <v>219</v>
      </c>
      <c r="B220" s="7">
        <v>40238</v>
      </c>
      <c r="C220" s="2">
        <v>48274</v>
      </c>
      <c r="D220" s="4" t="s">
        <v>36</v>
      </c>
      <c r="E220" s="12">
        <v>50017.391304347824</v>
      </c>
      <c r="F220" s="12">
        <f>ABS(C220-E220)/C220</f>
        <v>3.6114498577864362E-2</v>
      </c>
      <c r="G220" s="28">
        <f t="shared" si="3"/>
        <v>3.6114498577864362E-2</v>
      </c>
    </row>
    <row r="221" spans="1:7">
      <c r="A221" s="4">
        <v>220</v>
      </c>
      <c r="B221" s="7">
        <v>40269</v>
      </c>
      <c r="C221" s="2">
        <v>48205</v>
      </c>
      <c r="D221" s="4" t="s">
        <v>36</v>
      </c>
      <c r="E221" s="12">
        <v>50017.391304347824</v>
      </c>
      <c r="F221" s="12">
        <f>ABS(C221-E221)/C221</f>
        <v>3.7597579179500552E-2</v>
      </c>
      <c r="G221" s="28">
        <f t="shared" si="3"/>
        <v>3.7597579179500552E-2</v>
      </c>
    </row>
    <row r="222" spans="1:7">
      <c r="A222" s="4">
        <v>221</v>
      </c>
      <c r="B222" s="7">
        <v>40299</v>
      </c>
      <c r="C222" s="2">
        <v>48202</v>
      </c>
      <c r="D222" s="4" t="s">
        <v>36</v>
      </c>
      <c r="E222" s="12">
        <v>50017.391304347824</v>
      </c>
      <c r="F222" s="12">
        <f>ABS(C222-E222)/C222</f>
        <v>3.7662157262101661E-2</v>
      </c>
      <c r="G222" s="28">
        <f t="shared" si="3"/>
        <v>3.7662157262101661E-2</v>
      </c>
    </row>
    <row r="223" spans="1:7">
      <c r="A223" s="4">
        <v>222</v>
      </c>
      <c r="B223" s="7">
        <v>40330</v>
      </c>
      <c r="C223" s="2">
        <v>47914</v>
      </c>
      <c r="D223" s="4" t="s">
        <v>36</v>
      </c>
      <c r="E223" s="12">
        <v>50017.391304347824</v>
      </c>
      <c r="F223" s="12">
        <f>ABS(C223-E223)/C223</f>
        <v>4.3899305095542518E-2</v>
      </c>
      <c r="G223" s="28">
        <f t="shared" si="3"/>
        <v>4.3899305095542518E-2</v>
      </c>
    </row>
    <row r="224" spans="1:7">
      <c r="A224" s="4">
        <v>223</v>
      </c>
      <c r="B224" s="7">
        <v>40360</v>
      </c>
      <c r="C224" s="2">
        <v>47919</v>
      </c>
      <c r="D224" s="4" t="s">
        <v>24</v>
      </c>
      <c r="E224" s="12">
        <v>47480.068965517239</v>
      </c>
      <c r="F224" s="12">
        <f>ABS(C224-E224)/C224</f>
        <v>9.1598538050201572E-3</v>
      </c>
      <c r="G224" s="28">
        <f t="shared" si="3"/>
        <v>9.1598538050201572E-3</v>
      </c>
    </row>
    <row r="225" spans="1:7">
      <c r="A225" s="4">
        <v>224</v>
      </c>
      <c r="B225" s="7">
        <v>40391</v>
      </c>
      <c r="C225" s="2">
        <v>48258</v>
      </c>
      <c r="D225" s="4" t="s">
        <v>24</v>
      </c>
      <c r="E225" s="12">
        <v>47480.068965517239</v>
      </c>
      <c r="F225" s="12">
        <f>ABS(C225-E225)/C225</f>
        <v>1.6120250206862301E-2</v>
      </c>
      <c r="G225" s="28">
        <f t="shared" si="3"/>
        <v>1.6120250206862301E-2</v>
      </c>
    </row>
    <row r="226" spans="1:7">
      <c r="A226" s="4">
        <v>225</v>
      </c>
      <c r="B226" s="7">
        <v>40422</v>
      </c>
      <c r="C226" s="2">
        <v>48631</v>
      </c>
      <c r="D226" s="4" t="s">
        <v>36</v>
      </c>
      <c r="E226" s="12">
        <v>50017.391304347824</v>
      </c>
      <c r="F226" s="12">
        <f>ABS(C226-E226)/C226</f>
        <v>2.8508385687068417E-2</v>
      </c>
      <c r="G226" s="28">
        <f t="shared" si="3"/>
        <v>2.8508385687068417E-2</v>
      </c>
    </row>
    <row r="227" spans="1:7">
      <c r="A227" s="4">
        <v>226</v>
      </c>
      <c r="B227" s="7">
        <v>40452</v>
      </c>
      <c r="C227" s="2">
        <v>48575</v>
      </c>
      <c r="D227" s="4" t="s">
        <v>36</v>
      </c>
      <c r="E227" s="12">
        <v>50017.391304347824</v>
      </c>
      <c r="F227" s="12">
        <f>ABS(C227-E227)/C227</f>
        <v>2.969410816979566E-2</v>
      </c>
      <c r="G227" s="28">
        <f t="shared" si="3"/>
        <v>2.969410816979566E-2</v>
      </c>
    </row>
    <row r="228" spans="1:7">
      <c r="A228" s="4">
        <v>227</v>
      </c>
      <c r="B228" s="7">
        <v>40483</v>
      </c>
      <c r="C228" s="2">
        <v>49136</v>
      </c>
      <c r="D228" s="4" t="s">
        <v>36</v>
      </c>
      <c r="E228" s="12">
        <v>50017.391304347824</v>
      </c>
      <c r="F228" s="12">
        <f>ABS(C228-E228)/C228</f>
        <v>1.7937791117466302E-2</v>
      </c>
      <c r="G228" s="28">
        <f t="shared" si="3"/>
        <v>1.7937791117466302E-2</v>
      </c>
    </row>
    <row r="229" spans="1:7">
      <c r="A229" s="4">
        <v>228</v>
      </c>
      <c r="B229" s="7">
        <v>40513</v>
      </c>
      <c r="C229" s="2">
        <v>49157</v>
      </c>
      <c r="D229" s="4" t="s">
        <v>36</v>
      </c>
      <c r="E229" s="12">
        <v>50017.391304347824</v>
      </c>
      <c r="F229" s="12">
        <f>ABS(C229-E229)/C229</f>
        <v>1.7502925409358265E-2</v>
      </c>
      <c r="G229" s="28">
        <f t="shared" si="3"/>
        <v>1.7502925409358265E-2</v>
      </c>
    </row>
    <row r="230" spans="1:7">
      <c r="A230" s="4">
        <v>229</v>
      </c>
      <c r="B230" s="7">
        <v>40544</v>
      </c>
      <c r="C230" s="2">
        <v>49682</v>
      </c>
      <c r="D230" s="4" t="s">
        <v>36</v>
      </c>
      <c r="E230" s="12">
        <v>50017.391304347824</v>
      </c>
      <c r="F230" s="12">
        <f>ABS(C230-E230)/C230</f>
        <v>6.7507609264486979E-3</v>
      </c>
      <c r="G230" s="28">
        <f t="shared" si="3"/>
        <v>6.7507609264486979E-3</v>
      </c>
    </row>
    <row r="231" spans="1:7">
      <c r="A231" s="4">
        <v>230</v>
      </c>
      <c r="B231" s="7">
        <v>40575</v>
      </c>
      <c r="C231" s="2">
        <v>50070</v>
      </c>
      <c r="D231" s="4" t="s">
        <v>36</v>
      </c>
      <c r="E231" s="12">
        <v>50017.391304347824</v>
      </c>
      <c r="F231" s="12">
        <f>ABS(C231-E231)/C231</f>
        <v>1.050702928942996E-3</v>
      </c>
      <c r="G231" s="28">
        <f t="shared" si="3"/>
        <v>1.050702928942996E-3</v>
      </c>
    </row>
    <row r="232" spans="1:7">
      <c r="A232" s="4">
        <v>231</v>
      </c>
      <c r="B232" s="7">
        <v>40603</v>
      </c>
      <c r="C232" s="2">
        <v>50075</v>
      </c>
      <c r="D232" s="4" t="s">
        <v>36</v>
      </c>
      <c r="E232" s="12">
        <v>50017.391304347824</v>
      </c>
      <c r="F232" s="12">
        <f>ABS(C232-E232)/C232</f>
        <v>1.1504482406824925E-3</v>
      </c>
      <c r="G232" s="28">
        <f t="shared" si="3"/>
        <v>1.1504482406824925E-3</v>
      </c>
    </row>
    <row r="233" spans="1:7">
      <c r="A233" s="4">
        <v>232</v>
      </c>
      <c r="B233" s="7">
        <v>40634</v>
      </c>
      <c r="C233" s="2">
        <v>50805</v>
      </c>
      <c r="D233" s="4" t="s">
        <v>36</v>
      </c>
      <c r="E233" s="12">
        <v>50017.391304347824</v>
      </c>
      <c r="F233" s="12">
        <f>ABS(C233-E233)/C233</f>
        <v>1.5502582337411195E-2</v>
      </c>
      <c r="G233" s="28">
        <f t="shared" si="3"/>
        <v>1.5502582337411195E-2</v>
      </c>
    </row>
    <row r="234" spans="1:7">
      <c r="A234" s="4">
        <v>233</v>
      </c>
      <c r="B234" s="7">
        <v>40664</v>
      </c>
      <c r="C234" s="2">
        <v>50427</v>
      </c>
      <c r="D234" s="4" t="s">
        <v>36</v>
      </c>
      <c r="E234" s="12">
        <v>50017.391304347824</v>
      </c>
      <c r="F234" s="12">
        <f>ABS(C234-E234)/C234</f>
        <v>8.1228051570027132E-3</v>
      </c>
      <c r="G234" s="28">
        <f t="shared" si="3"/>
        <v>8.1228051570027132E-3</v>
      </c>
    </row>
    <row r="235" spans="1:7">
      <c r="A235" s="4">
        <v>234</v>
      </c>
      <c r="B235" s="7">
        <v>40695</v>
      </c>
      <c r="C235" s="2">
        <v>50940</v>
      </c>
      <c r="D235" s="4" t="s">
        <v>36</v>
      </c>
      <c r="E235" s="12">
        <v>50017.391304347824</v>
      </c>
      <c r="F235" s="12">
        <f>ABS(C235-E235)/C235</f>
        <v>1.8111674433690141E-2</v>
      </c>
      <c r="G235" s="28">
        <f t="shared" si="3"/>
        <v>1.8111674433690141E-2</v>
      </c>
    </row>
    <row r="236" spans="1:7">
      <c r="A236" s="4">
        <v>235</v>
      </c>
      <c r="B236" s="7">
        <v>40725</v>
      </c>
      <c r="C236" s="2">
        <v>50948</v>
      </c>
      <c r="D236" s="4" t="s">
        <v>36</v>
      </c>
      <c r="E236" s="12">
        <v>50017.391304347824</v>
      </c>
      <c r="F236" s="12">
        <f>ABS(C236-E236)/C236</f>
        <v>1.8265853333834021E-2</v>
      </c>
      <c r="G236" s="28">
        <f t="shared" si="3"/>
        <v>1.8265853333834021E-2</v>
      </c>
    </row>
    <row r="237" spans="1:7">
      <c r="A237" s="4">
        <v>236</v>
      </c>
      <c r="B237" s="7">
        <v>40756</v>
      </c>
      <c r="C237" s="2">
        <v>51177</v>
      </c>
      <c r="D237" s="4" t="s">
        <v>36</v>
      </c>
      <c r="E237" s="12">
        <v>50017.391304347824</v>
      </c>
      <c r="F237" s="12">
        <f>ABS(C237-E237)/C237</f>
        <v>2.2658786088519761E-2</v>
      </c>
      <c r="G237" s="28">
        <f t="shared" si="3"/>
        <v>2.2658786088519761E-2</v>
      </c>
    </row>
    <row r="238" spans="1:7">
      <c r="A238" s="4">
        <v>237</v>
      </c>
      <c r="B238" s="7">
        <v>40787</v>
      </c>
      <c r="C238" s="2">
        <v>51047</v>
      </c>
      <c r="D238" s="4" t="s">
        <v>36</v>
      </c>
      <c r="E238" s="12">
        <v>50017.391304347824</v>
      </c>
      <c r="F238" s="12">
        <f>ABS(C238-E238)/C238</f>
        <v>2.0169817925679782E-2</v>
      </c>
      <c r="G238" s="28">
        <f t="shared" si="3"/>
        <v>2.0169817925679782E-2</v>
      </c>
    </row>
    <row r="239" spans="1:7">
      <c r="A239" s="4">
        <v>238</v>
      </c>
      <c r="B239" s="7">
        <v>40817</v>
      </c>
      <c r="C239" s="2">
        <v>51334</v>
      </c>
      <c r="D239" s="4" t="s">
        <v>36</v>
      </c>
      <c r="E239" s="12">
        <v>50017.391304347824</v>
      </c>
      <c r="F239" s="12">
        <f>ABS(C239-E239)/C239</f>
        <v>2.5647888254415704E-2</v>
      </c>
      <c r="G239" s="28">
        <f t="shared" si="3"/>
        <v>2.5647888254415704E-2</v>
      </c>
    </row>
    <row r="240" spans="1:7">
      <c r="A240" s="4">
        <v>239</v>
      </c>
      <c r="B240" s="7">
        <v>40848</v>
      </c>
      <c r="C240" s="2">
        <v>51435</v>
      </c>
      <c r="D240" s="4" t="s">
        <v>36</v>
      </c>
      <c r="E240" s="12">
        <v>50017.391304347824</v>
      </c>
      <c r="F240" s="12">
        <f>ABS(C240-E240)/C240</f>
        <v>2.756116838052252E-2</v>
      </c>
      <c r="G240" s="28">
        <f t="shared" si="3"/>
        <v>2.756116838052252E-2</v>
      </c>
    </row>
    <row r="241" spans="1:7">
      <c r="A241" s="4">
        <v>240</v>
      </c>
      <c r="B241" s="7">
        <v>40878</v>
      </c>
      <c r="C241" s="2">
        <v>51185</v>
      </c>
      <c r="D241" s="4" t="s">
        <v>36</v>
      </c>
      <c r="E241" s="12">
        <v>50017.391304347824</v>
      </c>
      <c r="F241" s="12">
        <f>ABS(C241-E241)/C241</f>
        <v>2.2811540405434712E-2</v>
      </c>
      <c r="G241" s="28">
        <f t="shared" si="3"/>
        <v>2.2811540405434712E-2</v>
      </c>
    </row>
    <row r="242" spans="1:7">
      <c r="A242" s="4">
        <v>241</v>
      </c>
      <c r="B242" s="7">
        <v>40909</v>
      </c>
      <c r="C242" s="2">
        <v>51540</v>
      </c>
      <c r="D242" s="4" t="s">
        <v>36</v>
      </c>
      <c r="E242" s="12">
        <v>50017.391304347824</v>
      </c>
      <c r="F242" s="12">
        <f>ABS(C242-E242)/C242</f>
        <v>2.9542271937372445E-2</v>
      </c>
      <c r="G242" s="28">
        <f t="shared" si="3"/>
        <v>2.9542271937372445E-2</v>
      </c>
    </row>
    <row r="243" spans="1:7">
      <c r="A243" s="4">
        <v>242</v>
      </c>
      <c r="B243" s="7">
        <v>40940</v>
      </c>
      <c r="C243" s="2">
        <v>51662</v>
      </c>
      <c r="D243" s="4" t="s">
        <v>36</v>
      </c>
      <c r="E243" s="12">
        <v>50017.391304347824</v>
      </c>
      <c r="F243" s="12">
        <f>ABS(C243-E243)/C243</f>
        <v>3.1834011374940498E-2</v>
      </c>
      <c r="G243" s="28">
        <f t="shared" si="3"/>
        <v>3.1834011374940498E-2</v>
      </c>
    </row>
    <row r="244" spans="1:7">
      <c r="A244" s="4">
        <v>243</v>
      </c>
      <c r="B244" s="7">
        <v>40969</v>
      </c>
      <c r="C244" s="2">
        <v>52112</v>
      </c>
      <c r="D244" s="4" t="s">
        <v>36</v>
      </c>
      <c r="E244" s="12">
        <v>50017.391304347824</v>
      </c>
      <c r="F244" s="12">
        <f>ABS(C244-E244)/C244</f>
        <v>4.0194363978587958E-2</v>
      </c>
      <c r="G244" s="28">
        <f t="shared" si="3"/>
        <v>4.0194363978587958E-2</v>
      </c>
    </row>
    <row r="245" spans="1:7">
      <c r="A245" s="4">
        <v>244</v>
      </c>
      <c r="B245" s="7">
        <v>41000</v>
      </c>
      <c r="C245" s="2">
        <v>52299</v>
      </c>
      <c r="D245" s="4" t="s">
        <v>37</v>
      </c>
      <c r="E245" s="12">
        <v>53689.018518518511</v>
      </c>
      <c r="F245" s="12">
        <f>ABS(C245-E245)/C245</f>
        <v>2.6578300130375553E-2</v>
      </c>
      <c r="G245" s="28">
        <f t="shared" si="3"/>
        <v>2.6578300130375553E-2</v>
      </c>
    </row>
    <row r="246" spans="1:7">
      <c r="A246" s="4">
        <v>245</v>
      </c>
      <c r="B246" s="7">
        <v>41030</v>
      </c>
      <c r="C246" s="2">
        <v>52284</v>
      </c>
      <c r="D246" s="4" t="s">
        <v>37</v>
      </c>
      <c r="E246" s="12">
        <v>53689.018518518511</v>
      </c>
      <c r="F246" s="12">
        <f>ABS(C246-E246)/C246</f>
        <v>2.6872819954833427E-2</v>
      </c>
      <c r="G246" s="28">
        <f t="shared" si="3"/>
        <v>2.6872819954833427E-2</v>
      </c>
    </row>
    <row r="247" spans="1:7">
      <c r="A247" s="4">
        <v>246</v>
      </c>
      <c r="B247" s="7">
        <v>41061</v>
      </c>
      <c r="C247" s="2">
        <v>52212</v>
      </c>
      <c r="D247" s="4" t="s">
        <v>37</v>
      </c>
      <c r="E247" s="12">
        <v>53689.018518518511</v>
      </c>
      <c r="F247" s="12">
        <f>ABS(C247-E247)/C247</f>
        <v>2.8288870729305735E-2</v>
      </c>
      <c r="G247" s="28">
        <f t="shared" si="3"/>
        <v>2.8288870729305735E-2</v>
      </c>
    </row>
    <row r="248" spans="1:7">
      <c r="A248" s="4">
        <v>247</v>
      </c>
      <c r="B248" s="7">
        <v>41091</v>
      </c>
      <c r="C248" s="2">
        <v>52276</v>
      </c>
      <c r="D248" s="4" t="s">
        <v>37</v>
      </c>
      <c r="E248" s="12">
        <v>53689.018518518511</v>
      </c>
      <c r="F248" s="12">
        <f>ABS(C248-E248)/C248</f>
        <v>2.7029966304202905E-2</v>
      </c>
      <c r="G248" s="28">
        <f t="shared" si="3"/>
        <v>2.7029966304202905E-2</v>
      </c>
    </row>
    <row r="249" spans="1:7">
      <c r="A249" s="4">
        <v>248</v>
      </c>
      <c r="B249" s="7">
        <v>41122</v>
      </c>
      <c r="C249" s="2">
        <v>52295</v>
      </c>
      <c r="D249" s="4" t="s">
        <v>37</v>
      </c>
      <c r="E249" s="12">
        <v>53689.018518518511</v>
      </c>
      <c r="F249" s="12">
        <f>ABS(C249-E249)/C249</f>
        <v>2.6656822230012641E-2</v>
      </c>
      <c r="G249" s="28">
        <f t="shared" si="3"/>
        <v>2.6656822230012641E-2</v>
      </c>
    </row>
    <row r="250" spans="1:7">
      <c r="A250" s="4">
        <v>249</v>
      </c>
      <c r="B250" s="7">
        <v>41153</v>
      </c>
      <c r="C250" s="2">
        <v>52506</v>
      </c>
      <c r="D250" s="4" t="s">
        <v>37</v>
      </c>
      <c r="E250" s="12">
        <v>53689.018518518511</v>
      </c>
      <c r="F250" s="12">
        <f>ABS(C250-E250)/C250</f>
        <v>2.2531111082895496E-2</v>
      </c>
      <c r="G250" s="28">
        <f t="shared" si="3"/>
        <v>2.2531111082895496E-2</v>
      </c>
    </row>
    <row r="251" spans="1:7">
      <c r="A251" s="4">
        <v>250</v>
      </c>
      <c r="B251" s="7">
        <v>41183</v>
      </c>
      <c r="C251" s="2">
        <v>52860</v>
      </c>
      <c r="D251" s="4" t="s">
        <v>37</v>
      </c>
      <c r="E251" s="12">
        <v>53689.018518518511</v>
      </c>
      <c r="F251" s="12">
        <f>ABS(C251-E251)/C251</f>
        <v>1.568328638892378E-2</v>
      </c>
      <c r="G251" s="28">
        <f t="shared" si="3"/>
        <v>1.568328638892378E-2</v>
      </c>
    </row>
    <row r="252" spans="1:7">
      <c r="A252" s="4">
        <v>251</v>
      </c>
      <c r="B252" s="7">
        <v>41214</v>
      </c>
      <c r="C252" s="2">
        <v>52750</v>
      </c>
      <c r="D252" s="4" t="s">
        <v>37</v>
      </c>
      <c r="E252" s="12">
        <v>53689.018518518511</v>
      </c>
      <c r="F252" s="12">
        <f>ABS(C252-E252)/C252</f>
        <v>1.7801298929260873E-2</v>
      </c>
      <c r="G252" s="28">
        <f t="shared" si="3"/>
        <v>1.7801298929260873E-2</v>
      </c>
    </row>
    <row r="253" spans="1:7">
      <c r="A253" s="4">
        <v>252</v>
      </c>
      <c r="B253" s="7">
        <v>41244</v>
      </c>
      <c r="C253" s="2">
        <v>52593</v>
      </c>
      <c r="D253" s="4" t="s">
        <v>37</v>
      </c>
      <c r="E253" s="12">
        <v>53689.018518518511</v>
      </c>
      <c r="F253" s="12">
        <f>ABS(C253-E253)/C253</f>
        <v>2.0839627298661626E-2</v>
      </c>
      <c r="G253" s="28">
        <f t="shared" si="3"/>
        <v>2.0839627298661626E-2</v>
      </c>
    </row>
    <row r="254" spans="1:7">
      <c r="A254" s="4">
        <v>253</v>
      </c>
      <c r="B254" s="7">
        <v>41275</v>
      </c>
      <c r="C254" s="2">
        <v>52700</v>
      </c>
      <c r="D254" s="4" t="s">
        <v>37</v>
      </c>
      <c r="E254" s="12">
        <v>53689.018518518511</v>
      </c>
      <c r="F254" s="12">
        <f>ABS(C254-E254)/C254</f>
        <v>1.8766954810597931E-2</v>
      </c>
      <c r="G254" s="28">
        <f t="shared" si="3"/>
        <v>1.8766954810597931E-2</v>
      </c>
    </row>
    <row r="255" spans="1:7">
      <c r="A255" s="4">
        <v>254</v>
      </c>
      <c r="B255" s="7">
        <v>41306</v>
      </c>
      <c r="C255" s="2">
        <v>53260</v>
      </c>
      <c r="D255" s="4" t="s">
        <v>37</v>
      </c>
      <c r="E255" s="12">
        <v>53689.018518518511</v>
      </c>
      <c r="F255" s="12">
        <f>ABS(C255-E255)/C255</f>
        <v>8.0551730852142511E-3</v>
      </c>
      <c r="G255" s="28">
        <f t="shared" si="3"/>
        <v>8.0551730852142511E-3</v>
      </c>
    </row>
    <row r="256" spans="1:7">
      <c r="A256" s="4">
        <v>255</v>
      </c>
      <c r="B256" s="7">
        <v>41334</v>
      </c>
      <c r="C256" s="2">
        <v>53033</v>
      </c>
      <c r="D256" s="4" t="s">
        <v>37</v>
      </c>
      <c r="E256" s="12">
        <v>53689.018518518511</v>
      </c>
      <c r="F256" s="12">
        <f>ABS(C256-E256)/C256</f>
        <v>1.2370005817481775E-2</v>
      </c>
      <c r="G256" s="28">
        <f t="shared" si="3"/>
        <v>1.2370005817481775E-2</v>
      </c>
    </row>
    <row r="257" spans="1:7">
      <c r="A257" s="4">
        <v>256</v>
      </c>
      <c r="B257" s="7">
        <v>41365</v>
      </c>
      <c r="C257" s="2">
        <v>52731</v>
      </c>
      <c r="D257" s="4" t="s">
        <v>37</v>
      </c>
      <c r="E257" s="12">
        <v>53689.018518518511</v>
      </c>
      <c r="F257" s="12">
        <f>ABS(C257-E257)/C257</f>
        <v>1.8168032438575239E-2</v>
      </c>
      <c r="G257" s="28">
        <f t="shared" si="3"/>
        <v>1.8168032438575239E-2</v>
      </c>
    </row>
    <row r="258" spans="1:7">
      <c r="A258" s="4">
        <v>257</v>
      </c>
      <c r="B258" s="7">
        <v>41395</v>
      </c>
      <c r="C258" s="2">
        <v>53148</v>
      </c>
      <c r="D258" s="4" t="s">
        <v>37</v>
      </c>
      <c r="E258" s="12">
        <v>53689.018518518511</v>
      </c>
      <c r="F258" s="12">
        <f>ABS(C258-E258)/C258</f>
        <v>1.017947088354239E-2</v>
      </c>
      <c r="G258" s="28">
        <f t="shared" si="3"/>
        <v>1.017947088354239E-2</v>
      </c>
    </row>
    <row r="259" spans="1:7">
      <c r="A259" s="4">
        <v>258</v>
      </c>
      <c r="B259" s="7">
        <v>41426</v>
      </c>
      <c r="C259" s="2">
        <v>53166</v>
      </c>
      <c r="D259" s="4" t="s">
        <v>37</v>
      </c>
      <c r="E259" s="12">
        <v>53689.018518518511</v>
      </c>
      <c r="F259" s="12">
        <f>ABS(C259-E259)/C259</f>
        <v>9.8374622600630283E-3</v>
      </c>
      <c r="G259" s="28">
        <f t="shared" si="3"/>
        <v>9.8374622600630283E-3</v>
      </c>
    </row>
    <row r="260" spans="1:7">
      <c r="A260" s="4">
        <v>259</v>
      </c>
      <c r="B260" s="7">
        <v>41456</v>
      </c>
      <c r="C260" s="2">
        <v>53553</v>
      </c>
      <c r="D260" s="4" t="s">
        <v>37</v>
      </c>
      <c r="E260" s="12">
        <v>53689.018518518511</v>
      </c>
      <c r="F260" s="12">
        <f>ABS(C260-E260)/C260</f>
        <v>2.5398860664857426E-3</v>
      </c>
      <c r="G260" s="28">
        <f t="shared" ref="G260:G324" si="4">F260</f>
        <v>2.5398860664857426E-3</v>
      </c>
    </row>
    <row r="261" spans="1:7">
      <c r="A261" s="4">
        <v>260</v>
      </c>
      <c r="B261" s="7">
        <v>41487</v>
      </c>
      <c r="C261" s="2">
        <v>53613</v>
      </c>
      <c r="D261" s="4" t="s">
        <v>37</v>
      </c>
      <c r="E261" s="12">
        <v>53689.018518518511</v>
      </c>
      <c r="F261" s="12">
        <f>ABS(C261-E261)/C261</f>
        <v>1.4179120459312288E-3</v>
      </c>
      <c r="G261" s="28">
        <f t="shared" si="4"/>
        <v>1.4179120459312288E-3</v>
      </c>
    </row>
    <row r="262" spans="1:7">
      <c r="A262" s="4">
        <v>261</v>
      </c>
      <c r="B262" s="7">
        <v>41518</v>
      </c>
      <c r="C262" s="2">
        <v>53746</v>
      </c>
      <c r="D262" s="4" t="s">
        <v>37</v>
      </c>
      <c r="E262" s="12">
        <v>53689.018518518511</v>
      </c>
      <c r="F262" s="12">
        <f>ABS(C262-E262)/C262</f>
        <v>1.0601994842683925E-3</v>
      </c>
      <c r="G262" s="28">
        <f t="shared" si="4"/>
        <v>1.0601994842683925E-3</v>
      </c>
    </row>
    <row r="263" spans="1:7">
      <c r="A263" s="4">
        <v>262</v>
      </c>
      <c r="B263" s="7">
        <v>41548</v>
      </c>
      <c r="C263" s="2">
        <v>53867</v>
      </c>
      <c r="D263" s="4" t="s">
        <v>37</v>
      </c>
      <c r="E263" s="12">
        <v>53689.018518518511</v>
      </c>
      <c r="F263" s="12">
        <f>ABS(C263-E263)/C263</f>
        <v>3.3040912150572527E-3</v>
      </c>
      <c r="G263" s="28">
        <f t="shared" si="4"/>
        <v>3.3040912150572527E-3</v>
      </c>
    </row>
    <row r="264" spans="1:7">
      <c r="A264" s="4">
        <v>263</v>
      </c>
      <c r="B264" s="7">
        <v>41579</v>
      </c>
      <c r="C264" s="2">
        <v>53870</v>
      </c>
      <c r="D264" s="4" t="s">
        <v>37</v>
      </c>
      <c r="E264" s="12">
        <v>53689.018518518511</v>
      </c>
      <c r="F264" s="12">
        <f>ABS(C264-E264)/C264</f>
        <v>3.3595968346294604E-3</v>
      </c>
      <c r="G264" s="28">
        <f t="shared" si="4"/>
        <v>3.3595968346294604E-3</v>
      </c>
    </row>
    <row r="265" spans="1:7">
      <c r="A265" s="4">
        <v>264</v>
      </c>
      <c r="B265" s="7">
        <v>41609</v>
      </c>
      <c r="C265" s="2">
        <v>54582</v>
      </c>
      <c r="D265" s="4" t="s">
        <v>37</v>
      </c>
      <c r="E265" s="12">
        <v>53689.018518518511</v>
      </c>
      <c r="F265" s="12">
        <f>ABS(C265-E265)/C265</f>
        <v>1.6360365715464606E-2</v>
      </c>
      <c r="G265" s="28">
        <f t="shared" si="4"/>
        <v>1.6360365715464606E-2</v>
      </c>
    </row>
    <row r="266" spans="1:7">
      <c r="A266" s="4">
        <v>265</v>
      </c>
      <c r="B266" s="7">
        <v>41640</v>
      </c>
      <c r="C266" s="2">
        <v>54716</v>
      </c>
      <c r="D266" s="4" t="s">
        <v>37</v>
      </c>
      <c r="E266" s="12">
        <v>53689.018518518511</v>
      </c>
      <c r="F266" s="12">
        <f>ABS(C266-E266)/C266</f>
        <v>1.8769308456054703E-2</v>
      </c>
      <c r="G266" s="28">
        <f t="shared" si="4"/>
        <v>1.8769308456054703E-2</v>
      </c>
    </row>
    <row r="267" spans="1:7">
      <c r="A267" s="4">
        <v>266</v>
      </c>
      <c r="B267" s="7">
        <v>41671</v>
      </c>
      <c r="C267" s="2">
        <v>54735</v>
      </c>
      <c r="D267" s="4" t="s">
        <v>37</v>
      </c>
      <c r="E267" s="12">
        <v>53689.018518518511</v>
      </c>
      <c r="F267" s="12">
        <f>ABS(C267-E267)/C267</f>
        <v>1.9109920187841217E-2</v>
      </c>
      <c r="G267" s="28">
        <f t="shared" si="4"/>
        <v>1.9109920187841217E-2</v>
      </c>
    </row>
    <row r="268" spans="1:7">
      <c r="A268" s="4">
        <v>267</v>
      </c>
      <c r="B268" s="7">
        <v>41699</v>
      </c>
      <c r="C268" s="2">
        <v>54814</v>
      </c>
      <c r="D268" s="4" t="s">
        <v>37</v>
      </c>
      <c r="E268" s="12">
        <v>53689.018518518511</v>
      </c>
      <c r="F268" s="12">
        <f>ABS(C268-E268)/C268</f>
        <v>2.0523615891587715E-2</v>
      </c>
      <c r="G268" s="28">
        <f t="shared" si="4"/>
        <v>2.0523615891587715E-2</v>
      </c>
    </row>
    <row r="269" spans="1:7">
      <c r="A269" s="4">
        <v>268</v>
      </c>
      <c r="B269" s="7">
        <v>41730</v>
      </c>
      <c r="C269" s="2">
        <v>55192</v>
      </c>
      <c r="D269" s="4" t="s">
        <v>37</v>
      </c>
      <c r="E269" s="12">
        <v>53689.018518518511</v>
      </c>
      <c r="F269" s="12">
        <f>ABS(C269-E269)/C269</f>
        <v>2.7231872037278754E-2</v>
      </c>
      <c r="G269" s="28">
        <f t="shared" si="4"/>
        <v>2.7231872037278754E-2</v>
      </c>
    </row>
    <row r="270" spans="1:7">
      <c r="A270" s="4">
        <v>269</v>
      </c>
      <c r="B270" s="7">
        <v>41760</v>
      </c>
      <c r="C270" s="2">
        <v>55322</v>
      </c>
      <c r="D270" s="4" t="s">
        <v>37</v>
      </c>
      <c r="E270" s="12">
        <v>53689.018518518511</v>
      </c>
      <c r="F270" s="12">
        <f>ABS(C270-E270)/C270</f>
        <v>2.9517759326876992E-2</v>
      </c>
      <c r="G270" s="28">
        <f t="shared" si="4"/>
        <v>2.9517759326876992E-2</v>
      </c>
    </row>
    <row r="271" spans="1:7">
      <c r="A271" s="4">
        <v>270</v>
      </c>
      <c r="B271" s="7">
        <v>41791</v>
      </c>
      <c r="C271" s="2">
        <v>55860</v>
      </c>
      <c r="D271" s="4" t="s">
        <v>37</v>
      </c>
      <c r="E271" s="12">
        <v>53689.018518518511</v>
      </c>
      <c r="F271" s="12">
        <f>ABS(C271-E271)/C271</f>
        <v>3.8864688175465255E-2</v>
      </c>
      <c r="G271" s="28">
        <f t="shared" si="4"/>
        <v>3.8864688175465255E-2</v>
      </c>
    </row>
    <row r="272" spans="1:7">
      <c r="A272" s="4">
        <v>271</v>
      </c>
      <c r="B272" s="7">
        <v>41821</v>
      </c>
      <c r="C272" s="2">
        <v>56040</v>
      </c>
      <c r="D272" s="4" t="s">
        <v>38</v>
      </c>
      <c r="E272" s="12">
        <v>57249.919354838712</v>
      </c>
      <c r="F272" s="12">
        <f>ABS(C272-E272)/C272</f>
        <v>2.1590281135594434E-2</v>
      </c>
      <c r="G272" s="28">
        <f t="shared" si="4"/>
        <v>2.1590281135594434E-2</v>
      </c>
    </row>
    <row r="273" spans="1:7">
      <c r="A273" s="4">
        <v>272</v>
      </c>
      <c r="B273" s="7">
        <v>41852</v>
      </c>
      <c r="C273" s="2">
        <v>56177</v>
      </c>
      <c r="D273" s="4" t="s">
        <v>38</v>
      </c>
      <c r="E273" s="12">
        <v>57249.919354838712</v>
      </c>
      <c r="F273" s="12">
        <f>ABS(C273-E273)/C273</f>
        <v>1.9098908002184382E-2</v>
      </c>
      <c r="G273" s="28">
        <f t="shared" si="4"/>
        <v>1.9098908002184382E-2</v>
      </c>
    </row>
    <row r="274" spans="1:7">
      <c r="A274" s="4">
        <v>273</v>
      </c>
      <c r="B274" s="7">
        <v>41883</v>
      </c>
      <c r="C274" s="2">
        <v>56351</v>
      </c>
      <c r="D274" s="4" t="s">
        <v>38</v>
      </c>
      <c r="E274" s="12">
        <v>57249.919354838712</v>
      </c>
      <c r="F274" s="12">
        <f>ABS(C274-E274)/C274</f>
        <v>1.5952145566870368E-2</v>
      </c>
      <c r="G274" s="28">
        <f t="shared" si="4"/>
        <v>1.5952145566870368E-2</v>
      </c>
    </row>
    <row r="275" spans="1:7">
      <c r="A275" s="4">
        <v>274</v>
      </c>
      <c r="B275" s="7">
        <v>41913</v>
      </c>
      <c r="C275" s="2">
        <v>56568</v>
      </c>
      <c r="D275" s="4" t="s">
        <v>38</v>
      </c>
      <c r="E275" s="12">
        <v>57249.919354838712</v>
      </c>
      <c r="F275" s="12">
        <f>ABS(C275-E275)/C275</f>
        <v>1.2054860607387781E-2</v>
      </c>
      <c r="G275" s="28">
        <f t="shared" si="4"/>
        <v>1.2054860607387781E-2</v>
      </c>
    </row>
    <row r="276" spans="1:7">
      <c r="A276" s="4">
        <v>275</v>
      </c>
      <c r="B276" s="7">
        <v>41944</v>
      </c>
      <c r="C276" s="2">
        <v>56601</v>
      </c>
      <c r="D276" s="4" t="s">
        <v>38</v>
      </c>
      <c r="E276" s="12">
        <v>57249.919354838712</v>
      </c>
      <c r="F276" s="12">
        <f>ABS(C276-E276)/C276</f>
        <v>1.1464803710865746E-2</v>
      </c>
      <c r="G276" s="28">
        <f t="shared" si="4"/>
        <v>1.1464803710865746E-2</v>
      </c>
    </row>
    <row r="277" spans="1:7">
      <c r="A277" s="4">
        <v>276</v>
      </c>
      <c r="B277" s="7">
        <v>41974</v>
      </c>
      <c r="C277" s="2">
        <v>56942</v>
      </c>
      <c r="D277" s="4" t="s">
        <v>38</v>
      </c>
      <c r="E277" s="12">
        <v>57249.919354838712</v>
      </c>
      <c r="F277" s="12">
        <f>ABS(C277-E277)/C277</f>
        <v>5.4075964110623445E-3</v>
      </c>
      <c r="G277" s="28">
        <f t="shared" si="4"/>
        <v>5.4075964110623445E-3</v>
      </c>
    </row>
    <row r="278" spans="1:7">
      <c r="A278" s="4">
        <v>277</v>
      </c>
      <c r="B278" s="7">
        <v>42005</v>
      </c>
      <c r="C278" s="2">
        <v>56930</v>
      </c>
      <c r="D278" s="4" t="s">
        <v>38</v>
      </c>
      <c r="E278" s="12">
        <v>57249.919354838712</v>
      </c>
      <c r="F278" s="12">
        <f>ABS(C278-E278)/C278</f>
        <v>5.6195214269930092E-3</v>
      </c>
      <c r="G278" s="28">
        <f t="shared" si="4"/>
        <v>5.6195214269930092E-3</v>
      </c>
    </row>
    <row r="279" spans="1:7">
      <c r="A279" s="4">
        <v>278</v>
      </c>
      <c r="B279" s="7">
        <v>42036</v>
      </c>
      <c r="C279" s="2">
        <v>56969</v>
      </c>
      <c r="D279" s="4" t="s">
        <v>38</v>
      </c>
      <c r="E279" s="12">
        <v>57249.919354838712</v>
      </c>
      <c r="F279" s="12">
        <f>ABS(C279-E279)/C279</f>
        <v>4.9310915557357867E-3</v>
      </c>
      <c r="G279" s="28">
        <f t="shared" si="4"/>
        <v>4.9310915557357867E-3</v>
      </c>
    </row>
    <row r="280" spans="1:7">
      <c r="A280" s="4">
        <v>279</v>
      </c>
      <c r="B280" s="7">
        <v>42064</v>
      </c>
      <c r="C280" s="2">
        <v>56957</v>
      </c>
      <c r="D280" s="4" t="s">
        <v>38</v>
      </c>
      <c r="E280" s="12">
        <v>57249.919354838712</v>
      </c>
      <c r="F280" s="12">
        <f>ABS(C280-E280)/C280</f>
        <v>5.1428157177996038E-3</v>
      </c>
      <c r="G280" s="28">
        <f t="shared" si="4"/>
        <v>5.1428157177996038E-3</v>
      </c>
    </row>
    <row r="281" spans="1:7">
      <c r="A281" s="4">
        <v>280</v>
      </c>
      <c r="B281" s="7">
        <v>42095</v>
      </c>
      <c r="C281" s="2">
        <v>56902</v>
      </c>
      <c r="D281" s="4" t="s">
        <v>38</v>
      </c>
      <c r="E281" s="12">
        <v>57249.919354838712</v>
      </c>
      <c r="F281" s="12">
        <f>ABS(C281-E281)/C281</f>
        <v>6.1143607401973922E-3</v>
      </c>
      <c r="G281" s="28">
        <f t="shared" si="4"/>
        <v>6.1143607401973922E-3</v>
      </c>
    </row>
    <row r="282" spans="1:7">
      <c r="A282" s="4">
        <v>281</v>
      </c>
      <c r="B282" s="7">
        <v>42125</v>
      </c>
      <c r="C282" s="2">
        <v>56947</v>
      </c>
      <c r="D282" s="4" t="s">
        <v>38</v>
      </c>
      <c r="E282" s="12">
        <v>57249.919354838712</v>
      </c>
      <c r="F282" s="12">
        <f>ABS(C282-E282)/C282</f>
        <v>5.3193206813126597E-3</v>
      </c>
      <c r="G282" s="28">
        <f t="shared" si="4"/>
        <v>5.3193206813126597E-3</v>
      </c>
    </row>
    <row r="283" spans="1:7">
      <c r="A283" s="4">
        <v>282</v>
      </c>
      <c r="B283" s="7">
        <v>42156</v>
      </c>
      <c r="C283" s="2">
        <v>57152</v>
      </c>
      <c r="D283" s="4" t="s">
        <v>38</v>
      </c>
      <c r="E283" s="12">
        <v>57249.919354838712</v>
      </c>
      <c r="F283" s="12">
        <f>ABS(C283-E283)/C283</f>
        <v>1.7133145793447654E-3</v>
      </c>
      <c r="G283" s="28">
        <f t="shared" si="4"/>
        <v>1.7133145793447654E-3</v>
      </c>
    </row>
    <row r="284" spans="1:7">
      <c r="A284" s="4">
        <v>283</v>
      </c>
      <c r="B284" s="7">
        <v>42186</v>
      </c>
      <c r="C284" s="2">
        <v>57364</v>
      </c>
      <c r="D284" s="4" t="s">
        <v>38</v>
      </c>
      <c r="E284" s="12">
        <v>57249.919354838712</v>
      </c>
      <c r="F284" s="12">
        <f>ABS(C284-E284)/C284</f>
        <v>1.9887149634141271E-3</v>
      </c>
      <c r="G284" s="28">
        <f t="shared" si="4"/>
        <v>1.9887149634141271E-3</v>
      </c>
    </row>
    <row r="285" spans="1:7">
      <c r="A285" s="4">
        <v>284</v>
      </c>
      <c r="B285" s="7">
        <v>42217</v>
      </c>
      <c r="C285" s="2">
        <v>57366</v>
      </c>
      <c r="D285" s="4" t="s">
        <v>38</v>
      </c>
      <c r="E285" s="12">
        <v>57249.919354838712</v>
      </c>
      <c r="F285" s="12">
        <f>ABS(C285-E285)/C285</f>
        <v>2.0235094857805665E-3</v>
      </c>
      <c r="G285" s="28">
        <f t="shared" si="4"/>
        <v>2.0235094857805665E-3</v>
      </c>
    </row>
    <row r="286" spans="1:7">
      <c r="A286" s="4">
        <v>285</v>
      </c>
      <c r="B286" s="7">
        <v>42248</v>
      </c>
      <c r="C286" s="2">
        <v>57253</v>
      </c>
      <c r="D286" s="4" t="s">
        <v>38</v>
      </c>
      <c r="E286" s="12">
        <v>57249.919354838712</v>
      </c>
      <c r="F286" s="12">
        <f>ABS(C286-E286)/C286</f>
        <v>5.3807576219376719E-5</v>
      </c>
      <c r="G286" s="28">
        <f t="shared" si="4"/>
        <v>5.3807576219376719E-5</v>
      </c>
    </row>
    <row r="287" spans="1:7">
      <c r="A287" s="4">
        <v>286</v>
      </c>
      <c r="B287" s="7">
        <v>42278</v>
      </c>
      <c r="C287" s="2">
        <v>57028</v>
      </c>
      <c r="D287" s="4" t="s">
        <v>38</v>
      </c>
      <c r="E287" s="12">
        <v>57249.919354838712</v>
      </c>
      <c r="F287" s="12">
        <f>ABS(C287-E287)/C287</f>
        <v>3.8914104446712496E-3</v>
      </c>
      <c r="G287" s="28">
        <f t="shared" si="4"/>
        <v>3.8914104446712496E-3</v>
      </c>
    </row>
    <row r="288" spans="1:7">
      <c r="A288" s="4">
        <v>287</v>
      </c>
      <c r="B288" s="7">
        <v>42309</v>
      </c>
      <c r="C288" s="2">
        <v>57458</v>
      </c>
      <c r="D288" s="4" t="s">
        <v>38</v>
      </c>
      <c r="E288" s="12">
        <v>57249.919354838712</v>
      </c>
      <c r="F288" s="12">
        <f>ABS(C288-E288)/C288</f>
        <v>3.6214390539400601E-3</v>
      </c>
      <c r="G288" s="28">
        <f t="shared" si="4"/>
        <v>3.6214390539400601E-3</v>
      </c>
    </row>
    <row r="289" spans="1:7">
      <c r="A289" s="4">
        <v>288</v>
      </c>
      <c r="B289" s="7">
        <v>42339</v>
      </c>
      <c r="C289" s="2">
        <v>57365</v>
      </c>
      <c r="D289" s="4" t="s">
        <v>38</v>
      </c>
      <c r="E289" s="12">
        <v>57249.919354838712</v>
      </c>
      <c r="F289" s="12">
        <f>ABS(C289-E289)/C289</f>
        <v>2.0061125278704431E-3</v>
      </c>
      <c r="G289" s="28">
        <f t="shared" si="4"/>
        <v>2.0061125278704431E-3</v>
      </c>
    </row>
    <row r="290" spans="1:7">
      <c r="A290" s="4">
        <v>289</v>
      </c>
      <c r="B290" s="7">
        <v>42370</v>
      </c>
      <c r="C290" s="2">
        <v>57630</v>
      </c>
      <c r="D290" s="4" t="s">
        <v>38</v>
      </c>
      <c r="E290" s="12">
        <v>57249.919354838712</v>
      </c>
      <c r="F290" s="12">
        <f>ABS(C290-E290)/C290</f>
        <v>6.5951873184328987E-3</v>
      </c>
      <c r="G290" s="28">
        <f t="shared" si="4"/>
        <v>6.5951873184328987E-3</v>
      </c>
    </row>
    <row r="291" spans="1:7">
      <c r="A291" s="4">
        <v>290</v>
      </c>
      <c r="B291" s="7">
        <v>42401</v>
      </c>
      <c r="C291" s="2">
        <v>57692</v>
      </c>
      <c r="D291" s="4" t="s">
        <v>38</v>
      </c>
      <c r="E291" s="12">
        <v>57249.919354838712</v>
      </c>
      <c r="F291" s="12">
        <f>ABS(C291-E291)/C291</f>
        <v>7.6627720509132632E-3</v>
      </c>
      <c r="G291" s="28">
        <f t="shared" si="4"/>
        <v>7.6627720509132632E-3</v>
      </c>
    </row>
    <row r="292" spans="1:7">
      <c r="A292" s="4">
        <v>291</v>
      </c>
      <c r="B292" s="7">
        <v>42430</v>
      </c>
      <c r="C292" s="2">
        <v>57235</v>
      </c>
      <c r="D292" s="4" t="s">
        <v>38</v>
      </c>
      <c r="E292" s="12">
        <v>57249.919354838712</v>
      </c>
      <c r="F292" s="12">
        <f>ABS(C292-E292)/C292</f>
        <v>2.6066838191162795E-4</v>
      </c>
      <c r="G292" s="28">
        <f t="shared" si="4"/>
        <v>2.6066838191162795E-4</v>
      </c>
    </row>
    <row r="293" spans="1:7">
      <c r="A293" s="4">
        <v>292</v>
      </c>
      <c r="B293" s="7">
        <v>42461</v>
      </c>
      <c r="C293" s="2">
        <v>57946</v>
      </c>
      <c r="D293" s="4" t="s">
        <v>38</v>
      </c>
      <c r="E293" s="12">
        <v>57249.919354838712</v>
      </c>
      <c r="F293" s="12">
        <f>ABS(C293-E293)/C293</f>
        <v>1.2012574554952679E-2</v>
      </c>
      <c r="G293" s="28">
        <f t="shared" si="4"/>
        <v>1.2012574554952679E-2</v>
      </c>
    </row>
    <row r="294" spans="1:7">
      <c r="A294" s="4">
        <v>293</v>
      </c>
      <c r="B294" s="7">
        <v>42491</v>
      </c>
      <c r="C294" s="2">
        <v>58197</v>
      </c>
      <c r="D294" s="4" t="s">
        <v>38</v>
      </c>
      <c r="E294" s="12">
        <v>57249.919354838712</v>
      </c>
      <c r="F294" s="12">
        <f>ABS(C294-E294)/C294</f>
        <v>1.6273702169549771E-2</v>
      </c>
      <c r="G294" s="28">
        <f t="shared" si="4"/>
        <v>1.6273702169549771E-2</v>
      </c>
    </row>
    <row r="295" spans="1:7">
      <c r="A295" s="4">
        <v>294</v>
      </c>
      <c r="B295" s="7">
        <v>42522</v>
      </c>
      <c r="C295" s="2">
        <v>58415</v>
      </c>
      <c r="D295" s="4" t="s">
        <v>38</v>
      </c>
      <c r="E295" s="12">
        <v>57249.919354838712</v>
      </c>
      <c r="F295" s="12">
        <f>ABS(C295-E295)/C295</f>
        <v>1.9944888216404826E-2</v>
      </c>
      <c r="G295" s="28">
        <f t="shared" si="4"/>
        <v>1.9944888216404826E-2</v>
      </c>
    </row>
    <row r="296" spans="1:7">
      <c r="A296" s="4">
        <v>295</v>
      </c>
      <c r="B296" s="7">
        <v>42552</v>
      </c>
      <c r="C296" s="2">
        <v>58193</v>
      </c>
      <c r="D296" s="4" t="s">
        <v>38</v>
      </c>
      <c r="E296" s="12">
        <v>57249.919354838712</v>
      </c>
      <c r="F296" s="12">
        <f>ABS(C296-E296)/C296</f>
        <v>1.6206083981944359E-2</v>
      </c>
      <c r="G296" s="28">
        <f t="shared" si="4"/>
        <v>1.6206083981944359E-2</v>
      </c>
    </row>
    <row r="297" spans="1:7">
      <c r="A297" s="4">
        <v>296</v>
      </c>
      <c r="B297" s="7">
        <v>42583</v>
      </c>
      <c r="C297" s="2">
        <v>58333</v>
      </c>
      <c r="D297" s="4" t="s">
        <v>38</v>
      </c>
      <c r="E297" s="12">
        <v>57249.919354838712</v>
      </c>
      <c r="F297" s="12">
        <f>ABS(C297-E297)/C297</f>
        <v>1.8567202872495636E-2</v>
      </c>
      <c r="G297" s="28">
        <f t="shared" si="4"/>
        <v>1.8567202872495636E-2</v>
      </c>
    </row>
    <row r="298" spans="1:7">
      <c r="A298" s="4">
        <v>297</v>
      </c>
      <c r="B298" s="7">
        <v>42614</v>
      </c>
      <c r="C298" s="2">
        <v>58544</v>
      </c>
      <c r="D298" s="4" t="s">
        <v>38</v>
      </c>
      <c r="E298" s="12">
        <v>57249.919354838712</v>
      </c>
      <c r="F298" s="12">
        <f>ABS(C298-E298)/C298</f>
        <v>2.2104411129428941E-2</v>
      </c>
      <c r="G298" s="28">
        <f t="shared" si="4"/>
        <v>2.2104411129428941E-2</v>
      </c>
    </row>
    <row r="299" spans="1:7">
      <c r="A299" s="4">
        <v>298</v>
      </c>
      <c r="B299" s="7">
        <v>42644</v>
      </c>
      <c r="C299" s="2">
        <v>58809</v>
      </c>
      <c r="D299" s="4" t="s">
        <v>38</v>
      </c>
      <c r="E299" s="12">
        <v>57249.919354838712</v>
      </c>
      <c r="F299" s="12">
        <f>ABS(C299-E299)/C299</f>
        <v>2.6510919164775597E-2</v>
      </c>
      <c r="G299" s="28">
        <f t="shared" si="4"/>
        <v>2.6510919164775597E-2</v>
      </c>
    </row>
    <row r="300" spans="1:7">
      <c r="A300" s="4">
        <v>299</v>
      </c>
      <c r="B300" s="7">
        <v>42675</v>
      </c>
      <c r="C300" s="2">
        <v>58833</v>
      </c>
      <c r="D300" s="4" t="s">
        <v>38</v>
      </c>
      <c r="E300" s="12">
        <v>57249.919354838712</v>
      </c>
      <c r="F300" s="12">
        <f>ABS(C300-E300)/C300</f>
        <v>2.690803877349936E-2</v>
      </c>
      <c r="G300" s="28">
        <f t="shared" si="4"/>
        <v>2.690803877349936E-2</v>
      </c>
    </row>
    <row r="301" spans="1:7">
      <c r="A301" s="4">
        <v>300</v>
      </c>
      <c r="B301" s="7">
        <v>42705</v>
      </c>
      <c r="C301" s="2">
        <v>58750</v>
      </c>
      <c r="D301" s="4" t="s">
        <v>38</v>
      </c>
      <c r="E301" s="12">
        <v>57249.919354838712</v>
      </c>
      <c r="F301" s="12">
        <f>ABS(C301-E301)/C301</f>
        <v>2.5533287577213411E-2</v>
      </c>
      <c r="G301" s="28">
        <f t="shared" si="4"/>
        <v>2.5533287577213411E-2</v>
      </c>
    </row>
    <row r="302" spans="1:7">
      <c r="A302" s="4">
        <v>301</v>
      </c>
      <c r="B302" s="7">
        <v>42736</v>
      </c>
      <c r="C302" s="2">
        <v>59007</v>
      </c>
      <c r="D302" s="4" t="s">
        <v>38</v>
      </c>
      <c r="E302" s="12">
        <v>57249.919354838712</v>
      </c>
      <c r="F302" s="12">
        <f>ABS(C302-E302)/C302</f>
        <v>2.9777494960958665E-2</v>
      </c>
      <c r="G302" s="28">
        <f t="shared" si="4"/>
        <v>2.9777494960958665E-2</v>
      </c>
    </row>
    <row r="303" spans="1:7">
      <c r="A303" s="4">
        <v>302</v>
      </c>
      <c r="B303" s="7">
        <v>42767</v>
      </c>
      <c r="C303" s="2">
        <v>59084</v>
      </c>
      <c r="D303" s="4" t="s">
        <v>39</v>
      </c>
      <c r="E303" s="12">
        <v>60712.5</v>
      </c>
      <c r="F303" s="12">
        <f>ABS(C303-E303)/C303</f>
        <v>2.7562453456096404E-2</v>
      </c>
      <c r="G303" s="28">
        <f t="shared" si="4"/>
        <v>2.7562453456096404E-2</v>
      </c>
    </row>
    <row r="304" spans="1:7">
      <c r="A304" s="4">
        <v>303</v>
      </c>
      <c r="B304" s="7">
        <v>42795</v>
      </c>
      <c r="C304" s="2">
        <v>59434</v>
      </c>
      <c r="D304" s="4" t="s">
        <v>39</v>
      </c>
      <c r="E304" s="12">
        <v>60712.5</v>
      </c>
      <c r="F304" s="12">
        <f>ABS(C304-E304)/C304</f>
        <v>2.1511256183329407E-2</v>
      </c>
      <c r="G304" s="28">
        <f t="shared" si="4"/>
        <v>2.1511256183329407E-2</v>
      </c>
    </row>
    <row r="305" spans="1:7">
      <c r="A305" s="4">
        <v>304</v>
      </c>
      <c r="B305" s="7">
        <v>42826</v>
      </c>
      <c r="C305" s="2">
        <v>59525</v>
      </c>
      <c r="D305" s="4" t="s">
        <v>39</v>
      </c>
      <c r="E305" s="12">
        <v>60712.5</v>
      </c>
      <c r="F305" s="12">
        <f>ABS(C305-E305)/C305</f>
        <v>1.994960100797984E-2</v>
      </c>
      <c r="G305" s="28">
        <f t="shared" si="4"/>
        <v>1.994960100797984E-2</v>
      </c>
    </row>
    <row r="306" spans="1:7">
      <c r="A306" s="4">
        <v>305</v>
      </c>
      <c r="B306" s="7">
        <v>42856</v>
      </c>
      <c r="C306" s="2">
        <v>59597</v>
      </c>
      <c r="D306" s="4" t="s">
        <v>39</v>
      </c>
      <c r="E306" s="12">
        <v>60712.5</v>
      </c>
      <c r="F306" s="12">
        <f>ABS(C306-E306)/C306</f>
        <v>1.8717385103277012E-2</v>
      </c>
      <c r="G306" s="28">
        <f t="shared" si="4"/>
        <v>1.8717385103277012E-2</v>
      </c>
    </row>
    <row r="307" spans="1:7">
      <c r="A307" s="4">
        <v>306</v>
      </c>
      <c r="B307" s="7">
        <v>42887</v>
      </c>
      <c r="C307" s="2">
        <v>59474</v>
      </c>
      <c r="D307" s="4" t="s">
        <v>39</v>
      </c>
      <c r="E307" s="12">
        <v>60712.5</v>
      </c>
      <c r="F307" s="12">
        <f>ABS(C307-E307)/C307</f>
        <v>2.0824225712075865E-2</v>
      </c>
      <c r="G307" s="28">
        <f t="shared" si="4"/>
        <v>2.0824225712075865E-2</v>
      </c>
    </row>
    <row r="308" spans="1:7">
      <c r="A308" s="4">
        <v>307</v>
      </c>
      <c r="B308" s="7">
        <v>42917</v>
      </c>
      <c r="C308" s="2">
        <v>59504</v>
      </c>
      <c r="D308" s="4" t="s">
        <v>39</v>
      </c>
      <c r="E308" s="12">
        <v>60712.5</v>
      </c>
      <c r="F308" s="12">
        <f>ABS(C308-E308)/C308</f>
        <v>2.030955902124227E-2</v>
      </c>
      <c r="G308" s="28">
        <f t="shared" si="4"/>
        <v>2.030955902124227E-2</v>
      </c>
    </row>
    <row r="309" spans="1:7">
      <c r="A309" s="4">
        <v>308</v>
      </c>
      <c r="B309" s="7">
        <v>42948</v>
      </c>
      <c r="C309" s="2">
        <v>59801</v>
      </c>
      <c r="D309" s="4" t="s">
        <v>39</v>
      </c>
      <c r="E309" s="12">
        <v>60712.5</v>
      </c>
      <c r="F309" s="12">
        <f>ABS(C309-E309)/C309</f>
        <v>1.5242220029765389E-2</v>
      </c>
      <c r="G309" s="28">
        <f t="shared" si="4"/>
        <v>1.5242220029765389E-2</v>
      </c>
    </row>
    <row r="310" spans="1:7">
      <c r="A310" s="4">
        <v>309</v>
      </c>
      <c r="B310" s="7">
        <v>42979</v>
      </c>
      <c r="C310" s="2">
        <v>60329</v>
      </c>
      <c r="D310" s="4" t="s">
        <v>39</v>
      </c>
      <c r="E310" s="12">
        <v>60712.5</v>
      </c>
      <c r="F310" s="12">
        <f>ABS(C310-E310)/C310</f>
        <v>6.3568101576356312E-3</v>
      </c>
      <c r="G310" s="28">
        <f t="shared" si="4"/>
        <v>6.3568101576356312E-3</v>
      </c>
    </row>
    <row r="311" spans="1:7">
      <c r="A311" s="4">
        <v>310</v>
      </c>
      <c r="B311" s="7">
        <v>43009</v>
      </c>
      <c r="C311" s="2">
        <v>60651</v>
      </c>
      <c r="D311" s="4" t="s">
        <v>39</v>
      </c>
      <c r="E311" s="12">
        <v>60712.5</v>
      </c>
      <c r="F311" s="12">
        <f>ABS(C311-E311)/C311</f>
        <v>1.0139981203937281E-3</v>
      </c>
      <c r="G311" s="28">
        <f t="shared" si="4"/>
        <v>1.0139981203937281E-3</v>
      </c>
    </row>
    <row r="312" spans="1:7">
      <c r="A312" s="4">
        <v>311</v>
      </c>
      <c r="B312" s="7">
        <v>43040</v>
      </c>
      <c r="C312" s="2">
        <v>60862</v>
      </c>
      <c r="D312" s="4" t="s">
        <v>39</v>
      </c>
      <c r="E312" s="12">
        <v>60712.5</v>
      </c>
      <c r="F312" s="12">
        <f>ABS(C312-E312)/C312</f>
        <v>2.456376721106766E-3</v>
      </c>
      <c r="G312" s="28">
        <f t="shared" si="4"/>
        <v>2.456376721106766E-3</v>
      </c>
    </row>
    <row r="313" spans="1:7">
      <c r="A313" s="4">
        <v>312</v>
      </c>
      <c r="B313" s="7">
        <v>43070</v>
      </c>
      <c r="C313" s="2">
        <v>61261</v>
      </c>
      <c r="D313" s="4" t="s">
        <v>39</v>
      </c>
      <c r="E313" s="12">
        <v>60712.5</v>
      </c>
      <c r="F313" s="12">
        <f>ABS(C313-E313)/C313</f>
        <v>8.9534940663717529E-3</v>
      </c>
      <c r="G313" s="28">
        <f t="shared" si="4"/>
        <v>8.9534940663717529E-3</v>
      </c>
    </row>
    <row r="314" spans="1:7">
      <c r="A314" s="4">
        <v>313</v>
      </c>
      <c r="B314" s="7">
        <v>43101</v>
      </c>
      <c r="C314" s="2">
        <v>61145</v>
      </c>
      <c r="D314" s="4" t="s">
        <v>39</v>
      </c>
      <c r="E314" s="12">
        <v>60712.5</v>
      </c>
      <c r="F314" s="12">
        <f>ABS(C314-E314)/C314</f>
        <v>7.0733502330525798E-3</v>
      </c>
      <c r="G314" s="28">
        <f t="shared" si="4"/>
        <v>7.0733502330525798E-3</v>
      </c>
    </row>
    <row r="315" spans="1:7">
      <c r="A315" s="4">
        <v>314</v>
      </c>
      <c r="B315" s="7">
        <v>43132</v>
      </c>
      <c r="C315" s="2">
        <v>61297</v>
      </c>
      <c r="D315" s="4" t="s">
        <v>39</v>
      </c>
      <c r="E315" s="12">
        <v>60712.5</v>
      </c>
      <c r="F315" s="12">
        <f>ABS(C315-E315)/C315</f>
        <v>9.535540075370736E-3</v>
      </c>
      <c r="G315" s="28">
        <f t="shared" si="4"/>
        <v>9.535540075370736E-3</v>
      </c>
    </row>
    <row r="316" spans="1:7">
      <c r="A316" s="4">
        <v>315</v>
      </c>
      <c r="B316" s="7">
        <v>43160</v>
      </c>
      <c r="C316" s="2">
        <v>61523</v>
      </c>
      <c r="D316" s="4" t="s">
        <v>39</v>
      </c>
      <c r="E316" s="12">
        <v>60712.5</v>
      </c>
      <c r="F316" s="12">
        <f>ABS(C316-E316)/C316</f>
        <v>1.3173934951156478E-2</v>
      </c>
      <c r="G316" s="28">
        <f t="shared" si="4"/>
        <v>1.3173934951156478E-2</v>
      </c>
    </row>
    <row r="317" spans="1:7">
      <c r="A317" s="4">
        <v>316</v>
      </c>
      <c r="B317" s="7">
        <v>43191</v>
      </c>
      <c r="C317" s="2">
        <v>61791</v>
      </c>
      <c r="D317" s="4" t="s">
        <v>39</v>
      </c>
      <c r="E317" s="12">
        <v>60712.5</v>
      </c>
      <c r="F317" s="12">
        <f>ABS(C317-E317)/C317</f>
        <v>1.7453998155071128E-2</v>
      </c>
      <c r="G317" s="28">
        <f t="shared" si="4"/>
        <v>1.7453998155071128E-2</v>
      </c>
    </row>
    <row r="318" spans="1:7">
      <c r="A318" s="4">
        <v>317</v>
      </c>
      <c r="B318" s="7">
        <v>43221</v>
      </c>
      <c r="C318" s="2">
        <v>61882</v>
      </c>
      <c r="D318" s="4" t="s">
        <v>39</v>
      </c>
      <c r="E318" s="12">
        <v>60712.5</v>
      </c>
      <c r="F318" s="12">
        <f>ABS(C318-E318)/C318</f>
        <v>1.8898872046798746E-2</v>
      </c>
      <c r="G318" s="28">
        <f t="shared" si="4"/>
        <v>1.8898872046798746E-2</v>
      </c>
    </row>
    <row r="319" spans="1:7">
      <c r="A319" s="4">
        <v>318</v>
      </c>
      <c r="B319" s="7">
        <v>43252</v>
      </c>
      <c r="C319" s="2">
        <v>61810</v>
      </c>
      <c r="D319" s="4" t="s">
        <v>39</v>
      </c>
      <c r="E319" s="12">
        <v>60712.5</v>
      </c>
      <c r="F319" s="12">
        <f>ABS(C319-E319)/C319</f>
        <v>1.7756026532923474E-2</v>
      </c>
      <c r="G319" s="28">
        <f t="shared" si="4"/>
        <v>1.7756026532923474E-2</v>
      </c>
    </row>
    <row r="320" spans="1:7">
      <c r="A320" s="4">
        <v>319</v>
      </c>
      <c r="B320" s="7">
        <v>43282</v>
      </c>
      <c r="C320" s="2">
        <v>62226</v>
      </c>
      <c r="D320" s="4" t="s">
        <v>39</v>
      </c>
      <c r="E320" s="12">
        <v>60712.5</v>
      </c>
      <c r="F320" s="12">
        <f>ABS(C320-E320)/C320</f>
        <v>2.4322630411725003E-2</v>
      </c>
      <c r="G320" s="28">
        <f t="shared" si="4"/>
        <v>2.4322630411725003E-2</v>
      </c>
    </row>
    <row r="321" spans="1:7">
      <c r="A321" s="4">
        <v>320</v>
      </c>
      <c r="B321" s="7">
        <v>43313</v>
      </c>
      <c r="C321" s="2">
        <v>62114</v>
      </c>
      <c r="D321" s="4" t="s">
        <v>39</v>
      </c>
      <c r="E321" s="12">
        <v>60712.5</v>
      </c>
      <c r="F321" s="12">
        <f>ABS(C321-E321)/C321</f>
        <v>2.2563351257365489E-2</v>
      </c>
      <c r="G321" s="28">
        <f t="shared" si="4"/>
        <v>2.2563351257365489E-2</v>
      </c>
    </row>
    <row r="322" spans="1:7">
      <c r="A322" s="4">
        <v>321</v>
      </c>
      <c r="B322" s="7">
        <v>43344</v>
      </c>
      <c r="C322" s="2">
        <v>62333</v>
      </c>
      <c r="D322" s="4" t="s">
        <v>39</v>
      </c>
      <c r="E322" s="12">
        <v>60712.5</v>
      </c>
      <c r="F322" s="12">
        <f>ABS(C322-E322)/C322</f>
        <v>2.5997465227086777E-2</v>
      </c>
      <c r="G322" s="28">
        <f t="shared" si="4"/>
        <v>2.5997465227086777E-2</v>
      </c>
    </row>
    <row r="323" spans="1:7">
      <c r="A323" s="4">
        <v>322</v>
      </c>
      <c r="B323" s="7">
        <v>43374</v>
      </c>
      <c r="C323" s="2">
        <v>62489</v>
      </c>
      <c r="D323" s="4" t="s">
        <v>39</v>
      </c>
      <c r="E323" s="12">
        <v>60712.5</v>
      </c>
      <c r="F323" s="12">
        <f>ABS(C323-E323)/C323</f>
        <v>2.8429003504616811E-2</v>
      </c>
      <c r="G323" s="28">
        <f t="shared" si="4"/>
        <v>2.8429003504616811E-2</v>
      </c>
    </row>
    <row r="324" spans="1:7">
      <c r="A324" s="4" t="s">
        <v>35</v>
      </c>
      <c r="B324" s="4"/>
      <c r="C324" s="4"/>
      <c r="D324" s="4"/>
      <c r="E324" s="4"/>
      <c r="F324" s="12">
        <f>AVERAGE(F2:F323)</f>
        <v>1.4808300398717769E-2</v>
      </c>
      <c r="G324" s="28">
        <f t="shared" si="4"/>
        <v>1.4808300398717769E-2</v>
      </c>
    </row>
    <row r="325" spans="1:7">
      <c r="F325" s="12"/>
      <c r="G32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himpunan fuzzy</vt:lpstr>
      <vt:lpstr>fuzzyfikasi</vt:lpstr>
      <vt:lpstr>prediksi cheng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Dunia Imajinasiku</dc:creator>
  <cp:lastModifiedBy>Dunia Imajinasiku</cp:lastModifiedBy>
  <dcterms:created xsi:type="dcterms:W3CDTF">2018-12-24T14:23:30Z</dcterms:created>
  <dcterms:modified xsi:type="dcterms:W3CDTF">2018-12-29T20:34:26Z</dcterms:modified>
</cp:coreProperties>
</file>