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willard/Documents/Data/Week 1/"/>
    </mc:Choice>
  </mc:AlternateContent>
  <xr:revisionPtr revIDLastSave="0" documentId="13_ncr:1_{534B0265-901A-4543-B9AC-45177F5CC421}" xr6:coauthVersionLast="47" xr6:coauthVersionMax="47" xr10:uidLastSave="{00000000-0000-0000-0000-000000000000}"/>
  <bookViews>
    <workbookView xWindow="6420" yWindow="560" windowWidth="17460" windowHeight="15800" activeTab="9" xr2:uid="{00000000-000D-0000-FFFF-FFFF00000000}"/>
  </bookViews>
  <sheets>
    <sheet name="Kickstarter" sheetId="1" r:id="rId1"/>
    <sheet name="Sucessful Table top" sheetId="1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Over Time" sheetId="5" r:id="rId9"/>
    <sheet name="Box and Whisker" sheetId="12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B12" i="9"/>
  <c r="B11" i="9"/>
  <c r="C7" i="9"/>
  <c r="C6" i="9"/>
  <c r="C13" i="9"/>
  <c r="B13" i="9"/>
  <c r="B6" i="9"/>
  <c r="B7" i="9" s="1"/>
  <c r="C11" i="9"/>
  <c r="C12" i="9"/>
  <c r="C5" i="9"/>
  <c r="C4" i="9"/>
  <c r="B5" i="9"/>
  <c r="B4" i="9"/>
  <c r="C9" i="9"/>
  <c r="C10" i="9"/>
  <c r="C2" i="9"/>
  <c r="B10" i="9"/>
  <c r="B9" i="9"/>
  <c r="C3" i="9"/>
  <c r="B3" i="9"/>
  <c r="B2" i="9"/>
  <c r="I5" i="6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<sst xmlns="http://schemas.openxmlformats.org/spreadsheetml/2006/main" count="38777" uniqueCount="8402">
  <si>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</si>
  <si>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</si>
  <si>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</si>
  <si>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</si>
  <si>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</si>
  <si>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</si>
  <si>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</si>
  <si>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</si>
  <si>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</si>
  <si>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</si>
  <si>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</si>
  <si>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</si>
  <si>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</si>
  <si>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</si>
  <si>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</si>
  <si>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</si>
  <si>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</si>
  <si>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</si>
  <si>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</si>
  <si>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</si>
  <si>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</si>
  <si>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</si>
  <si>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</si>
  <si>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</si>
  <si>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</si>
  <si>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</si>
  <si>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</si>
  <si>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</si>
  <si>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</si>
  <si>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</si>
  <si>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</si>
  <si>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</si>
  <si>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</si>
  <si>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</si>
  <si>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</si>
  <si>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</si>
  <si>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</si>
  <si>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</si>
  <si>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</si>
  <si>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</si>
  <si>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</si>
  <si>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</si>
  <si>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</si>
  <si>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</si>
  <si>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</si>
  <si>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</si>
  <si>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</si>
  <si>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</si>
  <si>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</si>
  <si>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</si>
  <si>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</si>
  <si>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</si>
  <si>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</si>
  <si>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</si>
  <si>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</si>
  <si>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</si>
  <si>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</si>
  <si>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</si>
  <si>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</si>
  <si>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</si>
  <si>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</si>
  <si>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</si>
  <si>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</si>
  <si>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</si>
  <si>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</si>
  <si>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</si>
  <si>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</si>
  <si>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</si>
  <si>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</si>
  <si>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</si>
  <si>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</si>
  <si>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</si>
  <si>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</si>
  <si>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</si>
  <si>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</si>
  <si>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</si>
  <si>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</si>
  <si>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</si>
  <si>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</si>
  <si>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</si>
  <si>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</si>
  <si>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</si>
  <si>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</si>
  <si>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</si>
  <si>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</si>
  <si>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</si>
  <si>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</si>
  <si>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</si>
  <si>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</si>
  <si>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</si>
  <si>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</si>
  <si>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</si>
  <si>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</si>
  <si>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</si>
  <si>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</si>
  <si>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</si>
  <si>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</si>
  <si>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</si>
  <si>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</si>
  <si>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</si>
  <si>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</si>
  <si>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</si>
  <si>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</si>
  <si>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</si>
  <si>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</si>
  <si>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</si>
  <si>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</si>
  <si>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</si>
  <si>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</si>
  <si>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</si>
  <si>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</si>
  <si>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</si>
  <si>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</si>
  <si>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</si>
  <si>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</si>
  <si>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</si>
  <si>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</si>
  <si>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</si>
  <si>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</si>
  <si>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</si>
  <si>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</si>
  <si>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</si>
  <si>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</si>
  <si>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</si>
  <si>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</si>
  <si>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</si>
  <si>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</si>
  <si>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</si>
  <si>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</si>
  <si>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</si>
  <si>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</si>
  <si>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</si>
  <si>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</si>
  <si>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</si>
  <si>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</si>
  <si>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</si>
  <si>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</si>
  <si>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</si>
  <si>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</si>
  <si>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</si>
  <si>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</si>
  <si>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</si>
  <si>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</si>
  <si>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</si>
  <si>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</si>
  <si>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</si>
  <si>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</si>
  <si>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</si>
  <si>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</si>
  <si>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</si>
  <si>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</si>
  <si>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</si>
  <si>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</si>
  <si>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</si>
  <si>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</si>
  <si>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</si>
  <si>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</si>
  <si>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</si>
  <si>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</si>
  <si>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</si>
  <si>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</si>
  <si>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</si>
  <si>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</si>
  <si>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</si>
  <si>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</si>
  <si>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</si>
  <si>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</si>
  <si>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</si>
  <si>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</si>
  <si>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</si>
  <si>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</si>
  <si>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</si>
  <si>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</si>
  <si>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</si>
  <si>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</si>
  <si>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</si>
  <si>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</si>
  <si>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</si>
  <si>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</si>
  <si>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</si>
  <si>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</si>
  <si>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</si>
  <si>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</si>
  <si>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</si>
  <si>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</si>
  <si>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</si>
  <si>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</si>
  <si>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</si>
  <si>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</si>
  <si>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</si>
  <si>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</si>
  <si>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</si>
  <si>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</si>
  <si>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</si>
  <si>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</si>
  <si>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</si>
  <si>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</si>
  <si>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</si>
  <si>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</si>
  <si>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</si>
  <si>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</si>
  <si>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</si>
  <si>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</si>
  <si>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</si>
  <si>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</si>
  <si>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</si>
  <si>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</si>
  <si>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</si>
  <si>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</si>
  <si>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</si>
  <si>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</si>
  <si>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</si>
  <si>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</si>
  <si>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</si>
  <si>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</si>
  <si>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</si>
  <si>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</si>
  <si>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</si>
  <si>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</si>
  <si>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</si>
  <si>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</si>
  <si>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</si>
  <si>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</si>
  <si>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</si>
  <si>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</si>
  <si>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</si>
  <si>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</si>
  <si>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</si>
  <si>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</si>
  <si>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</si>
  <si>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</si>
  <si>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</si>
  <si>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</si>
  <si>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</si>
  <si>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</si>
  <si>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</si>
  <si>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</si>
  <si>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</si>
  <si>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</si>
  <si>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</si>
  <si>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</si>
  <si>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</si>
  <si>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</si>
  <si>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</si>
  <si>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</si>
  <si>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</si>
  <si>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</si>
  <si>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</si>
  <si>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</si>
  <si>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</si>
  <si>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</si>
  <si>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</si>
  <si>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</si>
  <si>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</si>
  <si>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</si>
  <si>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</si>
  <si>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</si>
  <si>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</si>
  <si>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</si>
  <si>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</si>
  <si>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</si>
  <si>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</si>
  <si>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</si>
  <si>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</si>
  <si>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</si>
  <si>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</si>
  <si>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</si>
  <si>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</si>
  <si>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</si>
  <si>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</si>
  <si>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</si>
  <si>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</si>
  <si>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</si>
  <si>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</si>
  <si>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</si>
  <si>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</si>
  <si>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</si>
  <si>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</si>
  <si>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</si>
  <si>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</si>
  <si>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</si>
  <si>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</si>
  <si>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</si>
  <si>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</si>
  <si>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</si>
  <si>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</si>
  <si>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</si>
  <si>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</si>
  <si>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</si>
  <si>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</si>
  <si>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</si>
  <si>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</si>
  <si>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</si>
  <si>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</si>
  <si>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</si>
  <si>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</si>
  <si>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</si>
  <si>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</si>
  <si>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</si>
  <si>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</si>
  <si>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</si>
  <si>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</si>
  <si>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</si>
  <si>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</si>
  <si>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</si>
  <si>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</si>
  <si>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</si>
  <si>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</si>
  <si>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</si>
  <si>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</si>
  <si>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</si>
  <si>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</si>
  <si>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</si>
  <si>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</si>
  <si>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</si>
  <si>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</si>
  <si>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</si>
  <si>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</si>
  <si>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</si>
  <si>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</si>
  <si>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</si>
  <si>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</si>
  <si>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</si>
  <si>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</si>
  <si>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</si>
  <si>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</si>
  <si>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</si>
  <si>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</si>
  <si>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</si>
  <si>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</si>
  <si>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</si>
  <si>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</si>
  <si>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</si>
  <si>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</si>
  <si>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</si>
  <si>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</si>
  <si>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</si>
  <si>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</si>
  <si>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</si>
  <si>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</si>
  <si>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</si>
  <si>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</si>
  <si>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</si>
  <si>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</si>
  <si>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</si>
  <si>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</si>
  <si>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</si>
  <si>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</si>
  <si>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</si>
  <si>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</si>
  <si>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</si>
  <si>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</si>
  <si>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</si>
  <si>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</si>
  <si>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</si>
  <si>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</si>
  <si>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</si>
  <si>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</si>
  <si>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</si>
  <si>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</si>
  <si>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</si>
  <si>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</si>
  <si>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</si>
  <si>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</si>
  <si>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</si>
  <si>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</si>
  <si>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</si>
  <si>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</si>
  <si>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</si>
  <si>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</si>
  <si>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</si>
  <si>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</si>
  <si>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</si>
  <si>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</si>
  <si>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</si>
  <si>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</si>
  <si>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</si>
  <si>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</si>
  <si>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</si>
  <si>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</si>
  <si>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</si>
  <si>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</si>
  <si>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</si>
  <si>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</si>
  <si>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</si>
  <si>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</si>
  <si>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</si>
  <si>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</si>
  <si>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</si>
  <si>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</si>
  <si>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</si>
  <si>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</si>
  <si>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</si>
  <si>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</si>
  <si>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</si>
  <si>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</si>
  <si>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</si>
  <si>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</si>
  <si>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</si>
  <si>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</si>
  <si>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</si>
  <si>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</si>
  <si>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</si>
  <si>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</si>
  <si>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</si>
  <si>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</si>
  <si>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</si>
  <si>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</si>
  <si>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</si>
  <si>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</si>
  <si>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</si>
  <si>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</si>
  <si>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</si>
  <si>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</si>
  <si>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</si>
  <si>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</si>
  <si>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</si>
  <si>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</si>
  <si>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</si>
  <si>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</si>
  <si>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</si>
  <si>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</si>
  <si>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</si>
  <si>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</si>
  <si>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</si>
  <si>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</si>
  <si>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</si>
  <si>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</si>
  <si>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</si>
  <si>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</si>
  <si>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</si>
  <si>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</si>
  <si>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</si>
  <si>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</si>
  <si>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</si>
  <si>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</si>
  <si>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</si>
  <si>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</si>
  <si>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</si>
  <si>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</si>
  <si>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</si>
  <si>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</si>
  <si>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</si>
  <si>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</si>
  <si>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</si>
  <si>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</si>
  <si>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</si>
  <si>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</si>
  <si>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</si>
  <si>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</si>
  <si>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</si>
  <si>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</si>
  <si>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</si>
  <si>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</si>
  <si>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</si>
  <si>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</si>
  <si>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</si>
  <si>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</si>
  <si>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</si>
  <si>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</si>
  <si>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</si>
  <si>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</si>
  <si>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</si>
  <si>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</si>
  <si>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</si>
  <si>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</si>
  <si>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</si>
  <si>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</si>
  <si>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</si>
  <si>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</si>
  <si>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</si>
  <si>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</si>
  <si>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</si>
  <si>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</si>
  <si>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</si>
  <si>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</si>
  <si>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</si>
  <si>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</si>
  <si>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</si>
  <si>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</si>
  <si>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</si>
  <si>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</si>
  <si>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</si>
  <si>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</si>
  <si>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</si>
  <si>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</si>
  <si>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</si>
  <si>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</si>
  <si>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</si>
  <si>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</si>
  <si>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</si>
  <si>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</si>
  <si>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</si>
  <si>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</si>
  <si>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</si>
  <si>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</si>
  <si>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</si>
  <si>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</si>
  <si>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</si>
  <si>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</si>
  <si>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</si>
  <si>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</si>
  <si>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</si>
  <si>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</si>
  <si>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</si>
  <si>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</si>
  <si>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</si>
  <si>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</si>
  <si>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</si>
  <si>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</si>
  <si>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</si>
  <si>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</si>
  <si>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</si>
  <si>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</si>
  <si>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</si>
  <si>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</si>
  <si>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</si>
  <si>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</si>
  <si>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</si>
  <si>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</si>
  <si>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</si>
  <si>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</si>
  <si>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</si>
  <si>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</si>
  <si>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</si>
  <si>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</si>
  <si>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</si>
  <si>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</si>
  <si>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</si>
  <si>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</si>
  <si>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</si>
  <si>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</si>
  <si>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</si>
  <si>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</si>
  <si>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</si>
  <si>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</si>
  <si>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</si>
  <si>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</si>
  <si>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</si>
  <si>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</si>
  <si>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</si>
  <si>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</si>
  <si>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</si>
  <si>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</si>
  <si>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</si>
  <si>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</si>
  <si>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</si>
  <si>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</si>
  <si>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</si>
  <si>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</si>
  <si>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</si>
  <si>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</si>
  <si>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</si>
  <si>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</si>
  <si>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</si>
  <si>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</si>
  <si>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</si>
  <si>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</si>
  <si>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</si>
  <si>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</si>
  <si>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</si>
  <si>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</si>
  <si>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</si>
  <si>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</si>
  <si>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</si>
  <si>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</si>
  <si>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</si>
  <si>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</si>
  <si>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</si>
  <si>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</si>
  <si>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</si>
  <si>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</si>
  <si>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</si>
  <si>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</si>
  <si>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</si>
  <si>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</si>
  <si>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</si>
  <si>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</si>
  <si>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</si>
  <si>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</si>
  <si>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</si>
  <si>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</si>
  <si>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</si>
  <si>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</si>
  <si>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</si>
  <si>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</si>
  <si>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</si>
  <si>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</si>
  <si>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</si>
  <si>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</si>
  <si>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</si>
  <si>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</si>
  <si>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</si>
  <si>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</si>
  <si>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</si>
  <si>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</si>
  <si>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</si>
  <si>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</si>
  <si>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</si>
  <si>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</si>
  <si>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</si>
  <si>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</si>
  <si>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</si>
  <si>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</si>
  <si>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</si>
  <si>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</si>
  <si>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</si>
  <si>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</si>
  <si>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</si>
  <si>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</si>
  <si>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</si>
  <si>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</si>
  <si>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</si>
  <si>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</si>
  <si>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</si>
  <si>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</si>
  <si>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</si>
  <si>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</si>
  <si>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</si>
  <si>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</si>
  <si>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</si>
  <si>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</si>
  <si>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</si>
  <si>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</si>
  <si>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</si>
  <si>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</si>
  <si>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</si>
  <si>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</si>
  <si>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</si>
  <si>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</si>
  <si>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</si>
  <si>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</si>
  <si>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</si>
  <si>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</si>
  <si>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</si>
  <si>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</si>
  <si>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</si>
  <si>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</si>
  <si>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</si>
  <si>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</si>
  <si>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</si>
  <si>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</si>
  <si>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</si>
  <si>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</si>
  <si>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</si>
  <si>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</si>
  <si>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</si>
  <si>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</si>
  <si>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</si>
  <si>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</si>
  <si>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</si>
  <si>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</si>
  <si>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</si>
  <si>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</si>
  <si>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</si>
  <si>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</si>
  <si>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</si>
  <si>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</si>
  <si>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</si>
  <si>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</si>
  <si>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</si>
  <si>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</si>
  <si>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</si>
  <si>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</si>
  <si>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</si>
  <si>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</si>
  <si>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</si>
  <si>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</si>
  <si>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</si>
  <si>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</si>
  <si>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</si>
  <si>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</si>
  <si>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</si>
  <si>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</si>
  <si>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</si>
  <si>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</si>
  <si>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</si>
  <si>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</si>
  <si>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</si>
  <si>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</si>
  <si>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</si>
  <si>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</si>
  <si>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</si>
  <si>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</si>
  <si>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</si>
  <si>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</si>
  <si>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</si>
  <si>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</si>
  <si>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</si>
  <si>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</si>
  <si>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</si>
  <si>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</si>
  <si>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</si>
  <si>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</si>
  <si>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</si>
  <si>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</si>
  <si>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</si>
  <si>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</si>
  <si>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</si>
  <si>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</si>
  <si>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</si>
  <si>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</si>
  <si>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</si>
  <si>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</si>
  <si>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</si>
  <si>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</si>
  <si>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</si>
  <si>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</si>
  <si>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</si>
  <si>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</si>
  <si>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</si>
  <si>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</si>
  <si>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</si>
  <si>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</si>
  <si>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</si>
  <si>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</si>
  <si>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</si>
  <si>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</si>
  <si>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</si>
  <si>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</si>
  <si>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</si>
  <si>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</si>
  <si>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</si>
  <si>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</si>
  <si>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</si>
  <si>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</si>
  <si>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</si>
  <si>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</si>
  <si>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</si>
  <si>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</si>
  <si>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</si>
  <si>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</si>
  <si>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</si>
  <si>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</si>
  <si>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</si>
  <si>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</si>
  <si>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</si>
  <si>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</si>
  <si>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</si>
  <si>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</si>
  <si>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</si>
  <si>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</si>
  <si>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</si>
  <si>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</si>
  <si>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</si>
  <si>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</si>
  <si>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</si>
  <si>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</si>
  <si>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</si>
  <si>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</si>
  <si>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</si>
  <si>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</si>
  <si>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</si>
  <si>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</si>
  <si>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</si>
  <si>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</si>
  <si>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</si>
  <si>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</si>
  <si>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</si>
  <si>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</si>
  <si>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</si>
  <si>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</si>
  <si>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</si>
  <si>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</si>
  <si>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</si>
  <si>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</si>
  <si>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</si>
  <si>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</si>
  <si>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</si>
  <si>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</si>
  <si>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</si>
  <si>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</si>
  <si>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</si>
  <si>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</si>
  <si>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</si>
  <si>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</si>
  <si>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</si>
  <si>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</si>
  <si>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</si>
  <si>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</si>
  <si>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</si>
  <si>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</si>
  <si>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</si>
  <si>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</si>
  <si>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</si>
  <si>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</si>
  <si>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</si>
  <si>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</si>
  <si>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</si>
  <si>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</si>
  <si>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</si>
  <si>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</si>
  <si>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</si>
  <si>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</si>
  <si>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</si>
  <si>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</si>
  <si>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</si>
  <si>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</si>
  <si>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</si>
  <si>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</si>
  <si>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</si>
  <si>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</si>
  <si>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</si>
  <si>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</si>
  <si>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</si>
  <si>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</si>
  <si>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</si>
  <si>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</si>
  <si>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</si>
  <si>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</si>
  <si>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</si>
  <si>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</si>
  <si>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</si>
  <si>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</si>
  <si>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</si>
  <si>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</si>
  <si>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</si>
  <si>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</si>
  <si>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</si>
  <si>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</si>
  <si>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</si>
  <si>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</si>
  <si>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</si>
  <si>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</si>
  <si>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</si>
  <si>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</si>
  <si>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</si>
  <si>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</si>
  <si>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</si>
  <si>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</si>
  <si>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</si>
  <si>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</si>
  <si>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</si>
  <si>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</si>
  <si>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</si>
  <si>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</si>
  <si>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</si>
  <si>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</si>
  <si>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</si>
  <si>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</si>
  <si>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</si>
  <si>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</si>
  <si>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</si>
  <si>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</si>
  <si>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</si>
  <si>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</si>
  <si>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</si>
  <si>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</si>
  <si>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</si>
  <si>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</si>
  <si>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</si>
  <si>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</si>
  <si>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</si>
  <si>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</si>
  <si>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</si>
  <si>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</si>
  <si>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</si>
  <si>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</si>
  <si>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</si>
  <si>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</si>
  <si>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</si>
  <si>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</si>
  <si>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</si>
  <si>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</si>
  <si>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</si>
  <si>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</si>
  <si>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</si>
  <si>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</si>
  <si>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</si>
  <si>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</si>
  <si>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</si>
  <si>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</si>
  <si>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</si>
  <si>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</si>
  <si>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</si>
  <si>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</si>
  <si>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</si>
  <si>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</si>
  <si>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</si>
  <si>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</si>
  <si>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</si>
  <si>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</si>
  <si>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</si>
  <si>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</si>
  <si>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</si>
  <si>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</si>
  <si>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</si>
  <si>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</si>
  <si>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</si>
  <si>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</si>
  <si>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</si>
  <si>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</si>
  <si>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</si>
  <si>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</si>
  <si>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</si>
  <si>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</si>
  <si>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</si>
  <si>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</si>
  <si>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</si>
  <si>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</si>
  <si>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</si>
  <si>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</si>
  <si>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</si>
  <si>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</si>
  <si>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</si>
  <si>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</si>
  <si>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</si>
  <si>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</si>
  <si>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</si>
  <si>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</si>
  <si>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</si>
  <si>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</si>
  <si>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</si>
  <si>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</si>
  <si>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</si>
  <si>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</si>
  <si>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</si>
  <si>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</si>
  <si>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</si>
  <si>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</si>
  <si>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</si>
  <si>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</si>
  <si>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</si>
  <si>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</si>
  <si>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</si>
  <si>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</si>
  <si>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</si>
  <si>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</si>
  <si>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</si>
  <si>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</si>
  <si>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</si>
  <si>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</si>
  <si>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</si>
  <si>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</si>
  <si>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</si>
  <si>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</si>
  <si>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</si>
  <si>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</si>
  <si>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</si>
  <si>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</si>
  <si>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</si>
  <si>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</si>
  <si>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</si>
  <si>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</si>
  <si>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</si>
  <si>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</si>
  <si>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</si>
  <si>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</si>
  <si>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</si>
  <si>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</si>
  <si>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</si>
  <si>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</si>
  <si>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</si>
  <si>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</si>
  <si>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</si>
  <si>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</si>
  <si>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</si>
  <si>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</si>
  <si>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</si>
  <si>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</si>
  <si>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</si>
  <si>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</si>
  <si>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</si>
  <si>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</si>
  <si>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</si>
  <si>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</si>
  <si>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</si>
  <si>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</si>
  <si>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</si>
  <si>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</si>
  <si>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</si>
  <si>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</si>
  <si>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</si>
  <si>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</si>
  <si>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</si>
  <si>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</si>
  <si>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</si>
  <si>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</si>
  <si>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</si>
  <si>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</si>
  <si>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</si>
  <si>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</si>
  <si>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</si>
  <si>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</si>
  <si>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</si>
  <si>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</si>
  <si>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</si>
  <si>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</si>
  <si>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</si>
  <si>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</si>
  <si>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</si>
  <si>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</si>
  <si>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</si>
  <si>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</si>
  <si>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</si>
  <si>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</si>
  <si>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</si>
  <si>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</si>
  <si>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</si>
  <si>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</si>
  <si>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</si>
  <si>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</si>
  <si>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</si>
  <si>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</si>
  <si>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</si>
  <si>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</si>
  <si>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</si>
  <si>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</si>
  <si>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</si>
  <si>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</si>
  <si>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</si>
  <si>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</si>
  <si>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</si>
  <si>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</si>
  <si>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</si>
  <si>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</si>
  <si>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</si>
  <si>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</si>
  <si>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</si>
  <si>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</si>
  <si>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</si>
  <si>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</si>
  <si>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</si>
  <si>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</si>
  <si>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</si>
  <si>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</si>
  <si>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</si>
  <si>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</si>
  <si>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</si>
  <si>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</si>
  <si>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</si>
  <si>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</si>
  <si>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</si>
  <si>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</si>
  <si>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</si>
  <si>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</si>
  <si>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</si>
  <si>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</si>
  <si>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</si>
  <si>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</si>
  <si>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</si>
  <si>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</si>
  <si>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</si>
  <si>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</si>
  <si>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</si>
  <si>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</si>
  <si>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</si>
  <si>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</si>
  <si>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</si>
  <si>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</si>
  <si>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</si>
  <si>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</si>
  <si>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</si>
  <si>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</si>
  <si>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</si>
  <si>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</si>
  <si>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</si>
  <si>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</si>
  <si>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</si>
  <si>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</si>
  <si>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</si>
  <si>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</si>
  <si>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</si>
  <si>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</si>
  <si>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</si>
  <si>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</si>
  <si>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</si>
  <si>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</si>
  <si>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</si>
  <si>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</si>
  <si>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</si>
  <si>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</si>
  <si>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</si>
  <si>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</si>
  <si>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</si>
  <si>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</si>
  <si>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</si>
  <si>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</si>
  <si>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</si>
  <si>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</si>
  <si>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</si>
  <si>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</si>
  <si>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</si>
  <si>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</si>
  <si>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</si>
  <si>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</si>
  <si>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</si>
  <si>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</si>
  <si>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</si>
  <si>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</si>
  <si>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</si>
  <si>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</si>
  <si>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</si>
  <si>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</si>
  <si>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</si>
  <si>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</si>
  <si>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</si>
  <si>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</si>
  <si>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</si>
  <si>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</si>
  <si>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</si>
  <si>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</si>
  <si>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</si>
  <si>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</si>
  <si>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</si>
  <si>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</si>
  <si>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</si>
  <si>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</si>
  <si>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</si>
  <si>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</si>
  <si>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</si>
  <si>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</si>
  <si>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</si>
  <si>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</si>
  <si>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</si>
  <si>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</si>
  <si>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</si>
  <si>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</si>
  <si>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</si>
  <si>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</si>
  <si>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</si>
  <si>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</si>
  <si>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</si>
  <si>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</si>
  <si>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</si>
  <si>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</si>
  <si>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</si>
  <si>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</si>
  <si>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</si>
  <si>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</si>
  <si>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</si>
  <si>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</si>
  <si>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</si>
  <si>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</si>
  <si>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</si>
  <si>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</si>
  <si>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</si>
  <si>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</si>
  <si>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</si>
  <si>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</si>
  <si>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</si>
  <si>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</si>
  <si>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</si>
  <si>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</si>
  <si>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</si>
  <si>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</si>
  <si>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</si>
  <si>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</si>
  <si>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</si>
  <si>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</si>
  <si>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</si>
  <si>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</si>
  <si>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</si>
  <si>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</si>
  <si>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</si>
  <si>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</si>
  <si>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</si>
  <si>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</si>
  <si>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</si>
  <si>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</si>
  <si>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</si>
  <si>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</si>
  <si>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</si>
  <si>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</si>
  <si>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</si>
  <si>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</si>
  <si>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</si>
  <si>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</si>
  <si>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</si>
  <si>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</si>
  <si>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</si>
  <si>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</si>
  <si>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</si>
  <si>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</si>
  <si>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</si>
  <si>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</si>
  <si>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</si>
  <si>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</si>
  <si>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</si>
  <si>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</si>
  <si>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</si>
  <si>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</si>
  <si>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</si>
  <si>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</si>
  <si>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</si>
  <si>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</si>
  <si>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</si>
  <si>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</si>
  <si>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</si>
  <si>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</si>
  <si>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</si>
  <si>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</si>
  <si>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</si>
  <si>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</si>
  <si>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</si>
  <si>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</si>
  <si>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</si>
  <si>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</si>
  <si>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</si>
  <si>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</si>
  <si>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</si>
  <si>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</si>
  <si>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</si>
  <si>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</si>
  <si>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</si>
  <si>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</si>
  <si>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</si>
  <si>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</si>
  <si>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</si>
  <si>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</si>
  <si>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</si>
  <si>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</si>
  <si>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</si>
  <si>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</si>
  <si>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</si>
  <si>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</si>
  <si>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</si>
  <si>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</si>
  <si>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</si>
  <si>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</si>
  <si>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</si>
  <si>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</si>
  <si>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</si>
  <si>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</si>
  <si>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</si>
  <si>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</si>
  <si>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</si>
  <si>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</si>
  <si>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</si>
  <si>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</si>
  <si>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</si>
  <si>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</si>
  <si>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</si>
  <si>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</si>
  <si>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</si>
  <si>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</si>
  <si>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</si>
  <si>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</si>
  <si>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</si>
  <si>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</si>
  <si>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</si>
  <si>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</si>
  <si>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</si>
  <si>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</si>
  <si>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</si>
  <si>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</si>
  <si>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</si>
  <si>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</si>
  <si>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</si>
  <si>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</si>
  <si>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</si>
  <si>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</si>
  <si>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</si>
  <si>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</si>
  <si>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</si>
  <si>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</si>
  <si>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</si>
  <si>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</si>
  <si>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</si>
  <si>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</si>
  <si>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</si>
  <si>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</si>
  <si>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</si>
  <si>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</si>
  <si>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</si>
  <si>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</si>
  <si>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</si>
  <si>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</si>
  <si>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</si>
  <si>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</si>
  <si>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</si>
  <si>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</si>
  <si>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</si>
  <si>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</si>
  <si>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</si>
  <si>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</si>
  <si>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</si>
  <si>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</si>
  <si>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</si>
  <si>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</si>
  <si>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</si>
  <si>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</si>
  <si>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</si>
  <si>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</si>
  <si>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</si>
  <si>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</si>
  <si>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</si>
  <si>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</si>
  <si>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</si>
  <si>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</si>
  <si>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</si>
  <si>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</si>
  <si>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</si>
  <si>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</si>
  <si>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</si>
  <si>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</si>
  <si>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</si>
  <si>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</si>
  <si>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</si>
  <si>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</si>
  <si>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</si>
  <si>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</si>
  <si>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</si>
  <si>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</si>
  <si>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</si>
  <si>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</si>
  <si>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</si>
  <si>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</si>
  <si>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</si>
  <si>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</si>
  <si>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</si>
  <si>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</si>
  <si>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</si>
  <si>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</si>
  <si>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</si>
  <si>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</si>
  <si>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</si>
  <si>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</si>
  <si>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</si>
  <si>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</si>
  <si>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</si>
  <si>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</si>
  <si>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</si>
  <si>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</si>
  <si>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</si>
  <si>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</si>
  <si>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</si>
  <si>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</si>
  <si>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</si>
  <si>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</si>
  <si>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</si>
  <si>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</si>
  <si>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</si>
  <si>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</si>
  <si>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</si>
  <si>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</si>
  <si>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</si>
  <si>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</si>
  <si>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</si>
  <si>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</si>
  <si>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</si>
  <si>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</si>
  <si>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</si>
  <si>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</si>
  <si>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</si>
  <si>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</si>
  <si>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</si>
  <si>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</si>
  <si>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</si>
  <si>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</si>
  <si>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</si>
  <si>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</si>
  <si>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</si>
  <si>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</si>
  <si>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</si>
  <si>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</si>
  <si>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</si>
  <si>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</si>
  <si>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</si>
  <si>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</si>
  <si>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</si>
  <si>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</si>
  <si>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</si>
  <si>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</si>
  <si>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</si>
  <si>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</si>
  <si>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</si>
  <si>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</si>
  <si>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</si>
  <si>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</si>
  <si>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</si>
  <si>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</si>
  <si>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</si>
  <si>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</si>
  <si>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</si>
  <si>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</si>
  <si>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</si>
  <si>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</si>
  <si>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</si>
  <si>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</si>
  <si>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</si>
  <si>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</si>
  <si>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</si>
  <si>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</si>
  <si>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</si>
  <si>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</si>
  <si>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</si>
  <si>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</si>
  <si>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</si>
  <si>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</si>
  <si>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</si>
  <si>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</si>
  <si>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</si>
  <si>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</si>
  <si>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</si>
  <si>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</si>
  <si>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</si>
  <si>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</si>
  <si>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</si>
  <si>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</si>
  <si>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</si>
  <si>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</si>
  <si>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</si>
  <si>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</si>
  <si>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</si>
  <si>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</si>
  <si>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</si>
  <si>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</si>
  <si>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</si>
  <si>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</si>
  <si>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</si>
  <si>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</si>
  <si>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</si>
  <si>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</si>
  <si>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</si>
  <si>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</si>
  <si>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</si>
  <si>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</si>
  <si>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</si>
  <si>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</si>
  <si>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</si>
  <si>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</si>
  <si>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</si>
  <si>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</si>
  <si>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</si>
  <si>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</si>
  <si>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</si>
  <si>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</si>
  <si>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</si>
  <si>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</si>
  <si>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</si>
  <si>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</si>
  <si>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</si>
  <si>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</si>
  <si>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</si>
  <si>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</si>
  <si>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</si>
  <si>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</si>
  <si>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</si>
  <si>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</si>
  <si>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</si>
  <si>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</si>
  <si>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</si>
  <si>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</si>
  <si>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</si>
  <si>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</si>
  <si>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</si>
  <si>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</si>
  <si>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</si>
  <si>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</si>
  <si>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</si>
  <si>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</si>
  <si>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</si>
  <si>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</si>
  <si>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</si>
  <si>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</si>
  <si>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</si>
  <si>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</si>
  <si>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</si>
  <si>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</si>
  <si>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</si>
  <si>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</si>
  <si>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</si>
  <si>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</si>
  <si>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</si>
  <si>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</si>
  <si>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</si>
  <si>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</si>
  <si>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</si>
  <si>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</si>
  <si>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</si>
  <si>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</si>
  <si>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</si>
  <si>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</si>
  <si>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</si>
  <si>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</si>
  <si>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</si>
  <si>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</si>
  <si>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</si>
  <si>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</si>
  <si>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</si>
  <si>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</si>
  <si>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</si>
  <si>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</si>
  <si>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</si>
  <si>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</si>
  <si>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</si>
  <si>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</si>
  <si>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</si>
  <si>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</si>
  <si>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</si>
  <si>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</si>
  <si>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</si>
  <si>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</si>
  <si>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</si>
  <si>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</si>
  <si>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</si>
  <si>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</si>
  <si>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</si>
  <si>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</si>
  <si>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</si>
  <si>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</si>
  <si>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</si>
  <si>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</si>
  <si>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</si>
  <si>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</si>
  <si>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</si>
  <si>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</si>
  <si>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</si>
  <si>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</si>
  <si>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</si>
  <si>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</si>
  <si>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</si>
  <si>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</si>
  <si>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</si>
  <si>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</si>
  <si>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</si>
  <si>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</si>
  <si>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</si>
  <si>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</si>
  <si>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</si>
  <si>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</si>
  <si>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</si>
  <si>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</si>
  <si>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</si>
  <si>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</si>
  <si>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</si>
  <si>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</si>
  <si>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</si>
  <si>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</si>
  <si>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</si>
  <si>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</si>
  <si>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</si>
  <si>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</si>
  <si>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</si>
  <si>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</si>
  <si>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</si>
  <si>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</si>
  <si>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</si>
  <si>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</si>
  <si>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</si>
  <si>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</si>
  <si>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</si>
  <si>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</si>
  <si>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</si>
  <si>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</si>
  <si>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</si>
  <si>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</si>
  <si>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</si>
  <si>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</si>
  <si>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</si>
  <si>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</si>
  <si>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</si>
  <si>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</si>
  <si>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</si>
  <si>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</si>
  <si>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</si>
  <si>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</si>
  <si>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</si>
  <si>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</si>
  <si>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</si>
  <si>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</si>
  <si>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</si>
  <si>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</si>
  <si>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</si>
  <si>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</si>
  <si>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</si>
  <si>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</si>
  <si>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</si>
  <si>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</si>
  <si>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</si>
  <si>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</si>
  <si>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</si>
  <si>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</si>
  <si>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</si>
  <si>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</si>
  <si>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</si>
  <si>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</si>
  <si>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</si>
  <si>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</si>
  <si>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</si>
  <si>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</si>
  <si>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</si>
  <si>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</si>
  <si>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</si>
  <si>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</si>
  <si>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</si>
  <si>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</si>
  <si>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</si>
  <si>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</si>
  <si>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</si>
  <si>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</si>
  <si>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</si>
  <si>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</si>
  <si>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</si>
  <si>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</si>
  <si>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</si>
  <si>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</si>
  <si>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</si>
  <si>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</si>
  <si>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</si>
  <si>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</si>
  <si>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</si>
  <si>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</si>
  <si>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</si>
  <si>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</si>
  <si>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</si>
  <si>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</si>
  <si>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</si>
  <si>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</si>
  <si>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</si>
  <si>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</si>
  <si>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</si>
  <si>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</si>
  <si>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</si>
  <si>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</si>
  <si>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</si>
  <si>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</si>
  <si>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</si>
  <si>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</si>
  <si>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</si>
  <si>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</si>
  <si>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</si>
  <si>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</si>
  <si>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</si>
  <si>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</si>
  <si>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</si>
  <si>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</si>
  <si>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</si>
  <si>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</si>
  <si>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</si>
  <si>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</si>
  <si>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</si>
  <si>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</si>
  <si>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</si>
  <si>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</si>
  <si>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</si>
  <si>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</si>
  <si>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</si>
  <si>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</si>
  <si>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</si>
  <si>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</si>
  <si>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</si>
  <si>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</si>
  <si>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</si>
  <si>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</si>
  <si>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</si>
  <si>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</si>
  <si>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</si>
  <si>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</si>
  <si>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</si>
  <si>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</si>
  <si>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</si>
  <si>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</si>
  <si>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</si>
  <si>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</si>
  <si>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</si>
  <si>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</si>
  <si>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</si>
  <si>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</si>
  <si>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</si>
  <si>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</si>
  <si>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</si>
  <si>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</si>
  <si>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</si>
  <si>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</si>
  <si>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</si>
  <si>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</si>
  <si>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</si>
  <si>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</si>
  <si>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</si>
  <si>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</si>
  <si>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</si>
  <si>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</si>
  <si>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</si>
  <si>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</si>
  <si>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</si>
  <si>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</si>
  <si>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</si>
  <si>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</si>
  <si>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</si>
  <si>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</si>
  <si>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</si>
  <si>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</si>
  <si>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</si>
  <si>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</si>
  <si>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</si>
  <si>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</si>
  <si>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</si>
  <si>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</si>
  <si>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</si>
  <si>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</si>
  <si>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</si>
  <si>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</si>
  <si>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</si>
  <si>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</si>
  <si>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</si>
  <si>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</si>
  <si>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</si>
  <si>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</si>
  <si>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</si>
  <si>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</si>
  <si>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</si>
  <si>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</si>
  <si>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</si>
  <si>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</si>
  <si>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</si>
  <si>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</si>
  <si>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</si>
  <si>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</si>
  <si>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</si>
  <si>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</si>
  <si>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</si>
  <si>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</si>
  <si>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</si>
  <si>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</si>
  <si>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</si>
  <si>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</si>
  <si>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</si>
  <si>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</si>
  <si>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</si>
  <si>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</si>
  <si>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</si>
  <si>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</si>
  <si>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</si>
  <si>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</si>
  <si>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</si>
  <si>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</si>
  <si>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</si>
  <si>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</si>
  <si>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</si>
  <si>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</si>
  <si>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</si>
  <si>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</si>
  <si>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</si>
  <si>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</si>
  <si>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</si>
  <si>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</si>
  <si>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</si>
  <si>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</si>
  <si>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</si>
  <si>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</si>
  <si>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</si>
  <si>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</si>
  <si>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</si>
  <si>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</si>
  <si>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</si>
  <si>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</si>
  <si>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</si>
  <si>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</si>
  <si>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</si>
  <si>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</si>
  <si>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</si>
  <si>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</si>
  <si>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</si>
  <si>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</si>
  <si>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</si>
  <si>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</si>
  <si>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</si>
  <si>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</si>
  <si>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</si>
  <si>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</si>
  <si>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</si>
  <si>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</si>
  <si>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</si>
  <si>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</si>
  <si>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</si>
  <si>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</si>
  <si>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</si>
  <si>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</si>
  <si>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</si>
  <si>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</si>
  <si>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</si>
  <si>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</si>
  <si>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</si>
  <si>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</si>
  <si>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</si>
  <si>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</si>
  <si>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</si>
  <si>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</si>
  <si>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</si>
  <si>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</si>
  <si>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</si>
  <si>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</si>
  <si>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</si>
  <si>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</si>
  <si>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</si>
  <si>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</si>
  <si>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</si>
  <si>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</si>
  <si>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</si>
  <si>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</si>
  <si>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</si>
  <si>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</si>
  <si>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</si>
  <si>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</si>
  <si>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</si>
  <si>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</si>
  <si>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</si>
  <si>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</si>
  <si>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</si>
  <si>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</si>
  <si>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</si>
  <si>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</si>
  <si>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</si>
  <si>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</si>
  <si>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</si>
  <si>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</si>
  <si>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</si>
  <si>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</si>
  <si>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</si>
  <si>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</si>
  <si>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</si>
  <si>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</si>
  <si>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</si>
  <si>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</si>
  <si>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</si>
  <si>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</si>
  <si>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</si>
  <si>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</si>
  <si>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</si>
  <si>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</si>
  <si>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</si>
  <si>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</si>
  <si>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</si>
  <si>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</si>
  <si>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</si>
  <si>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</si>
  <si>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</si>
  <si>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</si>
  <si>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</si>
  <si>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</si>
  <si>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</si>
  <si>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</si>
  <si>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</si>
  <si>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</si>
  <si>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</si>
  <si>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</si>
  <si>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</si>
  <si>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</si>
  <si>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</si>
  <si>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</si>
  <si>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</si>
  <si>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</si>
  <si>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</si>
  <si>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</si>
  <si>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</si>
  <si>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</si>
  <si>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</si>
  <si>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</si>
  <si>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</si>
  <si>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</si>
  <si>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</si>
  <si>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</si>
  <si>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</si>
  <si>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</si>
  <si>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</si>
  <si>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</si>
  <si>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</si>
  <si>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</si>
  <si>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</si>
  <si>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</si>
  <si>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</si>
  <si>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</si>
  <si>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</si>
  <si>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</si>
  <si>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</si>
  <si>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</si>
  <si>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</si>
  <si>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</si>
  <si>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</si>
  <si>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</si>
  <si>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</si>
  <si>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</si>
  <si>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</si>
  <si>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</si>
  <si>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</si>
  <si>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</si>
  <si>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</si>
  <si>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</si>
  <si>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</si>
  <si>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</si>
  <si>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</si>
  <si>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</si>
  <si>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</si>
  <si>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</si>
  <si>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</si>
  <si>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</si>
  <si>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</si>
  <si>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</si>
  <si>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</si>
  <si>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</si>
  <si>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</si>
  <si>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</si>
  <si>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</si>
  <si>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</si>
  <si>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</si>
  <si>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</si>
  <si>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</si>
  <si>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</si>
  <si>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</si>
  <si>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</si>
  <si>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</si>
  <si>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</si>
  <si>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</si>
  <si>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</si>
  <si>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</si>
  <si>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</si>
  <si>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</si>
  <si>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</si>
  <si>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</si>
  <si>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</si>
  <si>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</si>
  <si>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</si>
  <si>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</si>
  <si>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</si>
  <si>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</si>
  <si>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</si>
  <si>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</si>
  <si>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</si>
  <si>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</si>
  <si>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</si>
  <si>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</si>
  <si>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</si>
  <si>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</si>
  <si>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</si>
  <si>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</si>
  <si>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</si>
  <si>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</si>
  <si>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</si>
  <si>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</si>
  <si>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</si>
  <si>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</si>
  <si>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</si>
  <si>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</si>
  <si>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</si>
  <si>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</si>
  <si>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</si>
  <si>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</si>
  <si>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</si>
  <si>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</si>
  <si>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</si>
  <si>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</si>
  <si>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</si>
  <si>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</si>
  <si>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</si>
  <si>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</si>
  <si>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</si>
  <si>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</si>
  <si>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</si>
  <si>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</si>
  <si>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</si>
  <si>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</si>
  <si>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</si>
  <si>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</si>
  <si>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</si>
  <si>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</si>
  <si>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</si>
  <si>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</si>
  <si>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</si>
  <si>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</si>
  <si>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</si>
  <si>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</si>
  <si>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</si>
  <si>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</si>
  <si>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</si>
  <si>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</si>
  <si>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</si>
  <si>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</si>
  <si>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</si>
  <si>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</si>
  <si>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</si>
  <si>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</si>
  <si>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</si>
  <si>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</si>
  <si>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</si>
  <si>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</si>
  <si>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</si>
  <si>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</si>
  <si>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</si>
  <si>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</si>
  <si>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</si>
  <si>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</si>
  <si>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</si>
  <si>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</si>
  <si>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</si>
  <si>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</si>
  <si>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</si>
  <si>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</si>
  <si>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</si>
  <si>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</si>
  <si>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</si>
  <si>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</si>
  <si>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</si>
  <si>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</si>
  <si>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</si>
  <si>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</si>
  <si>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</si>
  <si>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</si>
  <si>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</si>
  <si>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</si>
  <si>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</si>
  <si>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</si>
  <si>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</si>
  <si>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</si>
  <si>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</si>
  <si>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</si>
  <si>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</si>
  <si>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</si>
  <si>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</si>
  <si>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</si>
  <si>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</si>
  <si>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</si>
  <si>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</si>
  <si>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</si>
  <si>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</si>
  <si>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</si>
  <si>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</si>
  <si>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</si>
  <si>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</si>
  <si>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</si>
  <si>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</si>
  <si>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</si>
  <si>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</si>
  <si>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</si>
  <si>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</si>
  <si>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</si>
  <si>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</si>
  <si>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</si>
  <si>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</si>
  <si>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</si>
  <si>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</si>
  <si>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</si>
  <si>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</si>
  <si>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</si>
  <si>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</si>
  <si>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</si>
  <si>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</si>
  <si>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</si>
  <si>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</si>
  <si>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</si>
  <si>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</si>
  <si>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</si>
  <si>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</si>
  <si>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</si>
  <si>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</si>
  <si>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</si>
  <si>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</si>
  <si>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</si>
  <si>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</si>
  <si>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</si>
  <si>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</si>
  <si>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</si>
  <si>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</si>
  <si>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</si>
  <si>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</si>
  <si>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</si>
  <si>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</si>
  <si>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</si>
  <si>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</si>
  <si>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</si>
  <si>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</si>
  <si>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</si>
  <si>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</si>
  <si>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</si>
  <si>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</si>
  <si>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</si>
  <si>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</si>
  <si>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</si>
  <si>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</si>
  <si>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</si>
  <si>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</si>
  <si>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</si>
  <si>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</si>
  <si>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</si>
  <si>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</si>
  <si>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</si>
  <si>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</si>
  <si>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</si>
  <si>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</si>
  <si>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</si>
  <si>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</si>
  <si>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</si>
  <si>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</si>
  <si>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</si>
  <si>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</si>
  <si>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</si>
  <si>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</si>
  <si>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</si>
  <si>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</si>
  <si>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</si>
  <si>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</si>
  <si>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</si>
  <si>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</si>
  <si>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</si>
  <si>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</si>
  <si>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</si>
  <si>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</si>
  <si>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</si>
  <si>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</si>
  <si>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</si>
  <si>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</si>
  <si>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</si>
  <si>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</si>
  <si>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</si>
  <si>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</si>
  <si>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</si>
  <si>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</si>
  <si>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</si>
  <si>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</si>
  <si>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</si>
  <si>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</si>
  <si>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</si>
  <si>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</si>
  <si>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</si>
  <si>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</si>
  <si>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</si>
  <si>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</si>
  <si>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</si>
  <si>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</si>
  <si>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</si>
  <si>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</si>
  <si>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</si>
  <si>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</si>
  <si>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</si>
  <si>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</si>
  <si>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</si>
  <si>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</si>
  <si>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</si>
  <si>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</si>
  <si>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</si>
  <si>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</si>
  <si>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</si>
  <si>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</si>
  <si>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</si>
  <si>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</si>
  <si>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</si>
  <si>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</si>
  <si>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</si>
  <si>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</si>
  <si>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</si>
  <si>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</si>
  <si>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</si>
  <si>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</si>
  <si>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</si>
  <si>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</si>
  <si>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</si>
  <si>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</si>
  <si>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</si>
  <si>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</si>
  <si>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</si>
  <si>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</si>
  <si>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</si>
  <si>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</si>
  <si>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</si>
  <si>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</si>
  <si>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</si>
  <si>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</si>
  <si>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</si>
  <si>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</si>
  <si>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</si>
  <si>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</si>
  <si>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</si>
  <si>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</si>
  <si>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</si>
  <si>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</si>
  <si>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</si>
  <si>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</si>
  <si>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</si>
  <si>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</si>
  <si>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</si>
  <si>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</si>
  <si>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</si>
  <si>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</si>
  <si>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</si>
  <si>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</si>
  <si>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</si>
  <si>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</si>
  <si>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</si>
  <si>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</si>
  <si>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</si>
  <si>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</si>
  <si>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</si>
  <si>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</si>
  <si>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</si>
  <si>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</si>
  <si>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</si>
  <si>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</si>
  <si>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</si>
  <si>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</si>
  <si>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</si>
  <si>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</si>
  <si>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</si>
  <si>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</si>
  <si>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</si>
  <si>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</si>
  <si>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</si>
  <si>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</si>
  <si>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</si>
  <si>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</si>
  <si>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</si>
  <si>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</si>
  <si>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</si>
  <si>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</si>
  <si>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</si>
  <si>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</si>
  <si>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</si>
  <si>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</si>
  <si>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</si>
  <si>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</si>
  <si>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</si>
  <si>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</si>
  <si>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</si>
  <si>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</si>
  <si>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</si>
  <si>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</si>
  <si>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</si>
  <si>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</si>
  <si>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</si>
  <si>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</si>
  <si>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</si>
  <si>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</si>
  <si>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</si>
  <si>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</si>
  <si>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</si>
  <si>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</si>
  <si>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</si>
  <si>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</si>
  <si>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</si>
  <si>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</si>
  <si>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</si>
  <si>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</si>
  <si>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</si>
  <si>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</si>
  <si>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</si>
  <si>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</si>
  <si>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</si>
  <si>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</si>
  <si>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</si>
  <si>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</si>
  <si>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</si>
  <si>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</si>
  <si>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</si>
  <si>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</si>
  <si>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</si>
  <si>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</si>
  <si>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</si>
  <si>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</si>
  <si>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</si>
  <si>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</si>
  <si>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</si>
  <si>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</si>
  <si>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</si>
  <si>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</si>
  <si>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</si>
  <si>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</si>
  <si>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</si>
  <si>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</si>
  <si>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</si>
  <si>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</si>
  <si>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</si>
  <si>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</si>
  <si>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</si>
  <si>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</si>
  <si>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</si>
  <si>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</si>
  <si>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</si>
  <si>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</si>
  <si>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</si>
  <si>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</si>
  <si>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</si>
  <si>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</si>
  <si>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</si>
  <si>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</si>
  <si>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</si>
  <si>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</si>
  <si>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</si>
  <si>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</si>
  <si>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</si>
  <si>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</si>
  <si>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</si>
  <si>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</si>
  <si>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</si>
  <si>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</si>
  <si>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</si>
  <si>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</si>
  <si>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</si>
  <si>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</si>
  <si>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</si>
  <si>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</si>
  <si>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</si>
  <si>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</si>
  <si>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</si>
  <si>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</si>
  <si>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</si>
  <si>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</si>
  <si>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</si>
  <si>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</si>
  <si>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</si>
  <si>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</si>
  <si>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</si>
  <si>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</si>
  <si>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</si>
  <si>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</si>
  <si>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</si>
  <si>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</si>
  <si>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</si>
  <si>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</si>
  <si>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</si>
  <si>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</si>
  <si>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</si>
  <si>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</si>
  <si>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</si>
  <si>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</si>
  <si>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</si>
  <si>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</si>
  <si>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</si>
  <si>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</si>
  <si>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</si>
  <si>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</si>
  <si>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</si>
  <si>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</si>
  <si>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</si>
  <si>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</si>
  <si>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</si>
  <si>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</si>
  <si>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</si>
  <si>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</si>
  <si>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</si>
  <si>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</si>
  <si>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</si>
  <si>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</si>
  <si>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</si>
  <si>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</si>
  <si>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</si>
  <si>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</si>
  <si>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</si>
  <si>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</si>
  <si>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</si>
  <si>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</si>
  <si>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</si>
  <si>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</si>
  <si>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</si>
  <si>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</si>
  <si>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</si>
  <si>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</si>
  <si>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</si>
  <si>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</si>
  <si>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</si>
  <si>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</si>
  <si>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</si>
  <si>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</si>
  <si>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</si>
  <si>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</si>
  <si>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</si>
  <si>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</si>
  <si>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</si>
  <si>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</si>
  <si>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</si>
  <si>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</si>
  <si>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</si>
  <si>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</si>
  <si>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</si>
  <si>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</si>
  <si>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</si>
  <si>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</si>
  <si>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</si>
  <si>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</si>
  <si>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</si>
  <si>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</si>
  <si>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</si>
  <si>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</si>
  <si>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</si>
  <si>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</si>
  <si>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</si>
  <si>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</si>
  <si>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</si>
  <si>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</si>
  <si>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</si>
  <si>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</si>
  <si>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</si>
  <si>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</si>
  <si>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</si>
  <si>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</si>
  <si>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</si>
  <si>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</si>
  <si>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</si>
  <si>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</si>
  <si>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</si>
  <si>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</si>
  <si>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</si>
  <si>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</si>
  <si>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</si>
  <si>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</si>
  <si>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</si>
  <si>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</si>
  <si>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</si>
  <si>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</si>
  <si>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</si>
  <si>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</si>
  <si>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</si>
  <si>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</si>
  <si>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</si>
  <si>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</si>
  <si>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</si>
  <si>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</si>
  <si>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</si>
  <si>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</si>
  <si>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</si>
  <si>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</si>
  <si>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</si>
  <si>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</si>
  <si>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</si>
  <si>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</si>
  <si>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</si>
  <si>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</si>
  <si>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</si>
  <si>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</si>
  <si>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</si>
  <si>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</si>
  <si>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</si>
  <si>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</si>
  <si>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</si>
  <si>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</si>
  <si>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</si>
  <si>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</si>
  <si>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</si>
  <si>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</si>
  <si>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</si>
  <si>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</si>
  <si>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</si>
  <si>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</si>
  <si>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</si>
  <si>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</si>
  <si>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</si>
  <si>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</si>
  <si>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</si>
  <si>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</si>
  <si>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</si>
  <si>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</si>
  <si>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</si>
  <si>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</si>
  <si>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</si>
  <si>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</si>
  <si>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</si>
  <si>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</si>
  <si>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</si>
  <si>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</si>
  <si>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</si>
  <si>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</si>
  <si>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</si>
  <si>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</si>
  <si>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</si>
  <si>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</si>
  <si>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</si>
  <si>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</si>
  <si>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</si>
  <si>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</si>
  <si>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</si>
  <si>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</si>
  <si>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</si>
  <si>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</si>
  <si>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</si>
  <si>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</si>
  <si>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</si>
  <si>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</si>
  <si>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</si>
  <si>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</si>
  <si>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</si>
  <si>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</si>
  <si>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</si>
  <si>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</si>
  <si>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</si>
  <si>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</si>
  <si>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</si>
  <si>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</si>
  <si>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</si>
  <si>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</si>
  <si>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</si>
  <si>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</si>
  <si>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</si>
  <si>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</si>
  <si>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</si>
  <si>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</si>
  <si>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</si>
  <si>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</si>
  <si>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</si>
  <si>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</si>
  <si>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</si>
  <si>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</si>
  <si>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</si>
  <si>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</si>
  <si>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</si>
  <si>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</si>
  <si>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</si>
  <si>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</si>
  <si>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</si>
  <si>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</si>
  <si>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</si>
  <si>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</si>
  <si>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</si>
  <si>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</si>
  <si>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</si>
  <si>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</si>
  <si>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</si>
  <si>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</si>
  <si>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</si>
  <si>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</si>
  <si>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</si>
  <si>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</si>
  <si>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</si>
  <si>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</si>
  <si>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</si>
  <si>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</si>
  <si>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</si>
  <si>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</si>
  <si>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</si>
  <si>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</si>
  <si>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</si>
  <si>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</si>
  <si>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</si>
  <si>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</si>
  <si>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</si>
  <si>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</si>
  <si>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</si>
  <si>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</si>
  <si>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</si>
  <si>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</si>
  <si>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</si>
  <si>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</si>
  <si>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</si>
  <si>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</si>
  <si>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</si>
  <si>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</si>
  <si>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</si>
  <si>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</si>
  <si>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</si>
  <si>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</si>
  <si>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</si>
  <si>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</si>
  <si>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</si>
  <si>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</si>
  <si>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</si>
  <si>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</si>
  <si>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</si>
  <si>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</si>
  <si>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</si>
  <si>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</si>
  <si>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</si>
  <si>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</si>
  <si>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</si>
  <si>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</si>
  <si>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</si>
  <si>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</si>
  <si>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</si>
  <si>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</si>
  <si>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</si>
  <si>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</si>
  <si>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</si>
  <si>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</si>
  <si>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</si>
  <si>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</si>
  <si>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</si>
  <si>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</si>
  <si>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</si>
  <si>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</si>
  <si>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</si>
  <si>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</si>
  <si>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</si>
  <si>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</si>
  <si>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</si>
  <si>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</si>
  <si>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</si>
  <si>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</si>
  <si>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</si>
  <si>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</si>
  <si>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</si>
  <si>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</si>
  <si>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</si>
  <si>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</si>
  <si>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</si>
  <si>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</si>
  <si>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</si>
  <si>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</si>
  <si>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</si>
  <si>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</si>
  <si>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</si>
  <si>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</si>
  <si>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</si>
  <si>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</si>
  <si>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</si>
  <si>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</si>
  <si>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</si>
  <si>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</si>
  <si>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</si>
  <si>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</si>
  <si>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</si>
  <si>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</si>
  <si>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</si>
  <si>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</si>
  <si>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</si>
  <si>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</si>
  <si>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</si>
  <si>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</si>
  <si>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</si>
  <si>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</si>
  <si>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</si>
  <si>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</si>
  <si>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</si>
  <si>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</si>
  <si>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</si>
  <si>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</si>
  <si>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</si>
  <si>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</si>
  <si>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</si>
  <si>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</si>
  <si>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</si>
  <si>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</si>
  <si>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</si>
  <si>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</si>
  <si>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</si>
  <si>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</si>
  <si>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</si>
  <si>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</si>
  <si>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</si>
  <si>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</si>
  <si>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</si>
  <si>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</si>
  <si>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</si>
  <si>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</si>
  <si>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</si>
  <si>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</si>
  <si>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</si>
  <si>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</si>
  <si>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</si>
  <si>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</si>
  <si>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</si>
  <si>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</si>
  <si>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</si>
  <si>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</si>
  <si>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</si>
  <si>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</si>
  <si>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</si>
  <si>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</si>
  <si>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</si>
  <si>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</si>
  <si>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</si>
  <si>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</si>
  <si>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</si>
  <si>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</si>
  <si>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</si>
  <si>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</si>
  <si>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</si>
  <si>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</si>
  <si>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</si>
  <si>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</si>
  <si>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</si>
  <si>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</si>
  <si>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</si>
  <si>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</si>
  <si>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</si>
  <si>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</si>
  <si>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</si>
  <si>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</si>
  <si>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</si>
  <si>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</si>
  <si>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</si>
  <si>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</si>
  <si>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</si>
  <si>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</si>
  <si>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</si>
  <si>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</si>
  <si>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</si>
  <si>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</si>
  <si>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</si>
  <si>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</si>
  <si>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</si>
  <si>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</si>
  <si>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</si>
  <si>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</si>
  <si>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</si>
  <si>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</si>
  <si>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</si>
  <si>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</si>
  <si>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</si>
  <si>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</si>
  <si>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</si>
  <si>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</si>
  <si>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</si>
  <si>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</si>
  <si>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</si>
  <si>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</si>
  <si>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</si>
  <si>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</si>
  <si>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</si>
  <si>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</si>
  <si>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</si>
  <si>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</si>
  <si>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</si>
  <si>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</si>
  <si>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</si>
  <si>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</si>
  <si>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</si>
  <si>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</si>
  <si>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</si>
  <si>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</si>
  <si>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</si>
  <si>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</si>
  <si>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</si>
  <si>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</si>
  <si>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</si>
  <si>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</si>
  <si>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</si>
  <si>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</si>
  <si>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</si>
  <si>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</si>
  <si>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</si>
  <si>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</si>
  <si>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</si>
  <si>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</si>
  <si>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</si>
  <si>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</si>
  <si>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</si>
  <si>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</si>
  <si>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</si>
  <si>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</si>
  <si>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</si>
  <si>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</si>
  <si>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</si>
  <si>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</si>
  <si>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</si>
  <si>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</si>
  <si>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</si>
  <si>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</si>
  <si>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</si>
  <si>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</si>
  <si>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</si>
  <si>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</si>
  <si>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</si>
  <si>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</si>
  <si>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</si>
  <si>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</si>
  <si>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</si>
  <si>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</si>
  <si>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</si>
  <si>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</si>
  <si>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</si>
  <si>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</si>
  <si>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</si>
  <si>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</si>
  <si>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</si>
  <si>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</si>
  <si>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</si>
  <si>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</si>
  <si>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</si>
  <si>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</si>
  <si>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</si>
  <si>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</si>
  <si>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</si>
  <si>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</si>
  <si>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</si>
  <si>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</si>
  <si>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</si>
  <si>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</si>
  <si>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</si>
  <si>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</si>
  <si>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</si>
  <si>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</si>
  <si>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</si>
  <si>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</si>
  <si>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</si>
  <si>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</si>
  <si>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</si>
  <si>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</si>
  <si>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</si>
  <si>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</si>
  <si>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</si>
  <si>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</si>
  <si>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</si>
  <si>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</si>
  <si>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</si>
  <si>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</si>
  <si>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</si>
  <si>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</si>
  <si>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</si>
  <si>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</si>
  <si>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</si>
  <si>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</si>
  <si>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</si>
  <si>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</si>
  <si>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</si>
  <si>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</si>
  <si>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</si>
  <si>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</si>
  <si>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</si>
  <si>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</si>
  <si>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</si>
  <si>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</si>
  <si>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</si>
  <si>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</si>
  <si>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</si>
  <si>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</si>
  <si>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</si>
  <si>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</si>
  <si>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</si>
  <si>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</si>
  <si>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</si>
  <si>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</si>
  <si>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</si>
  <si>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</si>
  <si>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</si>
  <si>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</si>
  <si>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</si>
  <si>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</si>
  <si>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</si>
  <si>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</si>
  <si>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</si>
  <si>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</si>
  <si>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</si>
  <si>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</si>
  <si>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</si>
  <si>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</si>
  <si>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</si>
  <si>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</si>
  <si>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</si>
  <si>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</si>
  <si>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</si>
  <si>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</si>
  <si>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</si>
  <si>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</si>
  <si>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</si>
  <si>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</si>
  <si>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</si>
  <si>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</si>
  <si>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</si>
  <si>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</si>
  <si>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</si>
  <si>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</si>
  <si>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</si>
  <si>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</si>
  <si>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</si>
  <si>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</si>
  <si>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</si>
  <si>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</si>
  <si>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</si>
  <si>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</si>
  <si>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</si>
  <si>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</si>
  <si>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</si>
  <si>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</si>
  <si>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</si>
  <si>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</si>
  <si>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</si>
  <si>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</si>
  <si>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</si>
  <si>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</si>
  <si>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</si>
  <si>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</si>
  <si>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</si>
  <si>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</si>
  <si>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</si>
  <si>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</si>
  <si>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</si>
  <si>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</si>
  <si>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</si>
  <si>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</si>
  <si>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</si>
  <si>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</si>
  <si>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</si>
  <si>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</si>
  <si>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</si>
  <si>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</si>
  <si>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</si>
  <si>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</si>
  <si>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</si>
  <si>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</si>
  <si>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</si>
  <si>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</si>
  <si>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</si>
  <si>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</si>
  <si>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</si>
  <si>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</si>
  <si>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</si>
  <si>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</si>
  <si>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</si>
  <si>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</si>
  <si>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</si>
  <si>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</si>
  <si>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</si>
  <si>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</si>
  <si>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</si>
  <si>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</si>
  <si>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</si>
  <si>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</si>
  <si>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</si>
  <si>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</si>
  <si>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</si>
  <si>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</si>
  <si>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</si>
  <si>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</si>
  <si>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</si>
  <si>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</si>
  <si>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</si>
  <si>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</si>
  <si>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</si>
  <si>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</si>
  <si>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</si>
  <si>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</si>
  <si>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</si>
  <si>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</si>
  <si>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</si>
  <si>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</si>
  <si>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</si>
  <si>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</si>
  <si>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</si>
  <si>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</si>
  <si>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</si>
  <si>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</si>
  <si>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</si>
  <si>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</si>
  <si>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</si>
  <si>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</si>
  <si>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</si>
  <si>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</si>
  <si>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</si>
  <si>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</si>
  <si>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</si>
  <si>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</si>
  <si>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</si>
  <si>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</si>
  <si>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</si>
  <si>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</si>
  <si>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</si>
  <si>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</si>
  <si>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</si>
  <si>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</si>
  <si>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</si>
  <si>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</si>
  <si>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</si>
  <si>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</si>
  <si>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</si>
  <si>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</si>
  <si>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</si>
  <si>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</si>
  <si>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</si>
  <si>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</si>
  <si>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</si>
  <si>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</si>
  <si>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</si>
  <si>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</si>
  <si>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</si>
  <si>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</si>
  <si>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</si>
  <si>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</si>
  <si>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</si>
  <si>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</si>
  <si>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</si>
  <si>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</si>
  <si>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</si>
  <si>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</si>
  <si>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</si>
  <si>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</si>
  <si>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</si>
  <si>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</si>
  <si>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</si>
  <si>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</si>
  <si>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</si>
  <si>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</si>
  <si>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</si>
  <si>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</si>
  <si>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</si>
  <si>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</si>
  <si>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</si>
  <si>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</si>
  <si>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</si>
  <si>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</si>
  <si>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</si>
  <si>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</si>
  <si>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</si>
  <si>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</si>
  <si>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</si>
  <si>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</si>
  <si>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</si>
  <si>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</si>
  <si>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</si>
  <si>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</si>
  <si>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</si>
  <si>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</si>
  <si>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</si>
  <si>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</si>
  <si>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</si>
  <si>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</si>
  <si>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</si>
  <si>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</si>
  <si>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</si>
  <si>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</si>
  <si>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</si>
  <si>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</si>
  <si>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</si>
  <si>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</si>
  <si>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</si>
  <si>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</si>
  <si>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</si>
  <si>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</si>
  <si>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</si>
  <si>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</si>
  <si>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</si>
  <si>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</si>
  <si>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</si>
  <si>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</si>
  <si>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</si>
  <si>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</si>
  <si>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</si>
  <si>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</si>
  <si>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</si>
  <si>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</si>
  <si>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</si>
  <si>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</si>
  <si>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</si>
  <si>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</si>
  <si>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</si>
  <si>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</si>
  <si>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</si>
  <si>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</si>
  <si>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</si>
  <si>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</si>
  <si>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</si>
  <si>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</si>
  <si>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</si>
  <si>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</si>
  <si>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</si>
  <si>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</si>
  <si>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</si>
  <si>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</si>
  <si>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</si>
  <si>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</si>
  <si>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</si>
  <si>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</si>
  <si>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</si>
  <si>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</si>
  <si>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</si>
  <si>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</si>
  <si>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</si>
  <si>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</si>
  <si>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</si>
  <si>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</si>
  <si>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</si>
  <si>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</si>
  <si>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</si>
  <si>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</si>
  <si>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</si>
  <si>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</si>
  <si>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</si>
  <si>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</si>
  <si>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</si>
  <si>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</si>
  <si>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</si>
  <si>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</si>
  <si>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</si>
  <si>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</si>
  <si>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</si>
  <si>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</si>
  <si>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</si>
  <si>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</si>
  <si>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</si>
  <si>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</si>
  <si>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</si>
  <si>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</si>
  <si>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</si>
  <si>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</si>
  <si>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</si>
  <si>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</si>
  <si>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</si>
  <si>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</si>
  <si>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</si>
  <si>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</si>
  <si>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</si>
  <si>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</si>
  <si>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</si>
  <si>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</si>
  <si>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</si>
  <si>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</si>
  <si>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</si>
  <si>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</si>
  <si>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</si>
  <si>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</si>
  <si>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</si>
  <si>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</si>
  <si>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</si>
  <si>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</si>
  <si>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</si>
  <si>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</si>
  <si>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</si>
  <si>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</si>
  <si>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</si>
  <si>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</si>
  <si>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</si>
  <si>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</si>
  <si>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</si>
  <si>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</si>
  <si>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</si>
  <si>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</si>
  <si>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</si>
  <si>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</si>
  <si>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</si>
  <si>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</si>
  <si>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</si>
  <si>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</si>
  <si>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</si>
  <si>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</si>
  <si>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</si>
  <si>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</si>
  <si>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</si>
  <si>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</si>
  <si>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</si>
  <si>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</si>
  <si>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</si>
  <si>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</si>
  <si>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</si>
  <si>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</si>
  <si>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</si>
  <si>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</si>
  <si>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</si>
  <si>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</si>
  <si>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</si>
  <si>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</si>
  <si>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</si>
  <si>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</si>
  <si>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</si>
  <si>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</si>
  <si>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</si>
  <si>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</si>
  <si>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</si>
  <si>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</si>
  <si>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</si>
  <si>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</si>
  <si>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</si>
  <si>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</si>
  <si>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</si>
  <si>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</si>
  <si>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</si>
  <si>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</si>
  <si>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</si>
  <si>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</si>
  <si>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</si>
  <si>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</si>
  <si>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</si>
  <si>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</si>
  <si>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</si>
  <si>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</si>
  <si>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</si>
  <si>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</si>
  <si>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</si>
  <si>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</si>
  <si>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</si>
  <si>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</si>
  <si>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</si>
  <si>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</si>
  <si>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</si>
  <si>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</si>
  <si>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</si>
  <si>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</si>
  <si>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</si>
  <si>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</si>
  <si>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</si>
  <si>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</si>
  <si>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</si>
  <si>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</si>
  <si>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</si>
  <si>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</si>
  <si>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</si>
  <si>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</si>
  <si>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</si>
  <si>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</si>
  <si>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</si>
  <si>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</si>
  <si>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</si>
  <si>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</si>
  <si>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</si>
  <si>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</si>
  <si>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</si>
  <si>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</si>
  <si>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</si>
  <si>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</si>
  <si>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</si>
  <si>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</si>
  <si>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</si>
  <si>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</si>
  <si>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</si>
  <si>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</si>
  <si>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</si>
  <si>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</si>
  <si>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</si>
  <si>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</si>
  <si>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</si>
  <si>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</si>
  <si>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</si>
  <si>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</si>
  <si>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</si>
  <si>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</si>
  <si>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</si>
  <si>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</si>
  <si>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</si>
  <si>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</si>
  <si>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</si>
  <si>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</si>
  <si>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</si>
  <si>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</si>
  <si>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</si>
  <si>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</si>
  <si>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</si>
  <si>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</si>
  <si>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</si>
  <si>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</si>
  <si>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</si>
  <si>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</si>
  <si>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</si>
  <si>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</si>
  <si>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</si>
  <si>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</si>
  <si>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</si>
  <si>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</si>
  <si>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</si>
  <si>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</si>
  <si>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</si>
  <si>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</si>
  <si>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</si>
  <si>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</si>
  <si>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</si>
  <si>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</si>
  <si>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</si>
  <si>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</si>
  <si>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</si>
  <si>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</si>
  <si>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</si>
  <si>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</si>
  <si>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</si>
  <si>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</si>
  <si>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</si>
  <si>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</si>
  <si>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</si>
  <si>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</si>
  <si>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</si>
  <si>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</si>
  <si>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</si>
  <si>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</si>
  <si>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</si>
  <si>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</si>
  <si>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</si>
  <si>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</si>
  <si>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</si>
  <si>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</si>
  <si>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</si>
  <si>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</si>
  <si>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</si>
  <si>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</si>
  <si>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</si>
  <si>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</si>
  <si>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</si>
  <si>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</si>
  <si>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</si>
  <si>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</si>
  <si>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</si>
  <si>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</si>
  <si>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</si>
  <si>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</si>
  <si>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</si>
  <si>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</si>
  <si>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</si>
  <si>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</si>
  <si>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</si>
  <si>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</si>
  <si>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</si>
  <si>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</si>
  <si>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</si>
  <si>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</si>
  <si>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</si>
  <si>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</si>
  <si>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</si>
  <si>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</si>
  <si>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</si>
  <si>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</si>
  <si>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</si>
  <si>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</si>
  <si>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</si>
  <si>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</si>
  <si>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</si>
  <si>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</si>
  <si>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</si>
  <si>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</si>
  <si>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</si>
  <si>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</si>
  <si>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</si>
  <si>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</si>
  <si>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</si>
  <si>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</si>
  <si>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</si>
  <si>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</si>
  <si>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</si>
  <si>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</si>
  <si>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</si>
  <si>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</si>
  <si>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</si>
  <si>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</si>
  <si>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</si>
  <si>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</si>
  <si>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</si>
  <si>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</si>
  <si>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</si>
  <si>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</si>
  <si>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</si>
  <si>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</si>
  <si>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</si>
  <si>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</si>
  <si>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</si>
  <si>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</si>
  <si>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</si>
  <si>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</si>
  <si>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</si>
  <si>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</si>
  <si>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</si>
  <si>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</si>
  <si>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</si>
  <si>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</si>
  <si>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</si>
  <si>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</si>
  <si>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</si>
  <si>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</si>
  <si>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</si>
  <si>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</si>
  <si>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</si>
  <si>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</si>
  <si>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</si>
  <si>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</si>
  <si>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</si>
  <si>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</si>
  <si>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</si>
  <si>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</si>
  <si>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</si>
  <si>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</si>
  <si>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</si>
  <si>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</si>
  <si>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</si>
  <si>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</si>
  <si>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</si>
  <si>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</si>
  <si>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</si>
  <si>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</si>
  <si>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</si>
  <si>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</si>
  <si>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</si>
  <si>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</si>
  <si>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</si>
  <si>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</si>
  <si>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</si>
  <si>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</si>
  <si>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</si>
  <si>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</si>
  <si>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</si>
  <si>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</si>
  <si>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</si>
  <si>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</si>
  <si>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</si>
  <si>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</si>
  <si>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</si>
  <si>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</si>
  <si>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</si>
  <si>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</si>
  <si>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</si>
  <si>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</si>
  <si>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</si>
  <si>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</si>
  <si>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</si>
  <si>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</si>
  <si>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</si>
  <si>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</si>
  <si>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</si>
  <si>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</si>
  <si>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</si>
  <si>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</si>
  <si>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</si>
  <si>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</si>
  <si>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</si>
  <si>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</si>
  <si>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</si>
  <si>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</si>
  <si>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</si>
  <si>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</si>
  <si>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</si>
  <si>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</si>
  <si>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</si>
  <si>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</si>
  <si>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</si>
  <si>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</si>
  <si>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</si>
  <si>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</si>
  <si>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</si>
  <si>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</si>
  <si>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</si>
  <si>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</si>
  <si>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</si>
  <si>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</si>
  <si>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</si>
  <si>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</si>
  <si>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</si>
  <si>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</si>
  <si>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</si>
  <si>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</si>
  <si>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</si>
  <si>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</si>
  <si>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</si>
  <si>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</si>
  <si>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</si>
  <si>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</si>
  <si>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</si>
  <si>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</si>
  <si>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</si>
  <si>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</si>
  <si>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</si>
  <si>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</si>
  <si>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</si>
  <si>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</si>
  <si>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</si>
  <si>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</si>
  <si>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</si>
  <si>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</si>
  <si>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</si>
  <si>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</si>
  <si>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</si>
  <si>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</si>
  <si>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</si>
  <si>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</si>
  <si>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</si>
  <si>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</si>
  <si>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</si>
  <si>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</si>
  <si>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</si>
  <si>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</si>
  <si>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</si>
  <si>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</si>
  <si>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</si>
  <si>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</si>
  <si>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</si>
  <si>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</si>
  <si>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</si>
  <si>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</si>
  <si>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</si>
  <si>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</si>
  <si>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</si>
  <si>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</si>
  <si>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</si>
  <si>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</si>
  <si>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</si>
  <si>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</si>
  <si>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</si>
  <si>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</si>
  <si>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</si>
  <si>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</si>
  <si>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</si>
  <si>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</si>
  <si>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</si>
  <si>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</si>
  <si>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</si>
  <si>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</si>
  <si>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</si>
  <si>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</si>
  <si>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</si>
  <si>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</si>
  <si>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</si>
  <si>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</si>
  <si>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</si>
  <si>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</si>
  <si>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</si>
  <si>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</si>
  <si>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</si>
  <si>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</si>
  <si>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</si>
  <si>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</si>
  <si>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</si>
  <si>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</si>
  <si>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</si>
  <si>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</si>
  <si>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</si>
  <si>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</si>
  <si>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</si>
  <si>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</si>
  <si>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</si>
  <si>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</si>
  <si>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</si>
  <si>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</si>
  <si>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</si>
  <si>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</si>
  <si>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</si>
  <si>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</si>
  <si>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</si>
  <si>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</si>
  <si>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</si>
  <si>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</si>
  <si>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</si>
  <si>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</si>
  <si>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</si>
  <si>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</si>
  <si>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</si>
  <si>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</si>
  <si>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</si>
  <si>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</si>
  <si>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</si>
  <si>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</si>
  <si>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</si>
  <si>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</si>
  <si>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</si>
  <si>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</si>
  <si>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</si>
  <si>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</si>
  <si>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</si>
  <si>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</si>
  <si>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</si>
  <si>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</si>
  <si>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</si>
  <si>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</si>
  <si>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</si>
  <si>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</si>
  <si>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</si>
  <si>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</si>
  <si>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</si>
  <si>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</si>
  <si>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</si>
  <si>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</si>
  <si>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</si>
  <si>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</si>
  <si>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</si>
  <si>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</si>
  <si>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</si>
  <si>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</si>
  <si>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</si>
  <si>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</si>
  <si>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</si>
  <si>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</si>
  <si>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</si>
  <si>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</si>
  <si>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</si>
  <si>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</si>
  <si>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</si>
  <si>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</si>
  <si>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</si>
  <si>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</si>
  <si>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</si>
  <si>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</si>
  <si>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</si>
  <si>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</si>
  <si>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</si>
  <si>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</si>
  <si>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</si>
  <si>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</si>
  <si>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</si>
  <si>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</si>
  <si>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</si>
  <si>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</si>
  <si>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</si>
  <si>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</si>
  <si>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</si>
  <si>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</si>
  <si>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</si>
  <si>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</si>
  <si>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</si>
  <si>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</si>
  <si>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</si>
  <si>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</si>
  <si>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</si>
  <si>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</si>
  <si>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</si>
  <si>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</si>
  <si>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</si>
  <si>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</si>
  <si>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</si>
  <si>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</si>
  <si>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</si>
  <si>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</si>
  <si>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</si>
  <si>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</si>
  <si>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</si>
  <si>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</si>
  <si>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</si>
  <si>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</si>
  <si>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</si>
  <si>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</si>
  <si>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</si>
  <si>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</si>
  <si>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</si>
  <si>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</si>
  <si>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</si>
  <si>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</si>
  <si>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</si>
  <si>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</si>
  <si>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</si>
  <si>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</si>
  <si>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</si>
  <si>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</si>
  <si>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</si>
  <si>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</si>
  <si>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</si>
  <si>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</si>
  <si>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</si>
  <si>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</si>
  <si>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</si>
  <si>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</si>
  <si>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</si>
  <si>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</si>
  <si>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</si>
  <si>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</si>
  <si>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</si>
  <si>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</si>
  <si>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</si>
  <si>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</si>
  <si>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</si>
  <si>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</si>
  <si>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</si>
  <si>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</si>
  <si>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</si>
  <si>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</si>
  <si>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</si>
  <si>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</si>
  <si>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</si>
  <si>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</si>
  <si>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</si>
  <si>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</si>
  <si>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</si>
  <si>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</si>
  <si>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</si>
  <si>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</si>
  <si>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</si>
  <si>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</si>
  <si>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</si>
  <si>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</si>
  <si>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</si>
  <si>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</si>
  <si>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</si>
  <si>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</si>
  <si>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</si>
  <si>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</si>
  <si>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</si>
  <si>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</si>
  <si>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</si>
  <si>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</si>
  <si>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</si>
  <si>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</si>
  <si>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</si>
  <si>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</si>
  <si>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</si>
  <si>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</si>
  <si>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</si>
  <si>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</si>
  <si>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</si>
  <si>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</si>
  <si>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</si>
  <si>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</si>
  <si>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</si>
  <si>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</si>
  <si>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</si>
  <si>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</si>
  <si>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</si>
  <si>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</si>
  <si>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</si>
  <si>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</si>
  <si>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</si>
  <si>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</si>
  <si>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</si>
  <si>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</si>
  <si>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</si>
  <si>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</si>
  <si>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</si>
  <si>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</si>
  <si>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</si>
  <si>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</si>
  <si>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</si>
  <si>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</si>
  <si>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</si>
  <si>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</si>
  <si>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</si>
  <si>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</si>
  <si>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</si>
  <si>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</si>
  <si>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</si>
  <si>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</si>
  <si>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</si>
  <si>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</si>
  <si>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</si>
  <si>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</si>
  <si>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</si>
  <si>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</si>
  <si>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</si>
  <si>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</si>
  <si>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</si>
  <si>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</si>
  <si>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</si>
  <si>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</si>
  <si>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</si>
  <si>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</si>
  <si>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</si>
  <si>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</si>
  <si>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</si>
  <si>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</si>
  <si>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</si>
  <si>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</si>
  <si>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</si>
  <si>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</si>
  <si>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</si>
  <si>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</si>
  <si>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</si>
  <si>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</si>
  <si>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</si>
  <si>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</si>
  <si>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</si>
  <si>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</si>
  <si>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</si>
  <si>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</si>
  <si>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</si>
  <si>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</si>
  <si>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</si>
  <si>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</si>
  <si>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</si>
  <si>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</si>
  <si>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</si>
  <si>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</si>
  <si>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</si>
  <si>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</si>
  <si>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</si>
  <si>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</si>
  <si>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</si>
  <si>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</si>
  <si>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</si>
  <si>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</si>
  <si>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</si>
  <si>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</si>
  <si>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</si>
  <si>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</si>
  <si>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</si>
  <si>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</si>
  <si>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</si>
  <si>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</si>
  <si>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</si>
  <si>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</si>
  <si>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</si>
  <si>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</si>
  <si>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</si>
  <si>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</si>
  <si>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</si>
  <si>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</si>
  <si>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</si>
  <si>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</si>
  <si>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</si>
  <si>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</si>
  <si>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</si>
  <si>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</si>
  <si>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</si>
  <si>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</si>
  <si>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</si>
  <si>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</si>
  <si>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</si>
  <si>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</si>
  <si>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</si>
  <si>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</si>
  <si>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</si>
  <si>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</si>
  <si>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</si>
  <si>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</si>
  <si>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</si>
  <si>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</si>
  <si>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</si>
  <si>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</si>
  <si>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</si>
  <si>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</si>
  <si>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</si>
  <si>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</si>
  <si>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</si>
  <si>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</si>
  <si>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</si>
  <si>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</si>
  <si>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</si>
  <si>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</si>
  <si>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</si>
  <si>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</si>
  <si>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</si>
  <si>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</si>
  <si>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</si>
  <si>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</si>
  <si>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</si>
  <si>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</si>
  <si>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</si>
  <si>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</si>
  <si>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</si>
  <si>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</si>
  <si>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</si>
  <si>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</si>
  <si>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</si>
  <si>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</si>
  <si>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</si>
  <si>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</si>
  <si>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</si>
  <si>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</si>
  <si>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</si>
  <si>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</si>
  <si>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</si>
  <si>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</si>
  <si>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</si>
  <si>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</si>
  <si>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</si>
  <si>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</si>
  <si>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</si>
  <si>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</si>
  <si>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</si>
  <si>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</si>
  <si>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</si>
  <si>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</si>
  <si>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</si>
  <si>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</si>
  <si>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</si>
  <si>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</si>
  <si>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</si>
  <si>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</si>
  <si>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</si>
  <si>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</si>
  <si>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</si>
  <si>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</si>
  <si>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</si>
  <si>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</si>
  <si>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</si>
  <si>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</si>
  <si>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</si>
  <si>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</si>
  <si>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</si>
  <si>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</si>
  <si>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</si>
  <si>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</si>
  <si>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</si>
  <si>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</si>
  <si>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</si>
  <si>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</si>
  <si>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</si>
  <si>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</si>
  <si>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</si>
  <si>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</si>
  <si>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</si>
  <si>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</si>
  <si>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</si>
  <si>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</si>
  <si>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</si>
  <si>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</si>
  <si>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</si>
  <si>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</si>
  <si>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</si>
  <si>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</si>
  <si>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</si>
  <si>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</si>
  <si>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</si>
  <si>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</si>
  <si>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</si>
  <si>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</si>
  <si>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</si>
  <si>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</si>
  <si>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</si>
  <si>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</si>
  <si>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</si>
  <si>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</si>
  <si>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</si>
  <si>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</si>
  <si>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</si>
  <si>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</si>
  <si>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</si>
  <si>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</si>
  <si>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</si>
  <si>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</si>
  <si>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</si>
  <si>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</si>
  <si>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</si>
  <si>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</si>
  <si>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</si>
  <si>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</si>
  <si>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</si>
  <si>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</si>
  <si>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</si>
  <si>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</si>
  <si>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</si>
  <si>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</si>
  <si>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</si>
  <si>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</si>
  <si>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</si>
  <si>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</si>
  <si>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</si>
  <si>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</si>
  <si>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</si>
  <si>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</si>
  <si>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</si>
  <si>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</si>
  <si>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</si>
  <si>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</si>
  <si>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</si>
  <si>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</si>
  <si>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</si>
  <si>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</si>
  <si>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</si>
  <si>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</si>
  <si>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</si>
  <si>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</si>
  <si>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</si>
  <si>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</si>
  <si>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</si>
  <si>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</si>
  <si>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</si>
  <si>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</si>
  <si>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</si>
  <si>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</si>
  <si>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</si>
  <si>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</si>
  <si>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</si>
  <si>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</si>
  <si>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</si>
  <si>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</si>
  <si>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</si>
  <si>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</si>
  <si>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</si>
  <si>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</si>
  <si>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</si>
  <si>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</si>
  <si>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</si>
  <si>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</si>
  <si>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</si>
  <si>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</si>
  <si>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</si>
  <si>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</si>
  <si>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</si>
  <si>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</si>
  <si>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</si>
  <si>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</si>
  <si>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</si>
  <si>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</si>
  <si>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</si>
  <si>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</si>
  <si>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</si>
  <si>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</si>
  <si>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</si>
  <si>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</si>
  <si>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</si>
  <si>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</si>
  <si>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</si>
  <si>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</si>
  <si>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</si>
  <si>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</si>
  <si>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</si>
  <si>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</si>
  <si>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</si>
  <si>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</si>
  <si>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</si>
  <si>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</si>
  <si>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</si>
  <si>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</si>
  <si>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</si>
  <si>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</si>
  <si>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</si>
  <si>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</si>
  <si>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</si>
  <si>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</si>
  <si>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</si>
  <si>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</si>
  <si>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</si>
  <si>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</si>
  <si>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</si>
  <si>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</si>
  <si>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</si>
  <si>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</si>
  <si>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</si>
  <si>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</si>
  <si>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</si>
  <si>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</si>
  <si>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</si>
  <si>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</si>
  <si>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</si>
  <si>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</si>
  <si>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</si>
  <si>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</si>
  <si>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</si>
  <si>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</si>
  <si>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</si>
  <si>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</si>
  <si>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</si>
  <si>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</si>
  <si>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</si>
  <si>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</si>
  <si>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</si>
  <si>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</si>
  <si>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</si>
  <si>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</si>
  <si>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</si>
  <si>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</si>
  <si>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</si>
  <si>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</si>
  <si>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</si>
  <si>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</si>
  <si>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</si>
  <si>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</si>
  <si>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</si>
  <si>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</si>
  <si>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</si>
  <si>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</si>
  <si>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</si>
  <si>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</si>
  <si>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</si>
  <si>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</si>
  <si>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</si>
  <si>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</si>
  <si>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</si>
  <si>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</si>
  <si>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</si>
  <si>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</si>
  <si>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</si>
  <si>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</si>
  <si>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</si>
  <si>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</si>
  <si>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</si>
  <si>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</si>
  <si>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</si>
  <si>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</si>
  <si>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</si>
  <si>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</si>
  <si>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</si>
  <si>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</si>
  <si>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</si>
  <si>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</si>
  <si>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</si>
  <si>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</si>
  <si>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</si>
  <si>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</si>
  <si>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</si>
  <si>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</si>
  <si>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</si>
  <si>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</si>
  <si>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</si>
  <si>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</si>
  <si>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</si>
  <si>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</si>
  <si>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</si>
  <si>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</si>
  <si>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</si>
  <si>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</si>
  <si>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</si>
  <si>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</si>
  <si>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</si>
  <si>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</si>
  <si>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</si>
  <si>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</si>
  <si>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</si>
  <si>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</si>
  <si>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</si>
  <si>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</si>
  <si>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</si>
  <si>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</si>
  <si>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</si>
  <si>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</si>
  <si>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</si>
  <si>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</si>
  <si>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</si>
  <si>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</si>
  <si>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</si>
  <si>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</si>
  <si>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</si>
  <si>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</si>
  <si>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</si>
  <si>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</si>
  <si>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</si>
  <si>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</si>
  <si>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</si>
  <si>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</si>
  <si>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</si>
  <si>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</si>
  <si>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</si>
  <si>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</si>
  <si>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</si>
  <si>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</si>
  <si>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</si>
  <si>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</si>
  <si>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</si>
  <si>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</si>
  <si>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</si>
  <si>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</si>
  <si>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</si>
  <si>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</si>
  <si>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</si>
  <si>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</si>
  <si>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</si>
  <si>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</si>
  <si>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</si>
  <si>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</si>
  <si>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</si>
  <si>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</si>
  <si>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</si>
  <si>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</si>
  <si>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</si>
  <si>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</si>
  <si>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</si>
  <si>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</si>
  <si>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</si>
  <si>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</si>
  <si>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</si>
  <si>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</si>
  <si>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</si>
  <si>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</si>
  <si>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</si>
  <si>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</si>
  <si>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</si>
  <si>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</si>
  <si>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</si>
  <si>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</si>
  <si>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</si>
  <si>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</si>
  <si>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</si>
  <si>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</si>
  <si>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</si>
  <si>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</si>
  <si>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</si>
  <si>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</si>
  <si>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</si>
  <si>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</si>
  <si>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</si>
  <si>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</si>
  <si>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</si>
  <si>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</si>
  <si>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</si>
  <si>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</si>
  <si>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</si>
  <si>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</si>
  <si>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</si>
  <si>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</si>
  <si>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</si>
  <si>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</si>
  <si>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</si>
  <si>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</si>
  <si>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</si>
  <si>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</si>
  <si>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</si>
  <si>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</si>
  <si>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</si>
  <si>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</si>
  <si>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</si>
  <si>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</si>
  <si>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</si>
  <si>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</si>
  <si>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</si>
  <si>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</si>
  <si>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</si>
  <si>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</si>
  <si>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</si>
  <si>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</si>
  <si>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</si>
  <si>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</si>
  <si>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</si>
  <si>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</si>
  <si>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</si>
  <si>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</si>
  <si>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</si>
  <si>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</si>
  <si>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</si>
  <si>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</si>
  <si>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</si>
  <si>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</si>
  <si>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</si>
  <si>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</si>
  <si>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</si>
  <si>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</si>
  <si>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</si>
  <si>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</si>
  <si>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</si>
  <si>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</si>
  <si>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</si>
  <si>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</si>
  <si>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</si>
  <si>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</si>
  <si>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</si>
  <si>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</si>
  <si>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</si>
  <si>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</si>
  <si>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</si>
  <si>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</si>
  <si>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</si>
  <si>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</si>
  <si>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</si>
  <si>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</si>
  <si>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</si>
  <si>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</si>
  <si>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</si>
  <si>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</si>
  <si>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</si>
  <si>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</si>
  <si>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</si>
  <si>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</si>
  <si>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</si>
  <si>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</si>
  <si>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</si>
  <si>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</si>
  <si>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</si>
  <si>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</si>
  <si>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</si>
  <si>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</si>
  <si>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</si>
  <si>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</si>
  <si>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</si>
  <si>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</si>
  <si>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</si>
  <si>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</si>
  <si>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</si>
  <si>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</si>
  <si>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</si>
  <si>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</si>
  <si>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</si>
  <si>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</si>
  <si>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</si>
  <si>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</si>
  <si>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</si>
  <si>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</si>
  <si>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</si>
  <si>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</si>
  <si>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</si>
  <si>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</si>
  <si>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</si>
  <si>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</si>
  <si>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</si>
  <si>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</si>
  <si>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</si>
  <si>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</si>
  <si>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</si>
  <si>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</si>
  <si>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</si>
  <si>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</si>
  <si>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</si>
  <si>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</si>
  <si>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</si>
  <si>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</si>
  <si>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</si>
  <si>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</si>
  <si>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</si>
  <si>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</si>
  <si>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</si>
  <si>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</si>
  <si>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</si>
  <si>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</si>
  <si>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</si>
  <si>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</si>
  <si>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</si>
  <si>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</si>
  <si>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</si>
  <si>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</si>
  <si>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</si>
  <si>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</si>
  <si>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</si>
  <si>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</si>
  <si>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</si>
  <si>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</si>
  <si>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</si>
  <si>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</si>
  <si>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</si>
  <si>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</si>
  <si>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</si>
  <si>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</si>
  <si>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</si>
  <si>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</si>
  <si>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</si>
  <si>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</si>
  <si>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</si>
  <si>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</si>
  <si>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</si>
  <si>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</si>
  <si>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</si>
  <si>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</si>
  <si>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</si>
  <si>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</si>
  <si>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</si>
  <si>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</si>
  <si>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</si>
  <si>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</si>
  <si>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</si>
  <si>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</si>
  <si>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</si>
  <si>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</si>
  <si>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</si>
  <si>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</si>
  <si>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</si>
  <si>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</si>
  <si>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</si>
  <si>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</si>
  <si>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</si>
  <si>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</si>
  <si>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</si>
  <si>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</si>
  <si>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</si>
  <si>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</si>
  <si>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</si>
  <si>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</si>
  <si>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</si>
  <si>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</si>
  <si>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</si>
  <si>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</si>
  <si>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</si>
  <si>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</si>
  <si>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</si>
  <si>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</si>
  <si>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</si>
  <si>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</si>
  <si>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</si>
  <si>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</si>
  <si>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</si>
  <si>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</si>
  <si>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</si>
  <si>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</si>
  <si>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</si>
  <si>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</si>
  <si>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</si>
  <si>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</si>
  <si>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</si>
  <si>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</si>
  <si>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</si>
  <si>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</si>
  <si>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</si>
  <si>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</si>
  <si>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</si>
  <si>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</si>
  <si>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</si>
  <si>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</si>
  <si>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</si>
  <si>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</si>
  <si>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</si>
  <si>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</si>
  <si>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</si>
  <si>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</si>
  <si>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</si>
  <si>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</si>
  <si>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</si>
  <si>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</si>
  <si>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</si>
  <si>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</si>
  <si>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</si>
  <si>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</si>
  <si>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</si>
  <si>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</si>
  <si>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</si>
  <si>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</si>
  <si>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</si>
  <si>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</si>
  <si>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</si>
  <si>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</si>
  <si>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</si>
  <si>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</si>
  <si>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</si>
  <si>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</si>
  <si>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</si>
  <si>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</si>
  <si>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</si>
  <si>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</si>
  <si>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</si>
  <si>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</si>
  <si>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</si>
  <si>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</si>
  <si>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</si>
  <si>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</si>
  <si>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</si>
  <si>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</si>
  <si>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</si>
  <si>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</si>
  <si>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</si>
  <si>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</si>
  <si>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</si>
  <si>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</si>
  <si>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</si>
  <si>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</si>
  <si>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</si>
  <si>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</si>
  <si>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</si>
  <si>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</si>
  <si>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</si>
  <si>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</si>
  <si>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</si>
  <si>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</si>
  <si>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</si>
  <si>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</si>
  <si>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</si>
  <si>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</si>
  <si>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</si>
  <si>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</si>
  <si>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</si>
  <si>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</si>
  <si>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</si>
  <si>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</si>
  <si>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</si>
  <si>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</si>
  <si>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</si>
  <si>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</si>
  <si>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</si>
  <si>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</si>
  <si>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</si>
  <si>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</si>
  <si>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</si>
  <si>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</si>
  <si>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</si>
  <si>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</si>
  <si>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</si>
  <si>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</si>
  <si>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</si>
  <si>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</si>
  <si>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</si>
  <si>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</si>
  <si>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</si>
  <si>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</si>
  <si>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</si>
  <si>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</si>
  <si>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</si>
  <si>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</si>
  <si>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</si>
  <si>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</si>
  <si>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</si>
  <si>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</si>
  <si>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</si>
  <si>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</si>
  <si>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</si>
  <si>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</si>
  <si>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</si>
  <si>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</si>
  <si>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</si>
  <si>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</si>
  <si>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</si>
  <si>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</si>
  <si>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</si>
  <si>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</si>
  <si>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</si>
  <si>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</si>
  <si>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</si>
  <si>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</si>
  <si>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</si>
  <si>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</si>
  <si>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</si>
  <si>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</si>
  <si>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</si>
  <si>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</si>
  <si>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</si>
  <si>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</si>
  <si>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</si>
  <si>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</si>
  <si>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</si>
  <si>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</si>
  <si>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</si>
  <si>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</si>
  <si>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</si>
  <si>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</si>
  <si>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</si>
  <si>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</si>
  <si>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</si>
  <si>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</si>
  <si>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</si>
  <si>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</si>
  <si>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</si>
  <si>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</si>
  <si>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</si>
  <si>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</si>
  <si>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</si>
  <si>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</si>
  <si>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</si>
  <si>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</si>
  <si>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</si>
  <si>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</si>
  <si>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</si>
  <si>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</si>
  <si>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</si>
  <si>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</si>
  <si>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</si>
  <si>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</si>
  <si>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</si>
  <si>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</si>
  <si>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</si>
  <si>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</si>
  <si>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</si>
  <si>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</si>
  <si>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</si>
  <si>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</si>
  <si>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</si>
  <si>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</si>
  <si>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</si>
  <si>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</si>
  <si>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</si>
  <si>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</si>
  <si>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</si>
  <si>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</si>
  <si>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</si>
  <si>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</si>
  <si>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</si>
  <si>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</si>
  <si>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</si>
  <si>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</si>
  <si>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</si>
  <si>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</si>
  <si>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</si>
  <si>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</si>
  <si>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</si>
  <si>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</si>
  <si>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</si>
  <si>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</si>
  <si>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</si>
  <si>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</si>
  <si>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</si>
  <si>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</si>
  <si>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</si>
  <si>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</si>
  <si>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</si>
  <si>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</si>
  <si>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</si>
  <si>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</si>
  <si>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</si>
  <si>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</si>
  <si>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</si>
  <si>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</si>
  <si>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</si>
  <si>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</si>
  <si>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</si>
  <si>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</si>
  <si>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</si>
  <si>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</si>
  <si>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</si>
  <si>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</si>
  <si>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</si>
  <si>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</si>
  <si>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</si>
  <si>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</si>
  <si>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</si>
  <si>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</si>
  <si>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</si>
  <si>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</si>
  <si>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</si>
  <si>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</si>
  <si>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</si>
  <si>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</si>
  <si>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</si>
  <si>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</si>
  <si>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</si>
  <si>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</si>
  <si>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</si>
  <si>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</si>
  <si>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</si>
  <si>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</si>
  <si>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</si>
  <si>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</si>
  <si>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</si>
  <si>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</si>
  <si>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</si>
  <si>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</si>
  <si>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</si>
  <si>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</si>
  <si>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</si>
  <si>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</si>
  <si>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</si>
  <si>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</si>
  <si>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</si>
  <si>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</si>
  <si>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</si>
  <si>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</si>
  <si>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</si>
  <si>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</si>
  <si>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</si>
  <si>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</si>
  <si>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</si>
  <si>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</si>
  <si>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</si>
  <si>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</si>
  <si>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</si>
  <si>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</si>
  <si>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</si>
  <si>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</si>
  <si>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</si>
  <si>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</si>
  <si>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</si>
  <si>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</si>
  <si>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</si>
  <si>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</si>
  <si>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</si>
  <si>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</si>
  <si>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</si>
  <si>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</si>
  <si>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</si>
  <si>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</si>
  <si>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</si>
  <si>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</si>
  <si>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</si>
  <si>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</si>
  <si>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</si>
  <si>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</si>
  <si>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</si>
  <si>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</si>
  <si>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</si>
  <si>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</si>
  <si>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</si>
  <si>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</si>
  <si>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</si>
  <si>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</si>
  <si>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</si>
  <si>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</si>
  <si>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</si>
  <si>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</si>
  <si>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</si>
  <si>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</si>
  <si>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</si>
  <si>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</si>
  <si>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</si>
  <si>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</si>
  <si>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</si>
  <si>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</si>
  <si>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</si>
  <si>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</si>
  <si>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</si>
  <si>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</si>
  <si>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</si>
  <si>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</si>
  <si>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</si>
  <si>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</si>
  <si>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</si>
  <si>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</si>
  <si>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</si>
  <si>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</si>
  <si>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</si>
  <si>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</si>
  <si>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</si>
  <si>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</si>
  <si>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</si>
  <si>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</si>
  <si>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</si>
  <si>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</si>
  <si>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</si>
  <si>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</si>
  <si>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</si>
  <si>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</si>
  <si>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</si>
  <si>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</si>
  <si>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</si>
  <si>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</si>
  <si>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</si>
  <si>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</si>
  <si>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</si>
  <si>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</si>
  <si>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</si>
  <si>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</si>
  <si>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</si>
  <si>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</si>
  <si>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</si>
  <si>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</si>
  <si>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</si>
  <si>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</si>
  <si>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</si>
  <si>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</si>
  <si>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</si>
  <si>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</si>
  <si>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</si>
  <si>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</si>
  <si>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</si>
  <si>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</si>
  <si>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</si>
  <si>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</si>
  <si>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</si>
  <si>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</si>
  <si>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</si>
  <si>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</si>
  <si>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</si>
  <si>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</si>
  <si>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</si>
  <si>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</si>
  <si>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</si>
  <si>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</si>
  <si>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</si>
  <si>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</si>
  <si>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</si>
  <si>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</si>
  <si>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</si>
  <si>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</si>
  <si>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</si>
  <si>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</si>
  <si>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</si>
  <si>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</si>
  <si>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</si>
  <si>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</si>
  <si>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</si>
  <si>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</si>
  <si>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</si>
  <si>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</si>
  <si>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</si>
  <si>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</si>
  <si>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</si>
  <si>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</si>
  <si>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</si>
  <si>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</si>
  <si>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</si>
  <si>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</si>
  <si>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</si>
  <si>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</si>
  <si>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</si>
  <si>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</si>
  <si>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</si>
  <si>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</si>
  <si>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</si>
  <si>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</si>
  <si>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</si>
  <si>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</si>
  <si>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</si>
  <si>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</si>
  <si>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</si>
  <si>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</si>
  <si>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</si>
  <si>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</si>
  <si>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</si>
  <si>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</si>
  <si>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</si>
  <si>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</si>
  <si>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</si>
  <si>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</si>
  <si>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</si>
  <si>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</si>
  <si>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</si>
  <si>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</si>
  <si>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</si>
  <si>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</si>
  <si>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</si>
  <si>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</si>
  <si>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</si>
  <si>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</si>
  <si>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</si>
  <si>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</si>
  <si>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</si>
  <si>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</si>
  <si>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</si>
  <si>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</si>
  <si>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</si>
  <si>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</si>
  <si>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</si>
  <si>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</si>
  <si>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</si>
  <si>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</si>
  <si>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</si>
  <si>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</si>
  <si>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</si>
  <si>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</si>
  <si>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</si>
  <si>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</si>
  <si>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</si>
  <si>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</si>
  <si>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</si>
  <si>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</si>
  <si>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</si>
  <si>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</si>
  <si>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</si>
  <si>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</si>
  <si>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</si>
  <si>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</si>
  <si>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</si>
  <si>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</si>
  <si>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</si>
  <si>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</si>
  <si>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</si>
  <si>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</si>
  <si>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</si>
  <si>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</si>
  <si>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</si>
  <si>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</si>
  <si>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</si>
  <si>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</si>
  <si>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</si>
  <si>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</si>
  <si>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</si>
  <si>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</si>
  <si>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</si>
  <si>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</si>
  <si>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</si>
  <si>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</si>
  <si>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</si>
  <si>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</si>
  <si>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</si>
  <si>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</si>
  <si>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</si>
  <si>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</si>
  <si>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</si>
  <si>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</si>
  <si>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</si>
  <si>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</si>
  <si>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</si>
  <si>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</si>
  <si>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</si>
  <si>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</si>
  <si>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</si>
  <si>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</si>
  <si>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</si>
  <si>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</si>
  <si>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</si>
  <si>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</si>
  <si>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</si>
  <si>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</si>
  <si>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</si>
  <si>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</si>
  <si>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</si>
  <si>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</si>
  <si>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</si>
  <si>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</si>
  <si>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</si>
  <si>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</si>
  <si>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</si>
  <si>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</si>
  <si>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</si>
  <si>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</si>
  <si>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</si>
  <si>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</si>
  <si>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</si>
  <si>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</si>
  <si>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</si>
  <si>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</si>
  <si>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</si>
  <si>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</si>
  <si>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</si>
  <si>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</si>
  <si>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</si>
  <si>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</si>
  <si>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</si>
  <si>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</si>
  <si>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</si>
  <si>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</si>
  <si>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</si>
  <si>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</si>
  <si>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</si>
  <si>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</si>
  <si>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</si>
  <si>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</si>
  <si>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</si>
  <si>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</si>
  <si>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</si>
  <si>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</si>
  <si>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</si>
  <si>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</si>
  <si>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</si>
  <si>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</si>
  <si>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</si>
  <si>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</si>
  <si>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</si>
  <si>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</si>
  <si>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</si>
  <si>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</si>
  <si>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</si>
  <si>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</si>
  <si>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</si>
  <si>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</si>
  <si>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</si>
  <si>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</si>
  <si>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</si>
  <si>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</si>
  <si>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</si>
  <si>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</si>
  <si>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</si>
  <si>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</si>
  <si>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</si>
  <si>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</si>
  <si>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</si>
  <si>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</si>
  <si>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</si>
  <si>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</si>
  <si>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</si>
  <si>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</si>
  <si>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</si>
  <si>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</si>
  <si>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</si>
  <si>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</si>
  <si>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</si>
  <si>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</si>
  <si>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</si>
  <si>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</si>
  <si>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</si>
  <si>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</si>
  <si>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</si>
  <si>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</si>
  <si>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</si>
  <si>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</si>
  <si>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</si>
  <si>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</si>
  <si>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</si>
  <si>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</si>
  <si>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</si>
  <si>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</si>
  <si>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</si>
  <si>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</si>
  <si>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</si>
  <si>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</si>
  <si>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</si>
  <si>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</si>
  <si>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</si>
  <si>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</si>
  <si>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</si>
  <si>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</si>
  <si>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</si>
  <si>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</si>
  <si>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</si>
  <si>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</si>
  <si>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</si>
  <si>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</si>
  <si>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</si>
  <si>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</si>
  <si>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</si>
  <si>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</si>
  <si>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</si>
  <si>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</si>
  <si>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</si>
  <si>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</si>
  <si>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</si>
  <si>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</si>
  <si>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</si>
  <si>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</si>
  <si>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</si>
  <si>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</si>
  <si>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</si>
  <si>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</si>
  <si>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</si>
  <si>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</si>
  <si>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</si>
  <si>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</si>
  <si>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</si>
  <si>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</si>
  <si>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</si>
  <si>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</si>
  <si>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</si>
  <si>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</si>
  <si>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</si>
  <si>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</si>
  <si>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</si>
  <si>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</si>
  <si>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</si>
  <si>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</si>
  <si>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</si>
  <si>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</si>
  <si>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</si>
  <si>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</si>
  <si>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</si>
  <si>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</si>
  <si>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</si>
  <si>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</si>
  <si>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</si>
  <si>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</si>
  <si>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</si>
  <si>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</si>
  <si>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</si>
  <si>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</si>
  <si>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</si>
  <si>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</si>
  <si>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</si>
  <si>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</si>
  <si>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</si>
  <si>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</si>
  <si>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</si>
  <si>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</si>
  <si>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</si>
  <si>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</si>
  <si>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</si>
  <si>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</si>
  <si>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</si>
  <si>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</si>
  <si>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</si>
  <si>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</si>
  <si>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</si>
  <si>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</si>
  <si>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</si>
  <si>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</si>
  <si>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</si>
  <si>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</si>
  <si>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</si>
  <si>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</si>
  <si>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</si>
  <si>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</si>
  <si>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</si>
  <si>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</si>
  <si>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</si>
  <si>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</si>
  <si>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</si>
  <si>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</si>
  <si>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</si>
  <si>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</si>
  <si>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</si>
  <si>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</si>
  <si>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</si>
  <si>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</si>
  <si>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</si>
  <si>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</si>
  <si>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</si>
  <si>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</si>
  <si>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</si>
  <si>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</si>
  <si>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</si>
  <si>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</si>
  <si>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</si>
  <si>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</si>
  <si>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</si>
  <si>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</si>
  <si>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</si>
  <si>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</si>
  <si>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</si>
  <si>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</si>
  <si>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</si>
  <si>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</si>
  <si>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</si>
  <si>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</si>
  <si>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</si>
  <si>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</si>
  <si>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</si>
  <si>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</si>
  <si>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</si>
  <si>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</si>
  <si>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</si>
  <si>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</si>
  <si>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</si>
  <si>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</si>
  <si>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</si>
  <si>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</si>
  <si>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</si>
  <si>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</si>
  <si>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</si>
  <si>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</si>
  <si>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</si>
  <si>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</si>
  <si>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</si>
  <si>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</si>
  <si>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</si>
  <si>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</si>
  <si>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</si>
  <si>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</si>
  <si>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</si>
  <si>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</si>
  <si>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</si>
  <si>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</si>
  <si>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</si>
  <si>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</si>
  <si>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</si>
  <si>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</si>
  <si>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</si>
  <si>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</si>
  <si>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</si>
  <si>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</si>
  <si>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</si>
  <si>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</si>
  <si>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</si>
  <si>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</si>
  <si>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</si>
  <si>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</si>
  <si>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</si>
  <si>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</si>
  <si>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</si>
  <si>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</si>
  <si>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</si>
  <si>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</si>
  <si>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</si>
  <si>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</si>
  <si>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</si>
  <si>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</si>
  <si>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</si>
  <si>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</si>
  <si>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</si>
  <si>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</si>
  <si>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</si>
  <si>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</si>
  <si>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</si>
  <si>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</si>
  <si>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</si>
  <si>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</si>
  <si>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</si>
  <si>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</si>
  <si>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</si>
  <si>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</si>
  <si>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</si>
  <si>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</si>
  <si>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</si>
  <si>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</si>
  <si>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</si>
  <si>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</si>
  <si>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</si>
  <si>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</si>
  <si>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</si>
  <si>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</si>
  <si>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</si>
  <si>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</si>
  <si>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</si>
  <si>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</si>
  <si>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</si>
  <si>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</si>
  <si>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</si>
  <si>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</si>
  <si>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</si>
  <si>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</si>
  <si>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</si>
  <si>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</si>
  <si>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</si>
  <si>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</si>
  <si>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</si>
  <si>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</si>
  <si>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</si>
  <si>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</si>
  <si>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</si>
  <si>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</si>
  <si>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</si>
  <si>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</si>
  <si>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</si>
  <si>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</si>
  <si>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</si>
  <si>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</si>
  <si>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</si>
  <si>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</si>
  <si>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</si>
  <si>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</si>
  <si>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</si>
  <si>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</si>
  <si>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</si>
  <si>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</si>
  <si>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</si>
  <si>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</si>
  <si>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</si>
  <si>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</si>
  <si>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</si>
  <si>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</si>
  <si>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</si>
  <si>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</si>
  <si>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</si>
  <si>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</si>
  <si>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</si>
  <si>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</si>
  <si>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</si>
  <si>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</si>
  <si>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</si>
  <si>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</si>
  <si>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</si>
  <si>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</si>
  <si>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</si>
  <si>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</si>
  <si>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</si>
  <si>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</si>
  <si>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</si>
  <si>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</si>
  <si>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</si>
  <si>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</si>
  <si>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</si>
  <si>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</si>
  <si>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</si>
  <si>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</si>
  <si>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</si>
  <si>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</si>
  <si>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</si>
  <si>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</si>
  <si>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</si>
  <si>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</si>
  <si>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</si>
  <si>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</si>
  <si>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</si>
  <si>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</si>
  <si>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</si>
  <si>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</si>
  <si>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</si>
  <si>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</si>
  <si>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</si>
  <si>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</si>
  <si>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</si>
  <si>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</si>
  <si>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</si>
  <si>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</si>
  <si>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</si>
  <si>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</si>
  <si>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</si>
  <si>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</si>
  <si>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</si>
  <si>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</si>
  <si>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</si>
  <si>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</si>
  <si>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</si>
  <si>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</si>
  <si>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</si>
  <si>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</si>
  <si>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</si>
  <si>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</si>
  <si>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</si>
  <si>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</si>
  <si>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</si>
  <si>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</si>
  <si>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</si>
  <si>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</si>
  <si>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</si>
  <si>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</si>
  <si>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</si>
  <si>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</si>
  <si>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</si>
  <si>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</si>
  <si>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</si>
  <si>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</si>
  <si>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</si>
  <si>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</si>
  <si>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</si>
  <si>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</si>
  <si>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</si>
  <si>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</si>
  <si>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</si>
  <si>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</si>
  <si>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</si>
  <si>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</si>
  <si>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</si>
  <si>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</si>
  <si>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</si>
  <si>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</si>
  <si>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</si>
  <si>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</si>
  <si>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</si>
  <si>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</si>
  <si>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</si>
  <si>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</si>
  <si>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</si>
  <si>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</si>
  <si>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</si>
  <si>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</si>
  <si>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</si>
  <si>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</si>
  <si>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</si>
  <si>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</si>
  <si>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</si>
  <si>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</si>
  <si>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</si>
  <si>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</si>
  <si>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</si>
  <si>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</si>
  <si>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</si>
  <si>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</si>
  <si>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</si>
  <si>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</si>
  <si>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</si>
  <si>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</si>
  <si>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</si>
  <si>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</si>
  <si>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</si>
  <si>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</si>
  <si>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</si>
  <si>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</si>
  <si>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</si>
  <si>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</si>
  <si>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</si>
  <si>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</si>
  <si>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</si>
  <si>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</si>
  <si>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</si>
  <si>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</si>
  <si>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</si>
  <si>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</si>
  <si>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</si>
  <si>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</si>
  <si>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</si>
  <si>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</si>
  <si>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</si>
  <si>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</si>
  <si>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</si>
  <si>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</si>
  <si>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</si>
  <si>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</si>
  <si>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</si>
  <si>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</si>
  <si>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</si>
  <si>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</si>
  <si>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</si>
  <si>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</si>
  <si>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</si>
  <si>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</si>
  <si>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</si>
  <si>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</si>
  <si>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</si>
  <si>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</si>
  <si>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</si>
  <si>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</si>
  <si>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</si>
  <si>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</si>
  <si>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</si>
  <si>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</si>
  <si>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</si>
  <si>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</si>
  <si>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</si>
  <si>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</si>
  <si>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</si>
  <si>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</si>
  <si>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</si>
  <si>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</si>
  <si>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</si>
  <si>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</si>
  <si>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</si>
  <si>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</si>
  <si>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</si>
  <si>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</si>
  <si>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</si>
  <si>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</si>
  <si>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</si>
  <si>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</si>
  <si>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</si>
  <si>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</si>
  <si>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</si>
  <si>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</si>
  <si>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</si>
  <si>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</si>
  <si>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</si>
  <si>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</si>
  <si>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</si>
  <si>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</si>
  <si>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</si>
  <si>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</si>
  <si>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</si>
  <si>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</si>
  <si>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</si>
  <si>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</si>
  <si>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</si>
  <si>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</si>
  <si>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</si>
  <si>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</si>
  <si>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</si>
  <si>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</si>
  <si>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</si>
  <si>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</si>
  <si>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</si>
  <si>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</si>
  <si>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</si>
  <si>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</si>
  <si>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</si>
  <si>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</si>
  <si>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</si>
  <si>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</si>
  <si>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</si>
  <si>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</si>
  <si>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</si>
  <si>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</si>
  <si>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</si>
  <si>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</si>
  <si>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</si>
  <si>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</si>
  <si>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</si>
  <si>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</si>
  <si>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</si>
  <si>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</si>
  <si>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</si>
  <si>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</si>
  <si>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</si>
  <si>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</si>
  <si>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</si>
  <si>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</si>
  <si>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</si>
  <si>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</si>
  <si>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</si>
  <si>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</si>
  <si>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</si>
  <si>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</si>
  <si>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</si>
  <si>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</si>
  <si>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</si>
  <si>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</si>
  <si>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</si>
  <si>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</si>
  <si>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</si>
  <si>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</si>
  <si>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</si>
  <si>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</si>
  <si>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</si>
  <si>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</si>
  <si>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</si>
  <si>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</si>
  <si>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</si>
  <si>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</si>
  <si>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</si>
  <si>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</si>
  <si>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</si>
  <si>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</si>
  <si>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</si>
  <si>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</si>
  <si>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</si>
  <si>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</si>
  <si>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</si>
  <si>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</si>
  <si>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</si>
  <si>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</si>
  <si>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</si>
  <si>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</si>
  <si>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</si>
  <si>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</si>
  <si>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</si>
  <si>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</si>
  <si>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</si>
  <si>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</si>
  <si>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</si>
  <si>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</si>
  <si>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</si>
  <si>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</si>
  <si>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</si>
  <si>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</si>
  <si>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</si>
  <si>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</si>
  <si>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</si>
  <si>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</si>
  <si>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</si>
  <si>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</si>
  <si>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</si>
  <si>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</si>
  <si>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</si>
  <si>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</si>
  <si>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</si>
  <si>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</si>
  <si>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</si>
  <si>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</si>
  <si>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</si>
  <si>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</si>
  <si>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</si>
  <si>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</si>
  <si>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</si>
  <si>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</si>
  <si>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</si>
  <si>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</si>
  <si>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</si>
  <si>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</si>
  <si>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</si>
  <si>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</si>
  <si>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</si>
  <si>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</si>
  <si>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</si>
  <si>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</si>
  <si>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</si>
  <si>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</si>
  <si>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</si>
  <si>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</si>
  <si>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</si>
  <si>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</si>
  <si>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</si>
  <si>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</si>
  <si>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</si>
  <si>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</si>
  <si>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</si>
  <si>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</si>
  <si>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</si>
  <si>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</si>
  <si>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</si>
  <si>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</si>
  <si>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</si>
  <si>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</si>
  <si>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</si>
  <si>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</si>
  <si>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</si>
  <si>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</si>
  <si>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</si>
  <si>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</si>
  <si>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</si>
  <si>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</si>
  <si>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</si>
  <si>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</si>
  <si>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</si>
  <si>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</si>
  <si>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</si>
  <si>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</si>
  <si>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</si>
  <si>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</si>
  <si>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</si>
  <si>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</si>
  <si>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</si>
  <si>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</si>
  <si>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</si>
  <si>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</si>
  <si>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</si>
  <si>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</si>
  <si>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</si>
  <si>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</si>
  <si>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</si>
  <si>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</si>
  <si>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</si>
  <si>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</si>
  <si>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</si>
  <si>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</si>
  <si>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</si>
  <si>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</si>
  <si>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</si>
  <si>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</si>
  <si>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</si>
  <si>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</si>
  <si>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</si>
  <si>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</si>
  <si>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</si>
  <si>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</si>
  <si>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</si>
  <si>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</si>
  <si>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</si>
  <si>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</si>
  <si>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</si>
  <si>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</si>
  <si>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</si>
  <si>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</si>
  <si>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</si>
  <si>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</si>
  <si>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</si>
  <si>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</si>
  <si>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</si>
  <si>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</si>
  <si>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</si>
  <si>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</si>
  <si>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</si>
  <si>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</si>
  <si>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</si>
  <si>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</si>
  <si>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</si>
  <si>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</si>
  <si>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</si>
  <si>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</si>
  <si>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</si>
  <si>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</si>
  <si>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</si>
  <si>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</si>
  <si>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</si>
  <si>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</si>
  <si>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</si>
  <si>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</si>
  <si>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</si>
  <si>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</si>
  <si>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</si>
  <si>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</si>
  <si>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</si>
  <si>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</si>
  <si>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</si>
  <si>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</si>
  <si>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</si>
  <si>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</si>
  <si>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</si>
  <si>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</si>
  <si>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</si>
  <si>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</si>
  <si>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</si>
  <si>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</si>
  <si>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</si>
  <si>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</si>
  <si>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</si>
  <si>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</si>
  <si>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</si>
  <si>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</si>
  <si>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</si>
  <si>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</si>
  <si>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</si>
  <si>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</si>
  <si>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</si>
  <si>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</si>
  <si>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</si>
  <si>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</si>
  <si>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</si>
  <si>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</si>
  <si>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</si>
  <si>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</si>
  <si>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</si>
  <si>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</si>
  <si>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</si>
  <si>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</si>
  <si>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</si>
  <si>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</si>
  <si>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</si>
  <si>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</si>
  <si>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</si>
  <si>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</si>
  <si>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</si>
  <si>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</si>
  <si>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</si>
  <si>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</si>
  <si>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</si>
  <si>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</si>
  <si>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</si>
  <si>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</si>
  <si>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</si>
  <si>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</si>
  <si>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</si>
  <si>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</si>
  <si>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</si>
  <si>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</si>
  <si>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</si>
  <si>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</si>
  <si>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</si>
  <si>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</si>
  <si>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</si>
  <si>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</si>
  <si>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</si>
  <si>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</si>
  <si>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</si>
  <si>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</si>
  <si>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</si>
  <si>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</si>
  <si>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</si>
  <si>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</si>
  <si>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</si>
  <si>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</si>
  <si>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</si>
  <si>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</si>
  <si>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</si>
  <si>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</si>
  <si>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</si>
  <si>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</si>
  <si>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</si>
  <si>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</si>
  <si>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</si>
  <si>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</si>
  <si>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</si>
  <si>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</si>
  <si>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</si>
  <si>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</si>
  <si>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</si>
  <si>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</si>
  <si>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</si>
  <si>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</si>
  <si>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</si>
  <si>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</si>
  <si>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</si>
  <si>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</si>
  <si>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</si>
  <si>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</si>
  <si>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</si>
  <si>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</si>
  <si>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</si>
  <si>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</si>
  <si>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</si>
  <si>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</si>
  <si>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</si>
  <si>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</si>
  <si>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</si>
  <si>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</si>
  <si>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</si>
  <si>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</si>
  <si>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</si>
  <si>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</si>
  <si>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</si>
  <si>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</si>
  <si>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</si>
  <si>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</si>
  <si>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</si>
  <si>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</si>
  <si>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</si>
  <si>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</si>
  <si>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</si>
  <si>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</si>
  <si>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</si>
  <si>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</si>
  <si>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</si>
  <si>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</si>
  <si>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</si>
  <si>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</si>
  <si>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</si>
  <si>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</si>
  <si>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</si>
  <si>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</si>
  <si>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</si>
  <si>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</si>
  <si>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</si>
  <si>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</si>
  <si>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</si>
  <si>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</si>
  <si>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</si>
  <si>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</si>
  <si>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</si>
  <si>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</si>
  <si>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</si>
  <si>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</si>
  <si>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</si>
  <si>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</si>
  <si>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</si>
  <si>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</si>
  <si>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</si>
  <si>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</si>
  <si>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</si>
  <si>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</si>
  <si>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</si>
  <si>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</si>
  <si>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</si>
  <si>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</si>
  <si>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</si>
  <si>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</si>
  <si>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</si>
  <si>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</si>
  <si>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</si>
  <si>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</si>
  <si>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</si>
  <si>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</si>
  <si>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</si>
  <si>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</si>
  <si>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</si>
  <si>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</si>
  <si>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</si>
  <si>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</si>
  <si>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</si>
  <si>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</si>
  <si>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</si>
  <si>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</si>
  <si>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</si>
  <si>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</si>
  <si>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</si>
  <si>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</si>
  <si>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</si>
  <si>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</si>
  <si>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</si>
  <si>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</si>
  <si>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</si>
  <si>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</si>
  <si>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</si>
  <si>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</si>
  <si>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</si>
  <si>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</si>
  <si>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</si>
  <si>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</si>
  <si>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</si>
  <si>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</si>
  <si>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</si>
  <si>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</si>
  <si>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</si>
  <si>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</si>
  <si>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</si>
  <si>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</si>
  <si>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</si>
  <si>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</si>
  <si>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</si>
  <si>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</si>
  <si>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</si>
  <si>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</si>
  <si>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</si>
  <si>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</si>
  <si>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</si>
  <si>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</si>
  <si>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</si>
  <si>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</si>
  <si>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</si>
  <si>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</si>
  <si>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</si>
  <si>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</si>
  <si>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</si>
  <si>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</si>
  <si>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</si>
  <si>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</si>
  <si>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</si>
  <si>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</si>
  <si>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</si>
  <si>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</si>
  <si>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</si>
  <si>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</si>
  <si>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</si>
  <si>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</si>
  <si>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</si>
  <si>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</si>
  <si>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</si>
  <si>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</si>
  <si>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</si>
  <si>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</si>
  <si>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</si>
  <si>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</si>
  <si>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</si>
  <si>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</si>
  <si>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</si>
  <si>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</si>
  <si>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</si>
  <si>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</si>
  <si>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</si>
  <si>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</si>
  <si>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</si>
  <si>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</si>
  <si>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</si>
  <si>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</si>
  <si>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</si>
  <si>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</si>
  <si>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</si>
  <si>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</si>
  <si>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</si>
  <si>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</si>
  <si>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</si>
  <si>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</si>
  <si>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</si>
  <si>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</si>
  <si>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</si>
  <si>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</si>
  <si>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</si>
  <si>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</si>
  <si>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</si>
  <si>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</si>
  <si>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</si>
  <si>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</si>
  <si>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</si>
  <si>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</si>
  <si>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</si>
  <si>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</si>
  <si>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</si>
  <si>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</si>
  <si>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</si>
  <si>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</si>
  <si>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</si>
  <si>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</si>
  <si>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</si>
  <si>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</si>
  <si>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</si>
  <si>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</si>
  <si>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</si>
  <si>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</si>
  <si>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</si>
  <si>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</si>
  <si>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</si>
  <si>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</si>
  <si>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</si>
  <si>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</si>
  <si>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</si>
  <si>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</si>
  <si>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</si>
  <si>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</si>
  <si>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</si>
  <si>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</si>
  <si>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</si>
  <si>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</si>
  <si>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</si>
  <si>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</si>
  <si>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</si>
  <si>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</si>
  <si>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</si>
  <si>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</si>
  <si>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</si>
  <si>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</si>
  <si>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</si>
  <si>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</si>
  <si>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</si>
  <si>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</si>
  <si>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</si>
  <si>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</si>
  <si>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</si>
  <si>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</si>
  <si>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</si>
  <si>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</si>
  <si>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</si>
  <si>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</si>
  <si>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</si>
  <si>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</si>
  <si>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</si>
  <si>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</si>
  <si>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</si>
  <si>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</si>
  <si>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</si>
  <si>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</si>
  <si>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</si>
  <si>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</si>
  <si>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</si>
  <si>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</si>
  <si>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</si>
  <si>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</si>
  <si>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</si>
  <si>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</si>
  <si>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</si>
  <si>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</si>
  <si>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</si>
  <si>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</si>
  <si>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</si>
  <si>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</si>
  <si>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</si>
  <si>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</si>
  <si>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</si>
  <si>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</si>
  <si>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</si>
  <si>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</si>
  <si>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</si>
  <si>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</si>
  <si>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</si>
  <si>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</si>
  <si>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</si>
  <si>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</si>
  <si>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</si>
  <si>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</si>
  <si>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</si>
  <si>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</si>
  <si>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</si>
  <si>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</si>
  <si>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</si>
  <si>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</si>
  <si>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</si>
  <si>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</si>
  <si>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</si>
  <si>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</si>
  <si>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</si>
  <si>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</si>
  <si>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</si>
  <si>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</si>
  <si>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</si>
  <si>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</si>
  <si>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</si>
  <si>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</si>
  <si>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</si>
  <si>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</si>
  <si>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</si>
  <si>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</si>
  <si>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</si>
  <si>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</si>
  <si>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</si>
  <si>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</si>
  <si>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</si>
  <si>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</si>
  <si>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</si>
  <si>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</si>
  <si>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</si>
  <si>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</si>
  <si>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</si>
  <si>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</si>
  <si>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</si>
  <si>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</si>
  <si>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</si>
  <si>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</si>
  <si>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</si>
  <si>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</si>
  <si>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</si>
  <si>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</si>
  <si>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</si>
  <si>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</si>
  <si>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</si>
  <si>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</si>
  <si>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</si>
  <si>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</si>
  <si>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</si>
  <si>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</si>
  <si>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</si>
  <si>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</si>
  <si>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</si>
  <si>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</si>
  <si>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</si>
  <si>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</si>
  <si>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</si>
  <si>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</si>
  <si>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</si>
  <si>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</si>
  <si>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</si>
  <si>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</si>
  <si>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</si>
  <si>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</si>
  <si>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</si>
  <si>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</si>
  <si>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</si>
  <si>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</si>
  <si>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</si>
  <si>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</si>
  <si>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</si>
  <si>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</si>
  <si>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</si>
  <si>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</si>
  <si>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</si>
  <si>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</si>
  <si>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</si>
  <si>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</si>
  <si>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</si>
  <si>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</si>
  <si>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</si>
  <si>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</si>
  <si>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</si>
  <si>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</si>
  <si>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</si>
  <si>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</si>
  <si>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</si>
  <si>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</si>
  <si>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</si>
  <si>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</si>
  <si>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</si>
  <si>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</si>
  <si>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</si>
  <si>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</si>
  <si>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</si>
  <si>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</si>
  <si>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</si>
  <si>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</si>
  <si>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</si>
  <si>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</si>
  <si>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</si>
  <si>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</si>
  <si>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</si>
  <si>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</si>
  <si>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</si>
  <si>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</si>
  <si>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</si>
  <si>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</si>
  <si>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</si>
  <si>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</si>
  <si>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</si>
  <si>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</si>
  <si>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</si>
  <si>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</si>
  <si>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</si>
  <si>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</si>
  <si>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</si>
  <si>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</si>
  <si>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</si>
  <si>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</si>
  <si>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</si>
  <si>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</si>
  <si>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</si>
  <si>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</si>
  <si>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</si>
  <si>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</si>
  <si>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</si>
  <si>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</si>
  <si>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</si>
  <si>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</si>
  <si>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</si>
  <si>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</si>
  <si>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</si>
  <si>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</si>
  <si>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</si>
  <si>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</si>
  <si>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</si>
  <si>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</si>
  <si>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</si>
  <si>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</si>
  <si>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</si>
  <si>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</si>
  <si>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</si>
  <si>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</si>
  <si>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</si>
  <si>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</si>
  <si>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</si>
  <si>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</si>
  <si>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</si>
  <si>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</si>
  <si>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</si>
  <si>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</si>
  <si>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</si>
  <si>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</si>
  <si>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</si>
  <si>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</si>
  <si>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</si>
  <si>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</si>
  <si>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</si>
  <si>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</si>
  <si>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</si>
  <si>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</si>
  <si>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</si>
  <si>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</si>
  <si>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</si>
  <si>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</si>
  <si>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</si>
  <si>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</si>
  <si>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</si>
  <si>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</si>
  <si>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</si>
  <si>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</si>
  <si>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</si>
  <si>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</si>
  <si>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</si>
  <si>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</si>
  <si>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</si>
  <si>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</si>
  <si>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</si>
  <si>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</si>
  <si>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</si>
  <si>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</si>
  <si>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</si>
  <si>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</si>
  <si>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</si>
  <si>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</si>
  <si>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</si>
  <si>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</si>
  <si>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</si>
  <si>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</si>
  <si>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</si>
  <si>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</si>
  <si>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</si>
  <si>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</si>
  <si>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</si>
  <si>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</si>
  <si>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</si>
  <si>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</si>
  <si>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</si>
  <si>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</si>
  <si>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</si>
  <si>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</si>
  <si>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</si>
  <si>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</si>
  <si>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</si>
  <si>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</si>
  <si>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</si>
  <si>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</si>
  <si>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</si>
  <si>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</si>
  <si>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</si>
  <si>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</si>
  <si>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</si>
  <si>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</si>
  <si>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</si>
  <si>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</si>
  <si>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</si>
  <si>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</si>
  <si>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</si>
  <si>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</si>
  <si>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</si>
  <si>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</si>
  <si>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</si>
  <si>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</si>
  <si>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</si>
  <si>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</si>
  <si>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</si>
  <si>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</si>
  <si>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</si>
  <si>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</si>
  <si>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</si>
  <si>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</si>
  <si>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</si>
  <si>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</si>
  <si>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</si>
  <si>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</si>
  <si>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</si>
  <si>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</si>
  <si>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</si>
  <si>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</si>
  <si>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</si>
  <si>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</si>
  <si>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</si>
  <si>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</si>
  <si>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</si>
  <si>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</si>
  <si>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</si>
  <si>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</si>
  <si>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</si>
  <si>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</si>
  <si>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</si>
  <si>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</si>
  <si>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</si>
  <si>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</si>
  <si>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</si>
  <si>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</si>
  <si>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</si>
  <si>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</si>
  <si>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</si>
  <si>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</si>
  <si>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</si>
  <si>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</si>
  <si>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</si>
  <si>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</si>
  <si>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</si>
  <si>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</si>
  <si>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</si>
  <si>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</si>
  <si>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</si>
  <si>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</si>
  <si>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</si>
  <si>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</si>
  <si>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</si>
  <si>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</si>
  <si>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</si>
  <si>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</si>
  <si>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</si>
  <si>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</si>
  <si>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</si>
  <si>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</si>
  <si>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</si>
  <si>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</si>
  <si>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</si>
  <si>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</si>
  <si>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</si>
  <si>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</si>
  <si>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</si>
  <si>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</si>
  <si>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</si>
  <si>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</si>
  <si>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</si>
  <si>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</si>
  <si>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</si>
  <si>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</si>
  <si>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</si>
  <si>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</si>
  <si>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</si>
  <si>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</si>
  <si>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</si>
  <si>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</si>
  <si>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</si>
  <si>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</si>
  <si>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</si>
  <si>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</si>
  <si>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</si>
  <si>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</si>
  <si>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</si>
  <si>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</si>
  <si>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</si>
  <si>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</si>
  <si>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</si>
  <si>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</si>
  <si>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</si>
  <si>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</si>
  <si>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</si>
  <si>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</si>
  <si>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</si>
  <si>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</si>
  <si>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</si>
  <si>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</si>
  <si>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</si>
  <si>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</si>
  <si>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</si>
  <si>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</si>
  <si>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</si>
  <si>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</si>
  <si>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</si>
  <si>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</si>
  <si>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</si>
  <si>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</si>
  <si>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</si>
  <si>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</si>
  <si>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</si>
  <si>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</si>
  <si>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</si>
  <si>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</si>
  <si>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</si>
  <si>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</si>
  <si>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</si>
  <si>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</si>
  <si>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</si>
  <si>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</si>
  <si>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</si>
  <si>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</si>
  <si>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</si>
  <si>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</si>
  <si>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</si>
  <si>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</si>
  <si>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</si>
  <si>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</si>
  <si>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</si>
  <si>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</si>
  <si>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</si>
  <si>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</si>
  <si>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</si>
  <si>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</si>
  <si>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</si>
  <si>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</si>
  <si>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</si>
  <si>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</si>
  <si>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</si>
  <si>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</si>
  <si>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</si>
  <si>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</si>
  <si>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</si>
  <si>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</si>
  <si>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</si>
  <si>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</si>
  <si>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</si>
  <si>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</si>
  <si>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</si>
  <si>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</si>
  <si>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</si>
  <si>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</si>
  <si>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</si>
  <si>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</si>
  <si>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</si>
  <si>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</si>
  <si>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</si>
  <si>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</si>
  <si>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</si>
  <si>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</si>
  <si>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</si>
  <si>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</si>
  <si>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</si>
  <si>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</si>
  <si>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</si>
  <si>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</si>
  <si>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</si>
  <si>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</si>
  <si>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</si>
  <si>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</si>
  <si>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</si>
  <si>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</si>
  <si>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</si>
  <si>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</si>
  <si>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</si>
  <si>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</si>
  <si>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</si>
  <si>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</si>
  <si>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</si>
  <si>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</si>
  <si>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</si>
  <si>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</si>
  <si>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</si>
  <si>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</si>
  <si>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</si>
  <si>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</si>
  <si>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</si>
  <si>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</si>
  <si>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</si>
  <si>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</si>
  <si>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</si>
  <si>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</si>
  <si>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</si>
  <si>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</si>
  <si>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</si>
  <si>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</si>
  <si>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</si>
  <si>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</si>
  <si>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</si>
  <si>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</si>
  <si>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</si>
  <si>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</si>
  <si>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</si>
  <si>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</si>
  <si>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</si>
  <si>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</si>
  <si>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</si>
  <si>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</si>
  <si>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</si>
  <si>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</si>
  <si>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</si>
  <si>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</si>
  <si>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</si>
  <si>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</si>
  <si>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</si>
  <si>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</si>
  <si>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</si>
  <si>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</si>
  <si>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</si>
  <si>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</si>
  <si>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</si>
  <si>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</si>
  <si>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</si>
  <si>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</si>
  <si>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</si>
  <si>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</si>
  <si>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</si>
  <si>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</si>
  <si>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</si>
  <si>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</si>
  <si>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</si>
  <si>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</si>
  <si>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</si>
  <si>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</si>
  <si>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</si>
  <si>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</si>
  <si>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</si>
  <si>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</si>
  <si>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</si>
  <si>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</si>
  <si>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</si>
  <si>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</si>
  <si>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</si>
  <si>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</si>
  <si>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</si>
  <si>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</si>
  <si>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</si>
  <si>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</si>
  <si>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</si>
  <si>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</si>
  <si>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</si>
  <si>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</si>
  <si>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</si>
  <si>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</si>
  <si>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</si>
  <si>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</si>
  <si>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</si>
  <si>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</si>
  <si>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</si>
  <si>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</si>
  <si>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</si>
  <si>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</si>
  <si>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</si>
  <si>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</si>
  <si>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</si>
  <si>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</si>
  <si>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</si>
  <si>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</si>
  <si>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</si>
  <si>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</si>
  <si>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</si>
  <si>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</si>
  <si>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</si>
  <si>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</si>
  <si>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</si>
  <si>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</si>
  <si>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</si>
  <si>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</si>
  <si>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</si>
  <si>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</si>
  <si>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</si>
  <si>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</si>
  <si>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</si>
  <si>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</si>
  <si>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</si>
  <si>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</si>
  <si>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</si>
  <si>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</si>
  <si>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</si>
  <si>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</si>
  <si>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</si>
  <si>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</si>
  <si>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</si>
  <si>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</si>
  <si>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</si>
  <si>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</si>
  <si>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</si>
  <si>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</si>
  <si>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</si>
  <si>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</si>
  <si>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</si>
  <si>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</si>
  <si>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</si>
  <si>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</si>
  <si>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</si>
  <si>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</si>
  <si>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</si>
  <si>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</si>
  <si>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</si>
  <si>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</si>
  <si>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</si>
  <si>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</si>
  <si>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</si>
  <si>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</si>
  <si>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</si>
  <si>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</si>
  <si>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</si>
  <si>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</si>
  <si>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</si>
  <si>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</si>
  <si>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</si>
  <si>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</si>
  <si>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</si>
  <si>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</si>
  <si>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</si>
  <si>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</si>
  <si>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</si>
  <si>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</si>
  <si>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</si>
  <si>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</si>
  <si>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</si>
  <si>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</si>
  <si>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</si>
  <si>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</si>
  <si>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</si>
  <si>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</si>
  <si>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</si>
  <si>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</si>
  <si>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</si>
  <si>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</si>
  <si>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</si>
  <si>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</si>
  <si>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</si>
  <si>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</si>
  <si>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</si>
  <si>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</si>
  <si>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</si>
  <si>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</si>
  <si>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</si>
  <si>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</si>
  <si>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</si>
  <si>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</si>
  <si>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</si>
  <si>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</si>
  <si>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</si>
  <si>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</si>
  <si>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</si>
  <si>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</si>
  <si>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</si>
  <si>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</si>
  <si>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</si>
  <si>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</si>
  <si>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</si>
  <si>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</si>
  <si>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</si>
  <si>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</si>
  <si>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</si>
  <si>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</si>
  <si>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</si>
  <si>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</si>
  <si>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</si>
  <si>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</si>
  <si>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</si>
  <si>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</si>
  <si>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</si>
  <si>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</si>
  <si>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</si>
  <si>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</si>
  <si>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</si>
  <si>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</si>
  <si>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</si>
  <si>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</si>
  <si>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</si>
  <si>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</si>
  <si>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</si>
  <si>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</si>
  <si>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</si>
  <si>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</si>
  <si>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</si>
  <si>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</si>
  <si>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</si>
  <si>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</si>
  <si>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</si>
  <si>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</si>
  <si>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</si>
  <si>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</si>
  <si>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</si>
  <si>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</si>
  <si>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</si>
  <si>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</si>
  <si>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</si>
  <si>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</si>
  <si>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</si>
  <si>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</si>
  <si>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</si>
  <si>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</si>
  <si>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</si>
  <si>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</si>
  <si>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</si>
  <si>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</si>
  <si>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</si>
  <si>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</si>
  <si>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</si>
  <si>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</si>
  <si>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</si>
  <si>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</si>
  <si>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</si>
  <si>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</si>
  <si>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</si>
  <si>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</si>
  <si>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</si>
  <si>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</si>
  <si>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</si>
  <si>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</si>
  <si>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</si>
  <si>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</si>
  <si>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</si>
  <si>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</si>
  <si>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</si>
  <si>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</si>
  <si>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</si>
  <si>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</si>
  <si>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</si>
  <si>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</si>
  <si>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</si>
  <si>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</si>
  <si>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</si>
  <si>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</si>
  <si>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</si>
  <si>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</si>
  <si>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</si>
  <si>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</si>
  <si>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</si>
  <si>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</si>
  <si>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</si>
  <si>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</si>
  <si>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</si>
  <si>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</si>
  <si>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</si>
  <si>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</si>
  <si>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</si>
  <si>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</si>
  <si>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</si>
  <si>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</si>
  <si>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</si>
  <si>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</si>
  <si>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</si>
  <si>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</si>
  <si>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</si>
  <si>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</si>
  <si>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</si>
  <si>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</si>
  <si>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</si>
  <si>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</si>
  <si>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</si>
  <si>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</si>
  <si>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</si>
  <si>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</si>
  <si>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</si>
  <si>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</si>
  <si>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</si>
  <si>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</si>
  <si>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</si>
  <si>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</si>
  <si>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</si>
  <si>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</si>
  <si>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</si>
  <si>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</si>
  <si>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</si>
  <si>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</si>
  <si>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</si>
  <si>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</si>
  <si>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</si>
  <si>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</si>
  <si>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</si>
  <si>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</si>
  <si>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</si>
  <si>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</si>
  <si>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</si>
  <si>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</si>
  <si>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</si>
  <si>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</si>
  <si>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</si>
  <si>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</si>
  <si>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</si>
  <si>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</si>
  <si>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</si>
  <si>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</si>
  <si>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</si>
  <si>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</si>
  <si>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</si>
  <si>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</si>
  <si>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</si>
  <si>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</si>
  <si>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</si>
  <si>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</si>
  <si>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</si>
  <si>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</si>
  <si>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</si>
  <si>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</si>
  <si>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</si>
  <si>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</si>
  <si>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</si>
  <si>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</si>
  <si>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</si>
  <si>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</si>
  <si>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</si>
  <si>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</si>
  <si>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</si>
  <si>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</si>
  <si>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</si>
  <si>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</si>
  <si>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</si>
  <si>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</si>
  <si>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</si>
  <si>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</si>
  <si>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</si>
  <si>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</si>
  <si>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</si>
  <si>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</si>
  <si>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</si>
  <si>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</si>
  <si>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</si>
  <si>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</si>
  <si>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</si>
  <si>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</si>
  <si>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</si>
  <si>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</si>
  <si>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</si>
  <si>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</si>
  <si>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</si>
  <si>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</si>
  <si>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</si>
  <si>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</si>
  <si>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</si>
  <si>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</si>
  <si>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</si>
  <si>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</si>
  <si>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</si>
  <si>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</si>
  <si>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</si>
  <si>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</si>
  <si>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</si>
  <si>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</si>
  <si>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</si>
  <si>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</si>
  <si>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</si>
  <si>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</si>
  <si>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</si>
  <si>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</si>
  <si>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</si>
  <si>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</si>
  <si>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</si>
  <si>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</si>
  <si>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</si>
  <si>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</si>
  <si>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</si>
  <si>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</si>
  <si>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</si>
  <si>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</si>
  <si>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</si>
  <si>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</si>
  <si>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</si>
  <si>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</si>
  <si>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</si>
  <si>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</si>
  <si>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</si>
  <si>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</si>
  <si>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</si>
  <si>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</si>
  <si>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</si>
  <si>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</si>
  <si>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</si>
  <si>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</si>
  <si>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</si>
  <si>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</si>
  <si>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</si>
  <si>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</si>
  <si>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</si>
  <si>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</si>
  <si>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</si>
  <si>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</si>
  <si>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</si>
  <si>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</si>
  <si>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</si>
  <si>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</si>
  <si>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</si>
  <si>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</si>
  <si>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</si>
  <si>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</si>
  <si>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</si>
  <si>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</si>
  <si>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</si>
  <si>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</si>
  <si>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</si>
  <si>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</si>
  <si>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</si>
  <si>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</si>
  <si>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</si>
  <si>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</si>
  <si>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</si>
  <si>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</si>
  <si>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</si>
  <si>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</si>
  <si>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</si>
  <si>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</si>
  <si>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</si>
  <si>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</si>
  <si>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</si>
  <si>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</si>
  <si>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</si>
  <si>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</si>
  <si>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</si>
  <si>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</si>
  <si>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</si>
  <si>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</si>
  <si>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</si>
  <si>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</si>
  <si>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</si>
  <si>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</si>
  <si>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</si>
  <si>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</si>
  <si>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</si>
  <si>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</si>
  <si>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</si>
  <si>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</si>
  <si>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</si>
  <si>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</si>
  <si>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</si>
  <si>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</si>
  <si>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</si>
  <si>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</si>
  <si>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</si>
  <si>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</si>
  <si>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</si>
  <si>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</si>
  <si>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</si>
  <si>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</si>
  <si>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</si>
  <si>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</si>
  <si>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</si>
  <si>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</si>
  <si>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</si>
  <si>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</si>
  <si>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</si>
  <si>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</si>
  <si>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</si>
  <si>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</si>
  <si>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</si>
  <si>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</si>
  <si>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</si>
  <si>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</si>
  <si>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</si>
  <si>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</si>
  <si>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</si>
  <si>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</si>
  <si>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</si>
  <si>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</si>
  <si>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</si>
  <si>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</si>
  <si>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</si>
  <si>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</si>
  <si>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</si>
  <si>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</si>
  <si>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</si>
  <si>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</si>
  <si>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</si>
  <si>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</si>
  <si>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</si>
  <si>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</si>
  <si>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</si>
  <si>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</si>
  <si>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</si>
  <si>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</si>
  <si>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</si>
  <si>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</si>
  <si>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</si>
  <si>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</si>
  <si>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</si>
  <si>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</si>
  <si>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</si>
  <si>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</si>
  <si>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</si>
  <si>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</si>
  <si>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</si>
  <si>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</si>
  <si>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</si>
  <si>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</si>
  <si>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</si>
  <si>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</si>
  <si>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</si>
  <si>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</si>
  <si>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</si>
  <si>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</si>
  <si>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</si>
  <si>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</si>
  <si>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</si>
  <si>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</si>
  <si>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</si>
  <si>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</si>
  <si>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</si>
  <si>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</si>
  <si>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</si>
  <si>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</si>
  <si>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</si>
  <si>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</si>
  <si>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</si>
  <si>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</si>
  <si>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</si>
  <si>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</si>
  <si>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</si>
  <si>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</si>
  <si>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</si>
  <si>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</si>
  <si>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</si>
  <si>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</si>
  <si>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</si>
  <si>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</si>
  <si>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</si>
  <si>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</si>
  <si>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</si>
  <si>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</si>
  <si>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</si>
  <si>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</si>
  <si>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</si>
  <si>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</si>
  <si>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</si>
  <si>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</si>
  <si>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</si>
  <si>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</si>
  <si>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</si>
  <si>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</si>
  <si>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</si>
  <si>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</si>
  <si>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</si>
  <si>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</si>
  <si>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</si>
  <si>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</si>
  <si>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</si>
  <si>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</si>
  <si>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</si>
  <si>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</si>
  <si>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</si>
  <si>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</si>
  <si>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</si>
  <si>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</si>
  <si>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</si>
  <si>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</si>
  <si>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</si>
  <si>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</si>
  <si>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</si>
  <si>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</si>
  <si>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</si>
  <si>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</si>
  <si>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</si>
  <si>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</si>
  <si>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</si>
  <si>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</si>
  <si>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</si>
  <si>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</si>
  <si>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</si>
  <si>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</si>
  <si>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</si>
  <si>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</si>
  <si>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</si>
  <si>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</si>
  <si>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</si>
  <si>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</si>
  <si>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</si>
  <si>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</si>
  <si>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</si>
  <si>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</si>
  <si>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</si>
  <si>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</si>
  <si>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</si>
  <si>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</si>
  <si>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</si>
  <si>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</si>
  <si>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</si>
  <si>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</si>
  <si>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</si>
  <si>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</si>
  <si>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</si>
  <si>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</si>
  <si>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</si>
  <si>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</si>
  <si>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</si>
  <si>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</si>
  <si>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</si>
  <si>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</si>
  <si>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</si>
  <si>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</si>
  <si>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</si>
  <si>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</si>
  <si>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</si>
  <si>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</si>
  <si>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</si>
  <si>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</si>
  <si>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</si>
  <si>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</si>
  <si>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</si>
  <si>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</si>
  <si>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</si>
  <si>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</si>
  <si>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</si>
  <si>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</si>
  <si>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</si>
  <si>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</si>
  <si>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</si>
  <si>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</si>
  <si>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</si>
  <si>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</si>
  <si>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</si>
  <si>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</si>
  <si>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</si>
  <si>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</si>
  <si>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</si>
  <si>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</si>
  <si>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</si>
  <si>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</si>
  <si>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</si>
  <si>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</si>
  <si>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</si>
  <si>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</si>
  <si>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</si>
  <si>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</si>
  <si>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</si>
  <si>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</si>
  <si>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</si>
  <si>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</si>
  <si>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</si>
  <si>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</si>
  <si>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</si>
  <si>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</si>
  <si>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</si>
  <si>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</si>
  <si>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</si>
  <si>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</si>
  <si>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</si>
  <si>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</si>
  <si>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</si>
  <si>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</si>
  <si>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</si>
  <si>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</si>
  <si>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</si>
  <si>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</si>
  <si>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</si>
  <si>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</si>
  <si>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</si>
  <si>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</si>
  <si>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</si>
  <si>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</si>
  <si>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</si>
  <si>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</si>
  <si>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</si>
  <si>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</si>
  <si>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</si>
  <si>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</si>
  <si>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</si>
  <si>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</si>
  <si>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</si>
  <si>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</si>
  <si>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</si>
  <si>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</si>
  <si>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</si>
  <si>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</si>
  <si>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</si>
  <si>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</si>
  <si>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</si>
  <si>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</si>
  <si>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</si>
  <si>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</si>
  <si>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</si>
  <si>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</si>
  <si>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</si>
  <si>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</si>
  <si>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</si>
  <si>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</si>
  <si>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</si>
  <si>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</si>
  <si>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</si>
  <si>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</si>
  <si>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</si>
  <si>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</si>
  <si>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</si>
  <si>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</si>
  <si>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</si>
  <si>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</si>
  <si>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</si>
  <si>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</si>
  <si>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</si>
  <si>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</si>
  <si>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</si>
  <si>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</si>
  <si>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</si>
  <si>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</si>
  <si>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</si>
  <si>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</si>
  <si>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</si>
  <si>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</si>
  <si>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</si>
  <si>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</si>
  <si>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</si>
  <si>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</si>
  <si>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</si>
  <si>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</si>
  <si>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</si>
  <si>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</si>
  <si>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</si>
  <si>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</si>
  <si>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</si>
  <si>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</si>
  <si>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</si>
  <si>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</si>
  <si>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</si>
  <si>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</si>
  <si>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</si>
  <si>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</si>
  <si>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</si>
  <si>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</si>
  <si>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</si>
  <si>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</si>
  <si>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</si>
  <si>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</si>
  <si>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</si>
  <si>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</si>
  <si>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</si>
  <si>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</si>
  <si>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</si>
  <si>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</si>
  <si>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</si>
  <si>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</si>
  <si>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</si>
  <si>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</si>
  <si>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</si>
  <si>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</si>
  <si>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</si>
  <si>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</si>
  <si>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</si>
  <si>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</si>
  <si>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</si>
  <si>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</si>
  <si>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</si>
  <si>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</si>
  <si>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</si>
  <si>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</si>
  <si>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</si>
  <si>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</si>
  <si>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</si>
  <si>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</si>
  <si>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</si>
  <si>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</si>
  <si>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</si>
  <si>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</si>
  <si>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</si>
  <si>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</si>
  <si>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</si>
  <si>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</si>
  <si>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</si>
  <si>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</si>
  <si>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</si>
  <si>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</si>
  <si>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</si>
  <si>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</si>
  <si>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</si>
  <si>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</si>
  <si>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</si>
  <si>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</si>
  <si>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</si>
  <si>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</si>
  <si>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</si>
  <si>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</si>
  <si>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</si>
  <si>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</si>
  <si>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</si>
  <si>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</si>
  <si>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</si>
  <si>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</si>
  <si>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</si>
  <si>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</si>
  <si>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</si>
  <si>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</si>
  <si>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</si>
  <si>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</si>
  <si>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</si>
  <si>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</si>
  <si>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</si>
  <si>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</si>
  <si>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</si>
  <si>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</si>
  <si>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</si>
  <si>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</si>
  <si>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</si>
  <si>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</si>
  <si>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</si>
  <si>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</si>
  <si>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</si>
  <si>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</si>
  <si>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</si>
  <si>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</si>
  <si>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</si>
  <si>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</si>
  <si>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</si>
  <si>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</si>
  <si>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</si>
  <si>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</si>
  <si>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</si>
  <si>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</si>
  <si>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</si>
  <si>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</si>
  <si>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</si>
  <si>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</si>
  <si>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</si>
  <si>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</si>
  <si>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</si>
  <si>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</si>
  <si>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</si>
  <si>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</si>
  <si>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</si>
  <si>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</si>
  <si>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</si>
  <si>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</si>
  <si>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</si>
  <si>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</si>
  <si>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</si>
  <si>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</si>
  <si>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</si>
  <si>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</si>
  <si>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</si>
  <si>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</si>
  <si>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</si>
  <si>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</si>
  <si>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</si>
  <si>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</si>
  <si>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</si>
  <si>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</si>
  <si>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</si>
  <si>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</si>
  <si>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</si>
  <si>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</si>
  <si>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</si>
  <si>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</si>
  <si>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</si>
  <si>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</si>
  <si>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</si>
  <si>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</si>
  <si>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</si>
  <si>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</si>
  <si>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</si>
  <si>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</si>
  <si>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</si>
  <si>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</si>
  <si>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</si>
  <si>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</si>
  <si>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</si>
  <si>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</si>
  <si>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</si>
  <si>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</si>
  <si>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</si>
  <si>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</si>
  <si>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</si>
  <si>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</si>
  <si>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</si>
  <si>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</si>
  <si>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</si>
  <si>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</si>
  <si>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</si>
  <si>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</si>
  <si>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</si>
  <si>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</si>
  <si>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</si>
  <si>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</si>
  <si>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</si>
  <si>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</si>
  <si>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</si>
  <si>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</si>
  <si>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</si>
  <si>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</si>
  <si>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</si>
  <si>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</si>
  <si>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</si>
  <si>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</si>
  <si>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</si>
  <si>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</si>
  <si>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</si>
  <si>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</si>
  <si>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</si>
  <si>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</si>
  <si>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</si>
  <si>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</si>
  <si>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</si>
  <si>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</si>
  <si>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</si>
  <si>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</si>
  <si>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</si>
  <si>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</si>
  <si>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</si>
  <si>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</si>
  <si>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</si>
  <si>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</si>
  <si>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</si>
  <si>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</si>
  <si>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</si>
  <si>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</si>
  <si>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</si>
  <si>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</si>
  <si>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</si>
  <si>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</si>
  <si>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</si>
  <si>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</si>
  <si>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</si>
  <si>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</si>
  <si>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</si>
  <si>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</si>
  <si>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</si>
  <si>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</si>
  <si>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</si>
  <si>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</si>
  <si>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</si>
  <si>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</si>
  <si>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</si>
  <si>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</si>
  <si>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</si>
  <si>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</si>
  <si>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</si>
  <si>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</si>
  <si>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</si>
  <si>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</si>
  <si>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</si>
  <si>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</si>
  <si>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</si>
  <si>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</si>
  <si>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</si>
  <si>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</si>
  <si>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</si>
  <si>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</si>
  <si>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</si>
  <si>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</si>
  <si>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</si>
  <si>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</si>
  <si>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</si>
  <si>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</si>
  <si>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</si>
  <si>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</si>
  <si>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</si>
  <si>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</si>
  <si>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</si>
  <si>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</si>
  <si>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</si>
  <si>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</si>
  <si>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</si>
  <si>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</si>
  <si>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</si>
  <si>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</si>
  <si>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</si>
  <si>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</si>
  <si>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</si>
  <si>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</si>
  <si>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</si>
  <si>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</si>
  <si>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</si>
  <si>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</si>
  <si>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</si>
  <si>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</si>
  <si>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</si>
  <si>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</si>
  <si>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</si>
  <si>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</si>
  <si>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</si>
  <si>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</si>
  <si>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</si>
  <si>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</si>
  <si>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</si>
  <si>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</si>
  <si>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</si>
  <si>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</si>
  <si>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</si>
  <si>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</si>
  <si>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</si>
  <si>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</si>
  <si>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</si>
  <si>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</si>
  <si>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</si>
  <si>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</si>
  <si>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</si>
  <si>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</si>
  <si>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</si>
  <si>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</si>
  <si>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</si>
  <si>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</si>
  <si>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</si>
  <si>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</si>
  <si>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</si>
  <si>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</si>
  <si>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</si>
  <si>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</si>
  <si>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</si>
  <si>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</si>
  <si>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</si>
  <si>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</si>
  <si>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</si>
  <si>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</si>
  <si>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</si>
  <si>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</si>
  <si>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</si>
  <si>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</si>
  <si>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</si>
  <si>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</si>
  <si>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</si>
  <si>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</si>
  <si>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</si>
  <si>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</si>
  <si>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</si>
  <si>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</si>
  <si>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</si>
  <si>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</si>
  <si>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</si>
  <si>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</si>
  <si>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</si>
  <si>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</si>
  <si>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</si>
  <si>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</si>
  <si>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</si>
  <si>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</si>
  <si>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</si>
  <si>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</si>
  <si>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</si>
  <si>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</si>
  <si>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</si>
  <si>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</si>
  <si>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</si>
  <si>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</si>
  <si>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</si>
  <si>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</si>
  <si>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</si>
  <si>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</si>
  <si>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</si>
  <si>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</si>
  <si>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</si>
  <si>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</si>
  <si>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</si>
  <si>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</si>
  <si>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</si>
  <si>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</si>
  <si>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</si>
  <si>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</si>
  <si>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</si>
  <si>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</si>
  <si>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</si>
  <si>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</si>
  <si>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</si>
  <si>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</si>
  <si>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</si>
  <si>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</si>
  <si>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</si>
  <si>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</si>
  <si>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</si>
  <si>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</si>
  <si>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</si>
  <si>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</si>
  <si>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</si>
  <si>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</si>
  <si>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</si>
  <si>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</si>
  <si>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</si>
  <si>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</si>
  <si>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</si>
  <si>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</si>
  <si>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</si>
  <si>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</si>
  <si>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</si>
  <si>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</si>
  <si>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</si>
  <si>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</si>
  <si>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</si>
  <si>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</si>
  <si>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</si>
  <si>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</si>
  <si>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</si>
  <si>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</si>
  <si>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</si>
  <si>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</si>
  <si>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</si>
  <si>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</si>
  <si>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</si>
  <si>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</si>
  <si>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</si>
  <si>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</si>
  <si>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</si>
  <si>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</si>
  <si>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</si>
  <si>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</si>
  <si>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</si>
  <si>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</si>
  <si>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</si>
  <si>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</si>
  <si>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</si>
  <si>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</si>
  <si>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</si>
  <si>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</si>
  <si>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</si>
  <si>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</si>
  <si>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</si>
  <si>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</si>
  <si>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</si>
  <si>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</si>
  <si>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</si>
  <si>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</si>
  <si>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</si>
  <si>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</si>
  <si>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</si>
  <si>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</si>
  <si>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</si>
  <si>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</si>
  <si>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</si>
  <si>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</si>
  <si>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</si>
  <si>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</si>
  <si>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</si>
  <si>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</si>
  <si>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</si>
  <si>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</si>
  <si>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</si>
  <si>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</si>
  <si>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</si>
  <si>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</si>
  <si>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</si>
  <si>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</si>
  <si>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</si>
  <si>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</si>
  <si>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</si>
  <si>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</si>
  <si>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</si>
  <si>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</si>
  <si>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</si>
  <si>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</si>
  <si>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</si>
  <si>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</si>
  <si>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</si>
  <si>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</si>
  <si>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</si>
  <si>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</si>
  <si>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</si>
  <si>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</si>
  <si>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</si>
  <si>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</si>
  <si>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</si>
  <si>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</si>
  <si>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</si>
  <si>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</si>
  <si>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</si>
  <si>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</si>
  <si>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</si>
  <si>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</si>
  <si>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</si>
  <si>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</si>
  <si>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</si>
  <si>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</si>
  <si>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</si>
  <si>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</si>
  <si>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</si>
  <si>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</si>
  <si>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</si>
  <si>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</si>
  <si>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</si>
  <si>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</si>
  <si>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</si>
  <si>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</si>
  <si>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</si>
  <si>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</si>
  <si>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</si>
  <si>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</si>
  <si>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</si>
  <si>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</si>
  <si>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</si>
  <si>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</si>
  <si>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</si>
  <si>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</si>
  <si>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</si>
  <si>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</si>
  <si>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</si>
  <si>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</si>
  <si>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</si>
  <si>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</si>
  <si>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</si>
  <si>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</si>
  <si>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</si>
  <si>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</si>
  <si>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</si>
  <si>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</si>
  <si>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</si>
  <si>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</si>
  <si>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</si>
  <si>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</si>
  <si>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</si>
  <si>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</si>
  <si>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</si>
  <si>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</si>
  <si>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</si>
  <si>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</si>
  <si>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</si>
  <si>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</si>
  <si>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</si>
  <si>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</si>
  <si>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</si>
  <si>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</si>
  <si>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</si>
  <si>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</si>
  <si>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</si>
  <si>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</si>
  <si>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</si>
  <si>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</si>
  <si>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</si>
  <si>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</si>
  <si>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</si>
  <si>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</si>
  <si>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</si>
  <si>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</si>
  <si>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</si>
  <si>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</si>
  <si>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</si>
  <si>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</si>
  <si>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</si>
  <si>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</si>
  <si>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</si>
  <si>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</si>
  <si>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</si>
  <si>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</si>
  <si>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</si>
  <si>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</si>
  <si>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</si>
  <si>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</si>
  <si>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</si>
  <si>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</si>
  <si>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</si>
  <si>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</si>
  <si>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</si>
  <si>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</si>
  <si>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</si>
  <si>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</si>
  <si>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</si>
  <si>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</si>
  <si>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</si>
  <si>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</si>
  <si>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</si>
  <si>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</si>
  <si>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</si>
  <si>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</si>
  <si>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</si>
  <si>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</si>
  <si>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</si>
  <si>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</si>
  <si>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</si>
  <si>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</si>
  <si>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</si>
  <si>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</si>
  <si>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</si>
  <si>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</si>
  <si>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</si>
  <si>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</si>
  <si>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</si>
  <si>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</si>
  <si>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</si>
  <si>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</si>
  <si>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</si>
  <si>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</si>
  <si>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</si>
  <si>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</si>
  <si>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</si>
  <si>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</si>
  <si>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</si>
  <si>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</si>
  <si>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</si>
  <si>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</si>
  <si>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</si>
  <si>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</si>
  <si>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</si>
  <si>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</si>
  <si>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</si>
  <si>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</si>
  <si>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</si>
  <si>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</si>
  <si>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</si>
  <si>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</si>
  <si>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</si>
  <si>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</si>
  <si>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</si>
  <si>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</si>
  <si>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</si>
  <si>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</si>
  <si>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</si>
  <si>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</si>
  <si>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</si>
  <si>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</si>
  <si>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</si>
  <si>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</si>
  <si>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</si>
  <si>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</si>
  <si>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</si>
  <si>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</si>
  <si>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</si>
  <si>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</si>
  <si>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</si>
  <si>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</si>
  <si>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</si>
  <si>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</si>
  <si>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</si>
  <si>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</si>
  <si>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</si>
  <si>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</si>
  <si>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</si>
  <si>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</si>
  <si>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</si>
  <si>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</si>
  <si>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</si>
  <si>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</si>
  <si>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</si>
  <si>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</si>
  <si>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</si>
  <si>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</si>
  <si>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</si>
  <si>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</si>
  <si>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</si>
  <si>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</si>
  <si>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</si>
  <si>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</si>
  <si>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</si>
  <si>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</si>
  <si>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</si>
  <si>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</si>
  <si>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</si>
  <si>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</si>
  <si>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</si>
  <si>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</si>
  <si>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</si>
  <si>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</si>
  <si>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</si>
  <si>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</si>
  <si>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</si>
  <si>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</si>
  <si>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</si>
  <si>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</si>
  <si>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</si>
  <si>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</si>
  <si>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</si>
  <si>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</si>
  <si>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</si>
  <si>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</si>
  <si>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</si>
  <si>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</si>
  <si>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</si>
  <si>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</si>
  <si>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</si>
  <si>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</si>
  <si>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</si>
  <si>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</si>
  <si>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</si>
  <si>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</si>
  <si>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</si>
  <si>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</si>
  <si>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</si>
  <si>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</si>
  <si>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</si>
  <si>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</si>
  <si>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</si>
  <si>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</si>
  <si>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</si>
  <si>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</si>
  <si>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</si>
  <si>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</si>
  <si>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</si>
  <si>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</si>
  <si>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</si>
  <si>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</si>
  <si>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</si>
  <si>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</si>
  <si>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</si>
  <si>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</si>
  <si>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</si>
  <si>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</si>
  <si>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</si>
  <si>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</si>
  <si>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</si>
  <si>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</si>
  <si>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</si>
  <si>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</si>
  <si>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</si>
  <si>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</si>
  <si>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</si>
  <si>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</si>
  <si>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</si>
  <si>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</si>
  <si>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</si>
  <si>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</si>
  <si>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</si>
  <si>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</si>
  <si>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</si>
  <si>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</si>
  <si>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</si>
  <si>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</si>
  <si>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</si>
  <si>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</si>
  <si>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</si>
  <si>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</si>
  <si>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</si>
  <si>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</si>
  <si>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</si>
  <si>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</si>
  <si>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</si>
  <si>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</si>
  <si>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</si>
  <si>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</si>
  <si>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</si>
  <si>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</si>
  <si>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</si>
  <si>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</si>
  <si>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</si>
  <si>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</si>
  <si>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</si>
  <si>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</si>
  <si>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</si>
  <si>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</si>
  <si>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</si>
  <si>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</si>
  <si>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</si>
  <si>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</si>
  <si>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</si>
  <si>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</si>
  <si>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</si>
  <si>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</si>
  <si>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</si>
  <si>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</si>
  <si>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</si>
  <si>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</si>
  <si>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</si>
  <si>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</si>
  <si>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</si>
  <si>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</si>
  <si>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</si>
  <si>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</si>
  <si>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</si>
  <si>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</si>
  <si>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</si>
  <si>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</si>
  <si>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</si>
  <si>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</si>
  <si>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</si>
  <si>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</si>
  <si>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</si>
  <si>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</si>
  <si>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</si>
  <si>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</si>
  <si>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</si>
  <si>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</si>
  <si>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</si>
  <si>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</si>
  <si>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</si>
  <si>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</si>
  <si>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</si>
  <si>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</si>
  <si>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</si>
  <si>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</si>
  <si>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</si>
  <si>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</si>
  <si>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</si>
  <si>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</si>
  <si>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</si>
  <si>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</si>
  <si>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</si>
  <si>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</si>
  <si>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</si>
  <si>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</si>
  <si>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</si>
  <si>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</si>
  <si>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</si>
  <si>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</si>
  <si>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</si>
  <si>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</si>
  <si>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</si>
  <si>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</si>
  <si>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</si>
  <si>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</si>
  <si>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</si>
  <si>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</si>
  <si>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</si>
  <si>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</si>
  <si>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</si>
  <si>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</si>
  <si>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</si>
  <si>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</si>
  <si>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</si>
  <si>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</si>
  <si>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</si>
  <si>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</si>
  <si>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</si>
  <si>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</si>
  <si>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</si>
  <si>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</si>
  <si>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</si>
  <si>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</si>
  <si>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</si>
  <si>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</si>
  <si>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</si>
  <si>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</si>
  <si>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</si>
  <si>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</si>
  <si>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</si>
  <si>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</si>
  <si>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</si>
  <si>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</si>
  <si>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</si>
  <si>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</si>
  <si>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</si>
  <si>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</si>
  <si>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</si>
  <si>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</si>
  <si>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</si>
  <si>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</si>
  <si>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</si>
  <si>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</si>
  <si>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</si>
  <si>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</si>
  <si>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</si>
  <si>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</si>
  <si>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</si>
  <si>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</si>
  <si>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</si>
  <si>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</si>
  <si>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</si>
  <si>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</si>
  <si>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</si>
  <si>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</si>
  <si>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</si>
  <si>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</si>
  <si>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</si>
  <si>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</si>
  <si>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</si>
  <si>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</si>
  <si>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</si>
  <si>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</si>
  <si>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</si>
  <si>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</si>
  <si>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</si>
  <si>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</si>
  <si>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</si>
  <si>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</si>
  <si>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</si>
  <si>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</si>
  <si>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</si>
  <si>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</si>
  <si>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</si>
  <si>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</si>
  <si>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</si>
  <si>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</si>
  <si>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</si>
  <si>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</si>
  <si>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</si>
  <si>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</si>
  <si>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</si>
  <si>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</si>
  <si>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</si>
  <si>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</si>
  <si>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</si>
  <si>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</si>
  <si>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</si>
  <si>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</si>
  <si>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</si>
  <si>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</si>
  <si>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</si>
  <si>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</si>
  <si>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</si>
  <si>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</si>
  <si>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</si>
  <si>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</si>
  <si>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</si>
  <si>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</si>
  <si>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</si>
  <si>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</si>
  <si>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</si>
  <si>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</si>
  <si>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</si>
  <si>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</si>
  <si>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</si>
  <si>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</si>
  <si>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</si>
  <si>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</si>
  <si>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</si>
  <si>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</si>
  <si>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</si>
  <si>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</si>
  <si>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</si>
  <si>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</si>
  <si>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</si>
  <si>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</si>
  <si>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</si>
  <si>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</si>
  <si>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</si>
  <si>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</si>
  <si>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</si>
  <si>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</si>
  <si>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</si>
  <si>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</si>
  <si>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</si>
  <si>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</si>
  <si>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</si>
  <si>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</si>
  <si>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</si>
  <si>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</si>
  <si>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</si>
  <si>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</si>
  <si>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</si>
  <si>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</si>
  <si>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</si>
  <si>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</si>
  <si>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</si>
  <si>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</si>
  <si>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</si>
  <si>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</si>
  <si>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</si>
  <si>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</si>
  <si>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</si>
  <si>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</si>
  <si>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</si>
  <si>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</si>
  <si>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</si>
  <si>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</si>
  <si>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</si>
  <si>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</si>
  <si>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</si>
  <si>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</si>
  <si>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</si>
  <si>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</si>
  <si>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</si>
  <si>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</si>
  <si>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</si>
  <si>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</si>
  <si>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</si>
  <si>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</si>
  <si>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</si>
  <si>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</si>
  <si>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</si>
  <si>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</si>
  <si>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</si>
  <si>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</si>
  <si>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</si>
  <si>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</si>
  <si>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</si>
  <si>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</si>
  <si>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</si>
  <si>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</si>
  <si>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</si>
  <si>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</si>
  <si>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</si>
  <si>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</si>
  <si>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</si>
  <si>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</si>
  <si>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</si>
  <si>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</si>
  <si>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</si>
  <si>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</si>
  <si>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</si>
  <si>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</si>
  <si>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</si>
  <si>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</si>
  <si>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</si>
  <si>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</si>
  <si>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</si>
  <si>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</si>
  <si>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</si>
  <si>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</si>
  <si>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</si>
  <si>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</si>
  <si>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</si>
  <si>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</si>
  <si>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</si>
  <si>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</si>
  <si>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</si>
  <si>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</si>
  <si>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</si>
  <si>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</si>
  <si>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</si>
  <si>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</si>
  <si>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</si>
  <si>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</si>
  <si>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</si>
  <si>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</si>
  <si>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</si>
  <si>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</si>
  <si>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</si>
  <si>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</si>
  <si>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</si>
  <si>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</si>
  <si>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</si>
  <si>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</si>
  <si>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</si>
  <si>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</si>
  <si>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</si>
  <si>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</si>
  <si>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</si>
  <si>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</si>
  <si>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</si>
  <si>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</si>
  <si>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</si>
  <si>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</si>
  <si>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</si>
  <si>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</si>
  <si>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</si>
  <si>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</si>
  <si>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</si>
  <si>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</si>
  <si>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</si>
  <si>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</si>
  <si>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</si>
  <si>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</si>
  <si>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</si>
  <si>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</si>
  <si>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</si>
  <si>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</si>
  <si>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</si>
  <si>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</si>
  <si>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</si>
  <si>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</si>
  <si>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</si>
  <si>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</si>
  <si>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</si>
  <si>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</si>
  <si>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</si>
  <si>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</si>
  <si>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</si>
  <si>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</si>
  <si>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</si>
  <si>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</si>
  <si>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</si>
  <si>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</si>
  <si>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</si>
  <si>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</si>
  <si>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</si>
  <si>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</si>
  <si>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</si>
  <si>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</si>
  <si>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</si>
  <si>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</si>
  <si>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</si>
  <si>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</si>
  <si>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</si>
  <si>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</si>
  <si>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</si>
  <si>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</si>
  <si>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</si>
  <si>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</si>
  <si>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</si>
  <si>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</si>
  <si>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</si>
  <si>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</si>
  <si>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</si>
  <si>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</si>
  <si>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</si>
  <si>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</si>
  <si>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</si>
  <si>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</si>
  <si>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</si>
  <si>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</si>
  <si>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</si>
  <si>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</si>
  <si>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</si>
  <si>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</si>
  <si>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</si>
  <si>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</si>
  <si>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</si>
  <si>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</si>
  <si>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</si>
  <si>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</si>
  <si>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</si>
  <si>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</si>
  <si>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</si>
  <si>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</si>
  <si>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</si>
  <si>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</si>
  <si>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</si>
  <si>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</si>
  <si>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</si>
  <si>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</si>
  <si>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</si>
  <si>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</si>
  <si>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</si>
  <si>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</si>
  <si>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</si>
  <si>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</si>
  <si>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</si>
  <si>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</si>
  <si>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</si>
  <si>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</si>
  <si>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</si>
  <si>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</si>
  <si>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</si>
  <si>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</si>
  <si>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</si>
  <si>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</si>
  <si>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</si>
  <si>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</si>
  <si>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</si>
  <si>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</si>
  <si>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</si>
  <si>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</si>
  <si>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</si>
  <si>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</si>
  <si>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</si>
  <si>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</si>
  <si>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</si>
  <si>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</si>
  <si>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</si>
  <si>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</si>
  <si>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</si>
  <si>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</si>
  <si>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</si>
  <si>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</si>
  <si>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</si>
  <si>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</si>
  <si>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</si>
  <si>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</si>
  <si>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</si>
  <si>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</si>
  <si>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</si>
  <si>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</si>
  <si>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</si>
  <si>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</si>
  <si>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</si>
  <si>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</si>
  <si>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</si>
  <si>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</si>
  <si>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</si>
  <si>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</si>
  <si>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</si>
  <si>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</si>
  <si>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</si>
  <si>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</si>
  <si>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</si>
  <si>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</si>
  <si>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</si>
  <si>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</si>
  <si>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</si>
  <si>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</si>
  <si>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</si>
  <si>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</si>
  <si>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</si>
  <si>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</si>
  <si>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</si>
  <si>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</si>
  <si>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</si>
  <si>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</si>
  <si>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</si>
  <si>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</si>
  <si>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</si>
  <si>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</si>
  <si>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</si>
  <si>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</si>
  <si>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</si>
  <si>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</si>
  <si>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</si>
  <si>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</si>
  <si>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</si>
  <si>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</si>
  <si>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</si>
  <si>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</si>
  <si>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</si>
  <si>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</si>
  <si>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</si>
  <si>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</si>
  <si>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</si>
  <si>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</si>
  <si>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</si>
  <si>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</si>
  <si>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</si>
  <si>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</si>
  <si>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</si>
  <si>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</si>
  <si>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</si>
  <si>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</si>
  <si>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</si>
  <si>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</si>
  <si>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</si>
  <si>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</si>
  <si>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</si>
  <si>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</si>
  <si>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</si>
  <si>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</si>
  <si>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</si>
  <si>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</si>
  <si>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</si>
  <si>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</si>
  <si>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</si>
  <si>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</si>
  <si>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</si>
  <si>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</si>
  <si>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</si>
  <si>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</si>
  <si>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</si>
  <si>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</si>
  <si>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</si>
  <si>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</si>
  <si>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</si>
  <si>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</si>
  <si>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</si>
  <si>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</si>
  <si>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</si>
  <si>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</si>
  <si>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</si>
  <si>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</si>
  <si>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</si>
  <si>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</si>
  <si>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</si>
  <si>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</si>
  <si>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</si>
  <si>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</si>
  <si>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</si>
  <si>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</si>
  <si>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</si>
  <si>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</si>
  <si>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</si>
  <si>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</si>
  <si>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</si>
  <si>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</si>
  <si>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</si>
  <si>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</si>
  <si>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</si>
  <si>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</si>
  <si>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</si>
  <si>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</si>
  <si>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</si>
  <si>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</si>
  <si>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</si>
  <si>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</si>
  <si>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</si>
  <si>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</si>
  <si>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</si>
  <si>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</si>
  <si>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</si>
  <si>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</si>
  <si>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</si>
  <si>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</si>
  <si>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</si>
  <si>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</si>
  <si>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</si>
  <si>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</si>
  <si>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</si>
  <si>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</si>
  <si>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</si>
  <si>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</si>
  <si>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</si>
  <si>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</si>
  <si>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</si>
  <si>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</si>
  <si>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</si>
  <si>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</si>
  <si>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</si>
  <si>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</si>
  <si>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</si>
  <si>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</si>
  <si>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</si>
  <si>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</si>
  <si>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</si>
  <si>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</si>
  <si>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</si>
  <si>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</si>
  <si>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</si>
  <si>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</si>
  <si>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</si>
  <si>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</si>
  <si>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</si>
  <si>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</si>
  <si>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</si>
  <si>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</si>
  <si>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</si>
  <si>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</si>
  <si>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</si>
  <si>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</si>
  <si>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</si>
  <si>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</si>
  <si>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</si>
  <si>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</si>
  <si>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</si>
  <si>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</si>
  <si>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</si>
  <si>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</si>
  <si>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</si>
  <si>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</si>
  <si>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</si>
  <si>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</si>
  <si>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</si>
  <si>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</si>
  <si>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</si>
  <si>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</si>
  <si>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</si>
  <si>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</si>
  <si>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</si>
  <si>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</si>
  <si>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</si>
  <si>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</si>
  <si>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</si>
  <si>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</si>
  <si>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</si>
  <si>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</si>
  <si>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</si>
  <si>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</si>
  <si>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</si>
  <si>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</si>
  <si>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</si>
  <si>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</si>
  <si>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</si>
  <si>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</si>
  <si>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</si>
  <si>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</si>
  <si>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</si>
  <si>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</si>
  <si>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</si>
  <si>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</si>
  <si>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</si>
  <si>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</si>
  <si>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</si>
  <si>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</si>
  <si>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</si>
  <si>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</si>
  <si>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</si>
  <si>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</si>
  <si>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</si>
  <si>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</si>
  <si>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</si>
  <si>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</si>
  <si>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</si>
  <si>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</si>
  <si>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</si>
  <si>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</si>
  <si>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</si>
  <si>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</si>
  <si>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</si>
  <si>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</si>
  <si>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</si>
  <si>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</si>
  <si>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</si>
  <si>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</si>
  <si>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</si>
  <si>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</si>
  <si>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</si>
  <si>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</si>
  <si>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</si>
  <si>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</si>
  <si>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</si>
  <si>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</si>
  <si>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</si>
  <si>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</si>
  <si>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</si>
  <si>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</si>
  <si>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</si>
  <si>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</si>
  <si>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</si>
  <si>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</si>
  <si>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</si>
  <si>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</si>
  <si>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</si>
  <si>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</si>
  <si>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</si>
  <si>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</si>
  <si>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</si>
  <si>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</si>
  <si>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</si>
  <si>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</si>
  <si>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</si>
  <si>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</si>
  <si>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</si>
  <si>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</si>
  <si>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</si>
  <si>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</si>
  <si>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</si>
  <si>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</si>
  <si>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</si>
  <si>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</si>
  <si>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</si>
  <si>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</si>
  <si>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</si>
  <si>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</si>
  <si>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</si>
  <si>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</si>
  <si>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</si>
  <si>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</si>
  <si>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</si>
  <si>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</si>
  <si>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</si>
  <si>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</si>
  <si>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</si>
  <si>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</si>
  <si>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</si>
  <si>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</si>
  <si>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Sucessful</t>
  </si>
  <si>
    <t>Failed</t>
  </si>
  <si>
    <t>Mean Goal</t>
  </si>
  <si>
    <t>Median Goal</t>
  </si>
  <si>
    <t xml:space="preserve">Mean Pledged </t>
  </si>
  <si>
    <t>Median Pledged</t>
  </si>
  <si>
    <t>Lower Quartile of Goal</t>
  </si>
  <si>
    <t>IQR of Goal</t>
  </si>
  <si>
    <t>Lower Quartile of Pledged</t>
  </si>
  <si>
    <t>IQR of Pledged</t>
  </si>
  <si>
    <t>Standard Deviation of Pledged</t>
  </si>
  <si>
    <t>Upper Quartile of Pledged</t>
  </si>
  <si>
    <t>Standard Deviation of Goal</t>
  </si>
  <si>
    <t>Upper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</si>
</sst>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b/>
      <sz val="11"/>
      <name val="Calibri"/>
      <family val="2"/>
      <scheme val="minor"/>
    </font>
    <font>
      <sz val="16"/>
      <name val="Monaco"/>
      <family val="2"/>
    </font>
    <font>
      <sz val="11"/>
      <color rgb="FF2B2B2B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99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3E4B82"/>
        <bgColor rgb="FF000000"/>
      </patternFill>
    </fill>
    <fill>
      <patternFill patternType="solid">
        <fgColor rgb="FF32538E"/>
        <bgColor rgb="FF000000"/>
      </patternFill>
    </fill>
    <fill>
      <patternFill patternType="solid">
        <fgColor rgb="FF2B5795"/>
        <bgColor rgb="FF000000"/>
      </patternFill>
    </fill>
    <fill>
      <patternFill patternType="solid">
        <fgColor rgb="FF45487B"/>
        <bgColor rgb="FF000000"/>
      </patternFill>
    </fill>
    <fill>
      <patternFill patternType="solid">
        <fgColor rgb="FF43487D"/>
        <bgColor rgb="FF000000"/>
      </patternFill>
    </fill>
    <fill>
      <patternFill patternType="solid">
        <fgColor rgb="FF31538F"/>
        <bgColor rgb="FF000000"/>
      </patternFill>
    </fill>
    <fill>
      <patternFill patternType="solid">
        <fgColor rgb="FF3B4E85"/>
        <bgColor rgb="FF000000"/>
      </patternFill>
    </fill>
    <fill>
      <patternFill patternType="solid">
        <fgColor rgb="FF28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65A9A"/>
        <bgColor rgb="FF000000"/>
      </patternFill>
    </fill>
    <fill>
      <patternFill patternType="solid">
        <fgColor rgb="FF394E87"/>
        <bgColor rgb="FF000000"/>
      </patternFill>
    </fill>
    <fill>
      <patternFill patternType="solid">
        <fgColor rgb="FF0C69B4"/>
        <bgColor rgb="FF000000"/>
      </patternFill>
    </fill>
    <fill>
      <patternFill patternType="solid">
        <fgColor rgb="FF42497E"/>
        <bgColor rgb="FF000000"/>
      </patternFill>
    </fill>
    <fill>
      <patternFill patternType="solid">
        <fgColor rgb="FF384F88"/>
        <bgColor rgb="FF000000"/>
      </patternFill>
    </fill>
    <fill>
      <patternFill patternType="solid">
        <fgColor rgb="FF275999"/>
        <bgColor rgb="FF000000"/>
      </patternFill>
    </fill>
    <fill>
      <patternFill patternType="solid">
        <fgColor rgb="FF1961A7"/>
        <bgColor rgb="FF000000"/>
      </patternFill>
    </fill>
    <fill>
      <patternFill patternType="solid">
        <fgColor rgb="FF414A7F"/>
        <bgColor rgb="FF000000"/>
      </patternFill>
    </fill>
    <fill>
      <patternFill patternType="solid">
        <fgColor rgb="FF2C5694"/>
        <bgColor rgb="FF000000"/>
      </patternFill>
    </fill>
    <fill>
      <patternFill patternType="solid">
        <fgColor rgb="FF2D5593"/>
        <bgColor rgb="FF000000"/>
      </patternFill>
    </fill>
    <fill>
      <patternFill patternType="solid">
        <fgColor rgb="FF404B80"/>
        <bgColor rgb="FF000000"/>
      </patternFill>
    </fill>
    <fill>
      <patternFill patternType="solid">
        <fgColor rgb="FF225C9E"/>
        <bgColor rgb="FF000000"/>
      </patternFill>
    </fill>
    <fill>
      <patternFill patternType="solid">
        <fgColor rgb="FF245B9C"/>
        <bgColor rgb="FF000000"/>
      </patternFill>
    </fill>
    <fill>
      <patternFill patternType="solid">
        <fgColor rgb="FF3D4C83"/>
        <bgColor rgb="FF000000"/>
      </patternFill>
    </fill>
    <fill>
      <patternFill patternType="solid">
        <fgColor rgb="FF305490"/>
        <bgColor rgb="FF000000"/>
      </patternFill>
    </fill>
    <fill>
      <patternFill patternType="solid">
        <fgColor rgb="FF375089"/>
        <bgColor rgb="FF000000"/>
      </patternFill>
    </fill>
    <fill>
      <patternFill patternType="solid">
        <fgColor rgb="FF295897"/>
        <bgColor rgb="FF000000"/>
      </patternFill>
    </fill>
    <fill>
      <patternFill patternType="solid">
        <fgColor rgb="FF3C4D84"/>
        <bgColor rgb="FF000000"/>
      </patternFill>
    </fill>
    <fill>
      <patternFill patternType="solid">
        <fgColor rgb="FF33528D"/>
        <bgColor rgb="FF000000"/>
      </patternFill>
    </fill>
    <fill>
      <patternFill patternType="solid">
        <fgColor rgb="FF215D9F"/>
        <bgColor rgb="FF000000"/>
      </patternFill>
    </fill>
    <fill>
      <patternFill patternType="solid">
        <fgColor rgb="FF2E5592"/>
        <bgColor rgb="FF000000"/>
      </patternFill>
    </fill>
    <fill>
      <patternFill patternType="solid">
        <fgColor rgb="FF1E5EA2"/>
        <bgColor rgb="FF000000"/>
      </patternFill>
    </fill>
    <fill>
      <patternFill patternType="solid">
        <fgColor rgb="FF35518B"/>
        <bgColor rgb="FF000000"/>
      </patternFill>
    </fill>
    <fill>
      <patternFill patternType="solid">
        <fgColor rgb="FF1C60A4"/>
        <bgColor rgb="FF000000"/>
      </patternFill>
    </fill>
    <fill>
      <patternFill patternType="solid">
        <fgColor rgb="FF235B9D"/>
        <bgColor rgb="FF000000"/>
      </patternFill>
    </fill>
    <fill>
      <patternFill patternType="solid">
        <fgColor rgb="FF36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1862A8"/>
        <bgColor rgb="FF000000"/>
      </patternFill>
    </fill>
    <fill>
      <patternFill patternType="solid">
        <fgColor rgb="FF1464AC"/>
        <bgColor rgb="FF000000"/>
      </patternFill>
    </fill>
    <fill>
      <patternFill patternType="solid">
        <fgColor rgb="FF1663AA"/>
        <bgColor rgb="FF000000"/>
      </patternFill>
    </fill>
    <fill>
      <patternFill patternType="solid">
        <fgColor rgb="FF1F5DA1"/>
        <bgColor rgb="FF000000"/>
      </patternFill>
    </fill>
    <fill>
      <patternFill patternType="solid">
        <fgColor rgb="FF036EBD"/>
        <bgColor rgb="FF000000"/>
      </patternFill>
    </fill>
    <fill>
      <patternFill patternType="solid">
        <fgColor rgb="FF1365AD"/>
        <bgColor rgb="FF000000"/>
      </patternFill>
    </fill>
    <fill>
      <patternFill patternType="solid">
        <fgColor rgb="FF076CB9"/>
        <bgColor rgb="FF000000"/>
      </patternFill>
    </fill>
    <fill>
      <patternFill patternType="solid">
        <fgColor rgb="FF0F67B1"/>
        <bgColor rgb="FF000000"/>
      </patternFill>
    </fill>
    <fill>
      <patternFill patternType="solid">
        <fgColor rgb="FF1D5FA3"/>
        <bgColor rgb="FF000000"/>
      </patternFill>
    </fill>
    <fill>
      <patternFill patternType="solid">
        <fgColor rgb="FF1265A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991727"/>
        <bgColor rgb="FF000000"/>
      </patternFill>
    </fill>
    <fill>
      <patternFill patternType="solid">
        <fgColor rgb="FFBC0204"/>
        <bgColor rgb="FF000000"/>
      </patternFill>
    </fill>
    <fill>
      <patternFill patternType="solid">
        <fgColor rgb="FFBE0102"/>
        <bgColor rgb="FF000000"/>
      </patternFill>
    </fill>
    <fill>
      <patternFill patternType="solid">
        <fgColor rgb="FF83243D"/>
        <bgColor rgb="FF000000"/>
      </patternFill>
    </fill>
    <fill>
      <patternFill patternType="solid">
        <fgColor rgb="FFBA0306"/>
        <bgColor rgb="FF000000"/>
      </patternFill>
    </fill>
    <fill>
      <patternFill patternType="solid">
        <fgColor rgb="FFB80508"/>
        <bgColor rgb="FF000000"/>
      </patternFill>
    </fill>
    <fill>
      <patternFill patternType="solid">
        <fgColor rgb="FFBF0001"/>
        <bgColor rgb="FF000000"/>
      </patternFill>
    </fill>
    <fill>
      <patternFill patternType="solid">
        <fgColor rgb="FFA80E18"/>
        <bgColor rgb="FF000000"/>
      </patternFill>
    </fill>
    <fill>
      <patternFill patternType="solid">
        <fgColor rgb="FF8C1E34"/>
        <bgColor rgb="FF000000"/>
      </patternFill>
    </fill>
    <fill>
      <patternFill patternType="solid">
        <fgColor rgb="FFAE0A12"/>
        <bgColor rgb="FF000000"/>
      </patternFill>
    </fill>
    <fill>
      <patternFill patternType="solid">
        <fgColor rgb="FF911B2F"/>
        <bgColor rgb="FF000000"/>
      </patternFill>
    </fill>
    <fill>
      <patternFill patternType="solid">
        <fgColor rgb="FFB3070D"/>
        <bgColor rgb="FF000000"/>
      </patternFill>
    </fill>
    <fill>
      <patternFill patternType="solid">
        <fgColor rgb="FFA4101C"/>
        <bgColor rgb="FF000000"/>
      </patternFill>
    </fill>
    <fill>
      <patternFill patternType="solid">
        <fgColor rgb="FF96182A"/>
        <bgColor rgb="FF000000"/>
      </patternFill>
    </fill>
    <fill>
      <patternFill patternType="solid">
        <fgColor rgb="FFA90D17"/>
        <bgColor rgb="FF000000"/>
      </patternFill>
    </fill>
    <fill>
      <patternFill patternType="solid">
        <fgColor rgb="FF981728"/>
        <bgColor rgb="FF000000"/>
      </patternFill>
    </fill>
    <fill>
      <patternFill patternType="solid">
        <fgColor rgb="FFBD0203"/>
        <bgColor rgb="FF000000"/>
      </patternFill>
    </fill>
    <fill>
      <patternFill patternType="solid">
        <fgColor rgb="FFB5060B"/>
        <bgColor rgb="FF000000"/>
      </patternFill>
    </fill>
    <fill>
      <patternFill patternType="solid">
        <fgColor rgb="FFA60F1A"/>
        <bgColor rgb="FF000000"/>
      </patternFill>
    </fill>
    <fill>
      <patternFill patternType="solid">
        <fgColor rgb="FF742C4C"/>
        <bgColor rgb="FF000000"/>
      </patternFill>
    </fill>
    <fill>
      <patternFill patternType="solid">
        <fgColor rgb="FFAA0D16"/>
        <bgColor rgb="FF000000"/>
      </patternFill>
    </fill>
    <fill>
      <patternFill patternType="solid">
        <fgColor rgb="FF931A2D"/>
        <bgColor rgb="FF000000"/>
      </patternFill>
    </fill>
    <fill>
      <patternFill patternType="solid">
        <fgColor rgb="FFAF0A11"/>
        <bgColor rgb="FF000000"/>
      </patternFill>
    </fill>
    <fill>
      <patternFill patternType="solid">
        <fgColor rgb="FFA50F1B"/>
        <bgColor rgb="FF000000"/>
      </patternFill>
    </fill>
    <fill>
      <patternFill patternType="solid">
        <fgColor rgb="FF9F1321"/>
        <bgColor rgb="FF000000"/>
      </patternFill>
    </fill>
    <fill>
      <patternFill patternType="solid">
        <fgColor rgb="FFB4070C"/>
        <bgColor rgb="FF000000"/>
      </patternFill>
    </fill>
    <fill>
      <patternFill patternType="solid">
        <fgColor rgb="FF9E1422"/>
        <bgColor rgb="FF000000"/>
      </patternFill>
    </fill>
    <fill>
      <patternFill patternType="solid">
        <fgColor rgb="FF8E1D32"/>
        <bgColor rgb="FF000000"/>
      </patternFill>
    </fill>
    <fill>
      <patternFill patternType="solid">
        <fgColor rgb="FFAD0B13"/>
        <bgColor rgb="FF000000"/>
      </patternFill>
    </fill>
    <fill>
      <patternFill patternType="solid">
        <fgColor rgb="FFB00910"/>
        <bgColor rgb="FF000000"/>
      </patternFill>
    </fill>
    <fill>
      <patternFill patternType="solid">
        <fgColor rgb="FFAB0C15"/>
        <bgColor rgb="FF000000"/>
      </patternFill>
    </fill>
    <fill>
      <patternFill patternType="solid">
        <fgColor rgb="FFB70509"/>
        <bgColor rgb="FF000000"/>
      </patternFill>
    </fill>
    <fill>
      <patternFill patternType="solid">
        <fgColor rgb="FF563E6A"/>
        <bgColor rgb="FF000000"/>
      </patternFill>
    </fill>
    <fill>
      <patternFill patternType="solid">
        <fgColor rgb="FFB2080E"/>
        <bgColor rgb="FF000000"/>
      </patternFill>
    </fill>
    <fill>
      <patternFill patternType="solid">
        <fgColor rgb="FF941A2C"/>
        <bgColor rgb="FF000000"/>
      </patternFill>
    </fill>
    <fill>
      <patternFill patternType="solid">
        <fgColor rgb="FFA3111D"/>
        <bgColor rgb="FF000000"/>
      </patternFill>
    </fill>
    <fill>
      <patternFill patternType="solid">
        <fgColor rgb="FFB90407"/>
        <bgColor rgb="FF000000"/>
      </patternFill>
    </fill>
    <fill>
      <patternFill patternType="solid">
        <fgColor rgb="FF603860"/>
        <bgColor rgb="FF000000"/>
      </patternFill>
    </fill>
    <fill>
      <patternFill patternType="solid">
        <fgColor rgb="FF85223B"/>
        <bgColor rgb="FF000000"/>
      </patternFill>
    </fill>
    <fill>
      <patternFill patternType="solid">
        <fgColor rgb="FF95192B"/>
        <bgColor rgb="FF000000"/>
      </patternFill>
    </fill>
    <fill>
      <patternFill patternType="solid">
        <fgColor rgb="FF7A2946"/>
        <bgColor rgb="FF000000"/>
      </patternFill>
    </fill>
    <fill>
      <patternFill patternType="solid">
        <fgColor rgb="FF6A3256"/>
        <bgColor rgb="FF000000"/>
      </patternFill>
    </fill>
    <fill>
      <patternFill patternType="solid">
        <fgColor rgb="FF86213A"/>
        <bgColor rgb="FF000000"/>
      </patternFill>
    </fill>
    <fill>
      <patternFill patternType="solid">
        <fgColor rgb="FF762B4A"/>
        <bgColor rgb="FF000000"/>
      </patternFill>
    </fill>
    <fill>
      <patternFill patternType="solid">
        <fgColor rgb="FF9A1626"/>
        <bgColor rgb="FF000000"/>
      </patternFill>
    </fill>
    <fill>
      <patternFill patternType="solid">
        <fgColor rgb="FF7F2641"/>
        <bgColor rgb="FF000000"/>
      </patternFill>
    </fill>
    <fill>
      <patternFill patternType="solid">
        <fgColor rgb="FF752C4B"/>
        <bgColor rgb="FF000000"/>
      </patternFill>
    </fill>
    <fill>
      <patternFill patternType="solid">
        <fgColor rgb="FF6933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0" fontId="7" fillId="2" borderId="0" xfId="0" applyFont="1" applyFill="1"/>
    <xf numFmtId="0" fontId="4" fillId="3" borderId="0" xfId="0" applyFont="1" applyFill="1"/>
    <xf numFmtId="49" fontId="7" fillId="0" borderId="0" xfId="0" applyNumberFormat="1" applyFont="1"/>
    <xf numFmtId="14" fontId="7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7" fillId="49" borderId="0" xfId="0" applyFont="1" applyFill="1"/>
    <xf numFmtId="0" fontId="4" fillId="50" borderId="0" xfId="0" applyFont="1" applyFill="1"/>
    <xf numFmtId="0" fontId="4" fillId="51" borderId="0" xfId="0" applyFont="1" applyFill="1"/>
    <xf numFmtId="0" fontId="4" fillId="52" borderId="0" xfId="0" applyFont="1" applyFill="1"/>
    <xf numFmtId="0" fontId="4" fillId="53" borderId="0" xfId="0" applyFont="1" applyFill="1"/>
    <xf numFmtId="0" fontId="4" fillId="54" borderId="0" xfId="0" applyFont="1" applyFill="1"/>
    <xf numFmtId="0" fontId="4" fillId="55" borderId="0" xfId="0" applyFont="1" applyFill="1"/>
    <xf numFmtId="0" fontId="4" fillId="56" borderId="0" xfId="0" applyFont="1" applyFill="1"/>
    <xf numFmtId="0" fontId="4" fillId="57" borderId="0" xfId="0" applyFont="1" applyFill="1"/>
    <xf numFmtId="0" fontId="4" fillId="58" borderId="0" xfId="0" applyFont="1" applyFill="1"/>
    <xf numFmtId="0" fontId="4" fillId="59" borderId="0" xfId="0" applyFont="1" applyFill="1"/>
    <xf numFmtId="0" fontId="4" fillId="60" borderId="0" xfId="0" applyFont="1" applyFill="1"/>
    <xf numFmtId="0" fontId="4" fillId="61" borderId="0" xfId="0" applyFont="1" applyFill="1"/>
    <xf numFmtId="0" fontId="4" fillId="62" borderId="0" xfId="0" applyFont="1" applyFill="1"/>
    <xf numFmtId="0" fontId="4" fillId="63" borderId="0" xfId="0" applyFont="1" applyFill="1"/>
    <xf numFmtId="0" fontId="4" fillId="64" borderId="0" xfId="0" applyFont="1" applyFill="1"/>
    <xf numFmtId="0" fontId="4" fillId="65" borderId="0" xfId="0" applyFont="1" applyFill="1"/>
    <xf numFmtId="0" fontId="4" fillId="66" borderId="0" xfId="0" applyFont="1" applyFill="1"/>
    <xf numFmtId="0" fontId="4" fillId="67" borderId="0" xfId="0" applyFont="1" applyFill="1"/>
    <xf numFmtId="0" fontId="4" fillId="68" borderId="0" xfId="0" applyFont="1" applyFill="1"/>
    <xf numFmtId="0" fontId="4" fillId="69" borderId="0" xfId="0" applyFont="1" applyFill="1"/>
    <xf numFmtId="0" fontId="4" fillId="70" borderId="0" xfId="0" applyFont="1" applyFill="1"/>
    <xf numFmtId="0" fontId="4" fillId="71" borderId="0" xfId="0" applyFont="1" applyFill="1"/>
    <xf numFmtId="0" fontId="4" fillId="72" borderId="0" xfId="0" applyFont="1" applyFill="1"/>
    <xf numFmtId="0" fontId="4" fillId="73" borderId="0" xfId="0" applyFont="1" applyFill="1"/>
    <xf numFmtId="0" fontId="4" fillId="74" borderId="0" xfId="0" applyFont="1" applyFill="1"/>
    <xf numFmtId="0" fontId="4" fillId="75" borderId="0" xfId="0" applyFont="1" applyFill="1"/>
    <xf numFmtId="0" fontId="4" fillId="76" borderId="0" xfId="0" applyFont="1" applyFill="1"/>
    <xf numFmtId="0" fontId="4" fillId="77" borderId="0" xfId="0" applyFont="1" applyFill="1"/>
    <xf numFmtId="0" fontId="4" fillId="78" borderId="0" xfId="0" applyFont="1" applyFill="1"/>
    <xf numFmtId="0" fontId="4" fillId="79" borderId="0" xfId="0" applyFont="1" applyFill="1"/>
    <xf numFmtId="0" fontId="4" fillId="80" borderId="0" xfId="0" applyFont="1" applyFill="1"/>
    <xf numFmtId="0" fontId="4" fillId="81" borderId="0" xfId="0" applyFont="1" applyFill="1"/>
    <xf numFmtId="0" fontId="4" fillId="82" borderId="0" xfId="0" applyFont="1" applyFill="1"/>
    <xf numFmtId="0" fontId="4" fillId="83" borderId="0" xfId="0" applyFont="1" applyFill="1"/>
    <xf numFmtId="0" fontId="4" fillId="84" borderId="0" xfId="0" applyFont="1" applyFill="1"/>
    <xf numFmtId="0" fontId="4" fillId="85" borderId="0" xfId="0" applyFont="1" applyFill="1"/>
    <xf numFmtId="0" fontId="4" fillId="86" borderId="0" xfId="0" applyFont="1" applyFill="1"/>
    <xf numFmtId="0" fontId="4" fillId="87" borderId="0" xfId="0" applyFont="1" applyFill="1"/>
    <xf numFmtId="0" fontId="4" fillId="88" borderId="0" xfId="0" applyFont="1" applyFill="1"/>
    <xf numFmtId="0" fontId="4" fillId="89" borderId="0" xfId="0" applyFont="1" applyFill="1"/>
    <xf numFmtId="0" fontId="4" fillId="90" borderId="0" xfId="0" applyFont="1" applyFill="1"/>
    <xf numFmtId="0" fontId="4" fillId="91" borderId="0" xfId="0" applyFont="1" applyFill="1"/>
    <xf numFmtId="0" fontId="4" fillId="92" borderId="0" xfId="0" applyFont="1" applyFill="1"/>
    <xf numFmtId="0" fontId="4" fillId="93" borderId="0" xfId="0" applyFont="1" applyFill="1"/>
    <xf numFmtId="0" fontId="4" fillId="94" borderId="0" xfId="0" applyFont="1" applyFill="1"/>
    <xf numFmtId="0" fontId="4" fillId="95" borderId="0" xfId="0" applyFont="1" applyFill="1"/>
    <xf numFmtId="0" fontId="4" fillId="96" borderId="0" xfId="0" applyFont="1" applyFill="1"/>
    <xf numFmtId="0" fontId="4" fillId="97" borderId="0" xfId="0" applyFont="1" applyFill="1"/>
    <xf numFmtId="0" fontId="4" fillId="98" borderId="0" xfId="0" applyFont="1" applyFill="1"/>
    <xf numFmtId="0" fontId="0" fillId="0" borderId="0" xfId="0" applyFont="1"/>
    <xf numFmtId="172" fontId="0" fillId="0" borderId="0" xfId="0" applyNumberFormat="1"/>
    <xf numFmtId="172" fontId="8" fillId="0" borderId="0" xfId="0" applyNumberFormat="1" applyFont="1"/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1-EC41-B740-667138DC56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C-9741-A9EE-34BBFE1BD6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0C-9741-A9EE-34BBFE1BD6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0C-9741-A9EE-34BBFE1BD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678831"/>
        <c:axId val="1060389919"/>
      </c:barChart>
      <c:catAx>
        <c:axId val="80967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389919"/>
        <c:crosses val="autoZero"/>
        <c:auto val="1"/>
        <c:lblAlgn val="ctr"/>
        <c:lblOffset val="100"/>
        <c:noMultiLvlLbl val="0"/>
      </c:catAx>
      <c:valAx>
        <c:axId val="106038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5-DB4B-8703-C973B982E5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2-154C-A8B7-0898FC5A02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52-154C-A8B7-0898FC5A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4549167"/>
        <c:axId val="834550815"/>
      </c:barChart>
      <c:catAx>
        <c:axId val="8345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550815"/>
        <c:crosses val="autoZero"/>
        <c:auto val="1"/>
        <c:lblAlgn val="ctr"/>
        <c:lblOffset val="100"/>
        <c:noMultiLvlLbl val="0"/>
      </c:catAx>
      <c:valAx>
        <c:axId val="83455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5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F649-A6AC-4B38A9B9C401}"/>
            </c:ext>
          </c:extLst>
        </c:ser>
        <c:ser>
          <c:idx val="1"/>
          <c:order val="1"/>
          <c:tx>
            <c:strRef>
              <c:f>'Outcomes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5-BB47-B6E9-34D51E370E2C}"/>
            </c:ext>
          </c:extLst>
        </c:ser>
        <c:ser>
          <c:idx val="2"/>
          <c:order val="2"/>
          <c:tx>
            <c:strRef>
              <c:f>'Outcomes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5-BB47-B6E9-34D51E370E2C}"/>
            </c:ext>
          </c:extLst>
        </c:ser>
        <c:ser>
          <c:idx val="3"/>
          <c:order val="3"/>
          <c:tx>
            <c:strRef>
              <c:f>'Outcomes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C5-BB47-B6E9-34D51E37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800143"/>
        <c:axId val="861801791"/>
      </c:lineChart>
      <c:catAx>
        <c:axId val="86180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01791"/>
        <c:crosses val="autoZero"/>
        <c:auto val="1"/>
        <c:lblAlgn val="ctr"/>
        <c:lblOffset val="100"/>
        <c:noMultiLvlLbl val="0"/>
      </c:catAx>
      <c:valAx>
        <c:axId val="86180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0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0C8C7E5-AE76-854C-B12E-77EC43A29D0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B1E63B-87E1-1349-8A12-8448B45700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A86E48-B42A-0C49-BB15-4DD3BC4C6663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0</xdr:rowOff>
    </xdr:from>
    <xdr:to>
      <xdr:col>14</xdr:col>
      <xdr:colOff>120650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6CCDB-016C-724F-965C-5531DDAC2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336550</xdr:colOff>
      <xdr:row>2</xdr:row>
      <xdr:rowOff>177800</xdr:rowOff>
    </xdr:from>
    <xdr:to>
      <xdr:col>14</xdr:col>
      <xdr:colOff>508000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AEA9D-60E3-7944-8242-1690869BA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4</xdr:row>
      <xdr:rowOff>127000</xdr:rowOff>
    </xdr:from>
    <xdr:to>
      <xdr:col>13</xdr:col>
      <xdr:colOff>133350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30ED0-EDD7-EA47-9723-F66276B6C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72E30E-B3FD-6742-A040-B64E55A019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E84651-1FCE-B94A-811E-0DF9634083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4.815175810189" createdVersion="7" refreshedVersion="7" minRefreshableVersion="3" recordCount="4118" xr:uid="{5C8EFA5C-FAF3-C648-83A5-2552B2A996A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4.832398726852" createdVersion="7" refreshedVersion="7" minRefreshableVersion="3" recordCount="4118" xr:uid="{CFA4F14D-3454-6242-BCA9-5DB6BF328BE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EA30B-873D-C243-9A84-FD25C7DF5C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DCCD9-8C6E-6C4B-8CA1-B6B05AD0BC3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6E929-5B30-774A-83C9-7DCBB48F063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0" zoomScaleNormal="90" workbookViewId="0">
      <selection activeCell="D1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17.1640625" customWidth="1"/>
    <col min="7" max="7" width="23.33203125" customWidth="1"/>
    <col min="8" max="8" width="8" bestFit="1" customWidth="1"/>
    <col min="9" max="10" width="11.1640625" bestFit="1" customWidth="1"/>
    <col min="11" max="11" width="8.33203125" bestFit="1" customWidth="1"/>
    <col min="12" max="12" width="5" customWidth="1"/>
    <col min="13" max="13" width="8" bestFit="1" customWidth="1"/>
    <col min="14" max="14" width="24" bestFit="1" customWidth="1"/>
    <col min="15" max="15" width="5.6640625" style="128" customWidth="1"/>
    <col min="16" max="16" width="8.1640625" style="128" customWidth="1"/>
    <col min="17" max="17" width="13.5" bestFit="1" customWidth="1"/>
    <col min="18" max="18" width="14.5" bestFit="1" customWidth="1"/>
    <col min="19" max="19" width="11.33203125" bestFit="1" customWidth="1"/>
    <col min="20" max="20" width="10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0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0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0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0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0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0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0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0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1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0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0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0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0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0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0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0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0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0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0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0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0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0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0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0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0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0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0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0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0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0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0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0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0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0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0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0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0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0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0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0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0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0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0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0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0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21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0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0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0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0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0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0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0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0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0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0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0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0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0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0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10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10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0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0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0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0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0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0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0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0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0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0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0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0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0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0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0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0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0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0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0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0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0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0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0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0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0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0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0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0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0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0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0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0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0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0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0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0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0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0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0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0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0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0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0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0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21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0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0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0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0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0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0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0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0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0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0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0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0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1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10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0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0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0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0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0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0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0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0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0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0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0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0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0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0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0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0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0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0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0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0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0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0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0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0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0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0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0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0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0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0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0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0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0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0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0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0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0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0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0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0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0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0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0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0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0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0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0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0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0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0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0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0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0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0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0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0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10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10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0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0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0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0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0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0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0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0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0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0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0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0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0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0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0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0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0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0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0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0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0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0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0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0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21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0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0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0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0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0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0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0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0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0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0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0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0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0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0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0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1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0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0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0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0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0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0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0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0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0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0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0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0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0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0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0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0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0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10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10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0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0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0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0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0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0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0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0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0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0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0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0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0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0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0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0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0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0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0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0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0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0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0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0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0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0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0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0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0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0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0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0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0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0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0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0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0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0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0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0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0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0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0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0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0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0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0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0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0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0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0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0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0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0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0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10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10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0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0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0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0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0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0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0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0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0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0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0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0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0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0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0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0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0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0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0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0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0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0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0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0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0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0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0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0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0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0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0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0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0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0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0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0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0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0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0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0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0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0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0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0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0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0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0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0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0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0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0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0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0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0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0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0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10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10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0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0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0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0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0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0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0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0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0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0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0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0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0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0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0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0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0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0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0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0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0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0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0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0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0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0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0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0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0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0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0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0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0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0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0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0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0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0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0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0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0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0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0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0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0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0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0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0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0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0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0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0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0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0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0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0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1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10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0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0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0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0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0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0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0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0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0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0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0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0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0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0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21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0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0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0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0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0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0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0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0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0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0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0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0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0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0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0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0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0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0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0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0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0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0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0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0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0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0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0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0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0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0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0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0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0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0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0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0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0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0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0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0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0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0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 s="10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10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0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0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0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0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0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9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0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9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0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9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0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9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0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9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0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9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0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9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0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9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0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1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9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0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9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0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9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0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9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0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9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0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9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0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3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0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9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0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9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0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9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9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0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0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0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0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0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0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0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0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0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0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0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0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0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0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0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0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0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0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0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0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0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0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0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0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0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0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0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0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0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0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0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0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0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0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 s="10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 s="10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0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0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0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0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0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0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0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0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0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0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0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0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0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0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0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0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0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0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0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0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0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0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0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0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0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0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0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 s="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 s="10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10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10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10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 s="10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10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10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10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 s="10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1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10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 s="10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 s="10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 s="10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10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10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10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 s="10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10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10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10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 s="10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10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 s="10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10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10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10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10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1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10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 s="10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 s="10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 s="10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 s="10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 s="10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 s="10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 s="10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 s="10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 s="1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 s="10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 s="10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 s="10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 s="10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 s="10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 s="10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 s="10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 s="10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 s="10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 s="1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 s="10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 s="10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 s="10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10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10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 s="10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 s="10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10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 s="10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 s="1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 s="10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 s="10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 s="10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 s="10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10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10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 s="10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 s="10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 s="10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 s="1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 s="10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 s="10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10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10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 s="10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1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 s="10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 s="10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10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 s="10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 s="1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 s="10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 s="10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 s="10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 s="10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 s="10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10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 s="10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10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 s="10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 s="1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 s="10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 s="10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 s="10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 s="10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 s="10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 s="10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 s="10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10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 s="10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 s="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10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10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 s="10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10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 s="10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 s="10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 s="10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 s="10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21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10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 s="1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 s="10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 s="10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 s="10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 s="10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 s="10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 s="10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 s="10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 s="10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 s="10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 s="1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 s="10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 s="10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 s="10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 s="10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 s="10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 s="10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 s="10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 s="10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 s="10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 s="1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 s="10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 s="10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 s="10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 s="10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 s="10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 s="10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 s="10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1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 s="10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 s="10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 s="1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 s="10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 s="10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 s="10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 s="10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 s="10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 s="10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 s="10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 s="10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 s="10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 s="1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 s="10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10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 s="10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10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10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10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 s="10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10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 s="10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 s="1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 s="10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10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10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 s="10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 s="10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 s="10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 s="10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 s="10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 s="10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1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 s="10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 s="10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 s="10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 s="10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 s="10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 s="10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 s="10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 s="10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 s="10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 s="1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 s="10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 s="10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 s="10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 s="10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 s="10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 s="10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 s="10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 s="10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 s="10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 s="1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 s="10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 s="10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 s="10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 s="10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 s="10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 s="10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 s="10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21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 s="10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 s="10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 s="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 s="10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 s="10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 s="10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 s="10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 s="10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 s="10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 s="10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 s="10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 s="10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 s="1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 s="10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 s="10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 s="10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 s="10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 s="10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 s="10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 s="10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 s="10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 s="10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 s="1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 s="10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 s="10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 s="10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 s="10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 s="10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 s="10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 s="10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 s="10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 s="10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 s="1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 s="10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 s="10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 s="10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 s="10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 s="10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 s="10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 s="10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 s="10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1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 s="10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 s="1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 s="10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 s="10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 s="10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 s="10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 s="10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 s="10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 s="10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 s="10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 s="10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 s="1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 s="10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 s="10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 s="10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10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 s="10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 s="10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 s="10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 s="10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 s="10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1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 s="10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10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 s="10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 s="10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 s="10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 s="10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10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1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 s="10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 s="10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 s="1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 s="10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 s="10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 s="10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 s="10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 s="10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 s="10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 s="10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 s="10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10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 s="1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 s="10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 s="10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 s="10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 s="10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 s="10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 s="10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 s="10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 s="10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 s="10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 s="1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 s="10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10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10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10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 s="10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10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 s="10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10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10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 s="10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 s="10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10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 s="10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 s="10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10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 s="10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10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 s="10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 s="1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 s="10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10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 s="10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 s="10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 s="10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 s="10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 s="10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10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10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 s="1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10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 s="10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 s="10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 s="10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 s="10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 s="10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 s="10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10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 s="10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1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 s="10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 s="10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 s="10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 s="10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 s="10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 s="10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 s="10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 s="10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10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 s="1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 s="10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 s="10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 s="10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 s="10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 s="10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 s="10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 s="10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 s="10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 s="10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 s="1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 s="10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 s="10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 s="10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 s="10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 s="10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 s="10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 s="10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 s="10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 s="10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 s="1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 s="10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 s="10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10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 s="10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 s="10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 s="10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 s="10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 s="10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 s="10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 s="1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 s="10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 s="10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10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10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 s="10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 s="10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 s="10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 s="10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 s="10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1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1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 s="10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10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 s="10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10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 s="10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 s="10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 s="10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 s="10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 s="10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 s="1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 s="10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 s="10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 s="10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 s="10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 s="10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 s="10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 s="10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 s="10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 s="10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 s="10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10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10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 s="10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 s="10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 s="10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 s="10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 s="10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 s="10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 s="1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 s="10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 s="10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 s="10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 s="10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 s="10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 s="10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 s="10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 s="10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 s="10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 s="1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 s="10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 s="10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 s="10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 s="10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 s="10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 s="10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 s="10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 s="10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 s="10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 s="1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 s="10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10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10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 s="10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 s="10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10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 s="10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10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10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 s="1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10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1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10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10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10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 s="10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10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10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10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10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1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10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 s="10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10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21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 s="10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10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 s="10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 s="10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 s="10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 s="10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1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 s="10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 s="10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10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10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 s="10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 s="10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 s="10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 s="10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 s="10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 s="1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 s="10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 s="10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10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 s="10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 s="10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10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 s="10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10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10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 s="1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 s="10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10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 s="10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 s="10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 s="10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 s="10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 s="10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 s="10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10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 s="1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 s="10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 s="10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10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 s="10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 s="10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 s="10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10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 s="10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10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 s="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10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 s="10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10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 s="10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 s="10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10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10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10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 s="10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 s="1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10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10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10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10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10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10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10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 s="10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 s="10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1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10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10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10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 s="10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 s="10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10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 s="10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 s="10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 s="10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1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10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10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10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10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10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10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10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 s="10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10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1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10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 s="10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10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 s="10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 s="10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 s="10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 s="10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10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 s="10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1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10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 s="10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10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0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10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10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 s="10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 s="10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 s="10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 s="1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10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10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10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1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10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10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 s="10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 s="10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10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10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1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 s="10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 s="10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1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10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 s="10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 s="10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 s="10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 s="10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 s="10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 s="10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 s="1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 s="10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 s="10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 s="10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 s="10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 s="10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 s="10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 s="10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 s="10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 s="10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 s="1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 s="10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 s="10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 s="10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 s="10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 s="10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 s="10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 s="10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 s="10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 s="10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 s="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 s="10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 s="10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 s="10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 s="10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 s="10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 s="10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 s="10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 s="10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 s="10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 s="1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 s="10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 s="10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 s="10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 s="10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 s="10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 s="10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 s="10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 s="10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10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 s="1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 s="10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10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10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 s="10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 s="10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10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 s="10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21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10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10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 s="1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10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 s="10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 s="10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 s="10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 s="10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 s="10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 s="10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 s="10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 s="10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 s="1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 s="10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 s="10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 s="10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 s="10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 s="10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 s="10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 s="10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 s="10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 s="10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 s="1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 s="10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 s="10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 s="10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 s="10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 s="10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 s="10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 s="10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 s="10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 s="10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 s="1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 s="10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 s="10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 s="10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 s="10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 s="10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 s="10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 s="10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 s="10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 s="10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 s="1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 s="10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 s="10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 s="10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 s="10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 s="10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9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0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9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0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9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0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0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9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9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0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3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0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9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0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9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0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9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0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9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0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9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0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9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0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9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0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9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9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0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9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0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9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0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9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0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3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0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 s="10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 s="10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 s="10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 s="10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 s="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 s="10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 s="10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 s="10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 s="10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 s="10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 s="10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 s="10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10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 s="10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 s="1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 s="10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 s="10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 s="10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10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 s="10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 s="10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 s="10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 s="10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 s="10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 s="1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 s="10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 s="10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 s="10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10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10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 s="10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 s="10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 s="10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 s="10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 s="1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 s="10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10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 s="10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10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 s="10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 s="10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 s="10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 s="10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 s="10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 s="1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 s="10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 s="10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 s="10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 s="10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 s="10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 s="10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 s="10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 s="10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 s="10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 s="1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 s="10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 s="10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 s="10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 s="10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 s="10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 s="10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 s="10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 s="10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 s="10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 s="1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 s="10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 s="10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 s="10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21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 s="10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 s="10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 s="10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 s="10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 s="10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 s="10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 s="1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 s="10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 s="10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 s="10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 s="10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 s="10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 s="10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 s="10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 s="10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 s="10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 s="1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 s="10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 s="10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 s="10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 s="10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21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 s="10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 s="10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21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 s="10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 s="10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 s="10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 s="1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 s="10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 s="10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 s="10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 s="10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 s="10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 s="10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10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21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10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 s="10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 s="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 s="10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10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10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 s="10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 s="10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10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 s="10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10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 s="10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1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 s="10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1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 s="10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10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10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10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 s="10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10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10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 s="10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 s="1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10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 s="10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 s="10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10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 s="10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 s="10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10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 s="10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 s="10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 s="1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 s="10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10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 s="10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10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10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10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10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10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10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1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10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10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10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10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10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 s="10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 s="10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21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 s="10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10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1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10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10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 s="10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 s="10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 s="10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 s="10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 s="10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 s="10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 s="10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 s="1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 s="10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 s="10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 s="10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 s="10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 s="10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 s="10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 s="10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 s="10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 s="10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 s="1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 s="10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 s="10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 s="10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10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 s="10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10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 s="10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10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10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 s="1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10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 s="10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 s="10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 s="10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10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 s="10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10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10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10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 s="1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10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 s="10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 s="10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 s="10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 s="10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 s="10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 s="10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 s="10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 s="10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 s="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 s="10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 s="10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 s="10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 s="10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 s="10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 s="10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 s="10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 s="10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 s="10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 s="1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 s="10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 s="10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 s="10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 s="10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 s="10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 s="10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 s="10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 s="10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 s="10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 s="1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 s="10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 s="10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 s="10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 s="10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 s="10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 s="10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 s="10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 s="10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 s="10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 s="1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 s="10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 s="10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10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 s="10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10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10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10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 s="10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10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 s="1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 s="10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 s="10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10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 s="10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10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10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10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 s="10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 s="10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 s="1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10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 s="10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 s="10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10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 s="10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10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 s="10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 s="10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 s="10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 s="1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10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 s="10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 s="10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 s="10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 s="10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 s="10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 s="10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 s="10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 s="10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 s="1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 s="10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10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 s="10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 s="10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10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10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 s="10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10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10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1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10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 s="10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 s="10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10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10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 s="10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10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 s="10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10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1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10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 s="10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 s="10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 s="10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 s="10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 s="10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 s="10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 s="10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 s="10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 s="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 s="10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 s="10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 s="10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 s="10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 s="10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 s="10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 s="10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 s="10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 s="10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 s="1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 s="10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 s="10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 s="10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 s="10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 s="10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 s="10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 s="10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 s="10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 s="10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 s="1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 s="10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 s="10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 s="10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 s="10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 s="10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 s="10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 s="10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 s="10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 s="10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 s="1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 s="10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 s="10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 s="10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 s="10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 s="10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 s="10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 s="10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 s="10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 s="10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 s="1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 s="10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 s="10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 s="10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 s="10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 s="10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 s="10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 s="10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 s="10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 s="10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 s="1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 s="10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 s="10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 s="10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 s="10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 s="10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 s="10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 s="10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 s="10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 s="10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 s="1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 s="10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 s="10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 s="10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 s="10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 s="10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 s="10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 s="10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 s="10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 s="10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 s="1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 s="10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 s="10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 s="10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10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 s="10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 s="10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 s="10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10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 s="10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 s="1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1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 s="10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 s="10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 s="10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 s="10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 s="10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10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 s="10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10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 s="10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1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 s="10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 s="10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10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21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10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 s="10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 s="10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10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10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 s="10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 s="10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 s="10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 s="10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10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 s="10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 s="10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10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 s="10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 s="10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1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 s="10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 s="10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10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10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 s="10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 s="10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 s="10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 s="10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10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 s="1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 s="10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10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10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10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10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10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 s="10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 s="10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 s="10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1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10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10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 s="10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 s="10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 s="10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 s="10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 s="10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 s="10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 s="10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 s="1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 s="10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 s="10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 s="10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 s="10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 s="10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 s="10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 s="10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 s="10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 s="10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 s="1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 s="10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 s="10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 s="10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1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 s="10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 s="10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 s="10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 s="10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10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 s="10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 s="1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 s="10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 s="10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 s="10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 s="10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 s="10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 s="10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 s="10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 s="10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 s="10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 s="1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 s="10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 s="10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 s="10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 s="10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 s="10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 s="10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 s="10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 s="10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 s="10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 s="1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 s="10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 s="10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 s="10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 s="10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 s="10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 s="10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 s="10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 s="10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 s="10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 s="1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 s="10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 s="10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 s="10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 s="10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 s="10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 s="10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 s="10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 s="10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 s="10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 s="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 s="10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 s="10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10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 s="10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10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 s="10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10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 s="10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 s="10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1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 s="10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 s="10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 s="10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 s="10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 s="10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 s="10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 s="10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1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 s="10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 s="10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 s="1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 s="10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 s="10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 s="10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 s="10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 s="10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 s="10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 s="10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1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 s="10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 s="10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 s="1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 s="10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 s="10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 s="10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 s="10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 s="10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 s="10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 s="10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 s="10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 s="10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 s="1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 s="10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 s="10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 s="10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 s="10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 s="10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 s="10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 s="10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 s="10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 s="10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 s="1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 s="10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 s="10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10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 s="10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10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 s="10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10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 s="10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10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 s="1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10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 s="10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 s="10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 s="10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10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10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 s="10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10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10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1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10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 s="10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 s="10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 s="10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 s="10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 s="10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 s="10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 s="10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 s="10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 s="1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 s="10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 s="10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 s="10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 s="10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 s="10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1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 s="10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 s="10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 s="10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 s="10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 s="1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 s="10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 s="10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 s="10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 s="10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 s="10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10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10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 s="10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10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 s="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 s="10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 s="10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10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 s="10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 s="10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 s="10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 s="10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 s="10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 s="10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 s="1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 s="10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 s="10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 s="10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 s="10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 s="10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 s="10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 s="10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 s="10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 s="10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 s="1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 s="10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 s="10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 s="10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 s="10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 s="10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 s="10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 s="10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 s="10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 s="10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 s="1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 s="10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 s="10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 s="10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 s="10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 s="10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 s="10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 s="10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 s="10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 s="10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 s="1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 s="10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 s="10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 s="10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 s="10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 s="10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 s="10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 s="10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 s="10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 s="10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 s="1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 s="10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 s="10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 s="10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 s="10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 s="10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 s="10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 s="10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 s="10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 s="10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 s="1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 s="10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 s="10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 s="10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 s="10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 s="10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 s="10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 s="10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 s="10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 s="10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 s="1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 s="10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 s="10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 s="10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10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 s="10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 s="10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 s="10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10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 s="10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1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 s="10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 s="10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 s="10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10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10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10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 s="10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10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10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 s="1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 s="10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 s="10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 s="10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 s="10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 s="10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 s="10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 s="10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 s="10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 s="10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 s="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 s="10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 s="10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 s="10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 s="10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 s="10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 s="10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 s="10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 s="10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 s="10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 s="1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 s="10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 s="10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 s="10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 s="10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 s="10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 s="10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 s="10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 s="10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 s="10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 s="1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 s="10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 s="10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 s="10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 s="10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 s="10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 s="10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 s="10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 s="10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 s="10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 s="1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 s="10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 s="10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 s="10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 s="10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 s="10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 s="10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 s="10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 s="10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 s="10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 s="1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 s="10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 s="10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 s="10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 s="10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 s="10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 s="10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 s="10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 s="10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 s="10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 s="1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 s="10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 s="10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 s="10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 s="10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 s="10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 s="10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 s="10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 s="10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 s="10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 s="1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 s="10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 s="10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 s="10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 s="10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 s="10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 s="10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 s="10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 s="10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 s="10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 s="1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 s="10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 s="10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 s="10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 s="10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 s="10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 s="10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 s="10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 s="10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 s="10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 s="1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 s="10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 s="10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 s="10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 s="10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 s="10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 s="10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 s="10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 s="10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 s="10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 s="1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 s="10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 s="10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 s="10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 s="10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 s="10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 s="10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 s="10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 s="10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 s="10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 s="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 s="10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0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 s="10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 s="10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 s="10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 s="10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 s="10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 s="10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 s="10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 s="1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 s="10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 s="10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 s="10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10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 s="10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 s="10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 s="10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10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1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 s="10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1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 s="10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10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 s="10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 s="10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 s="10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 s="10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 s="10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10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 s="10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 s="1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 s="10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10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10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 s="10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 s="10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 s="10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 s="10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10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 s="10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 s="1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10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 s="10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10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10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10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 s="10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 s="10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 s="10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 s="10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 s="1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 s="10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 s="10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 s="10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 s="10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 s="10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 s="10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 s="10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 s="10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 s="10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 s="1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 s="10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 s="10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 s="10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 s="10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 s="10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 s="10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 s="10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 s="10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 s="10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 s="1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 s="10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 s="10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 s="10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 s="10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 s="10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 s="10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 s="10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 s="10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 s="10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 s="1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 s="10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 s="10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 s="10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 s="10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 s="10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 s="10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 s="10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 s="10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 s="10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 s="1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 s="10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 s="10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 s="10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 s="10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 s="10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 s="10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 s="10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 s="10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 s="10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 s="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 s="10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 s="10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 s="10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 s="10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 s="10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 s="10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 s="10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 s="10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 s="10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 s="1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 s="10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 s="10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 s="10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 s="10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 s="10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 s="10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 s="10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 s="10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 s="10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 s="1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 s="10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 s="10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 s="10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 s="10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 s="10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 s="10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 s="10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 s="10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 s="10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 s="1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 s="10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 s="10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 s="10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 s="10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 s="10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 s="10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 s="10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 s="10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 s="10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 s="1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 s="10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 s="10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 s="10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 s="10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 s="10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 s="10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 s="10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 s="10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 s="10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 s="1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 s="10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 s="10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 s="10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 s="10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 s="10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 s="10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 s="10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 s="10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 s="10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 s="1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 s="10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 s="10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 s="10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 s="10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 s="10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 s="10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 s="10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 s="10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 s="10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 s="1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 s="10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 s="10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 s="10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 s="10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 s="10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 s="10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 s="10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 s="10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 s="10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 s="1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 s="10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 s="10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 s="10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 s="10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 s="10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 s="10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 s="10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 s="10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 s="10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 s="1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 s="10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 s="10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 s="10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 s="10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 s="10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 s="10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 s="10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 s="10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 s="10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 s="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 s="10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 s="10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 s="10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 s="10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 s="10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 s="10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 s="10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 s="10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 s="10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 s="1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 s="10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 s="10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 s="10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 s="10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 s="10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 s="10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 s="10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 s="10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 s="10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 s="1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 s="10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 s="10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 s="10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 s="10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 s="10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 s="10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 s="10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 s="10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 s="10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 s="1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 s="10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 s="10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10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10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 s="10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10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10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10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 s="10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1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10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10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 s="10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10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10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10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 s="10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10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10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1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 s="10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10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10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 s="10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10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10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10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 s="10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 s="10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 s="1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 s="10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10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10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 s="10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10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10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10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 s="10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10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1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10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10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 s="10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 s="10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 s="10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 s="10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 s="10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10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 s="10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 s="1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10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10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10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10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10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10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10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10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10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1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10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10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 s="10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21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10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 s="10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10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 s="10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 s="10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 s="10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 s="10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10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 s="10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10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 s="10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 s="10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 s="10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10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10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1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10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 s="10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10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10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10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 s="10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10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10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10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1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 s="10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 s="10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10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 s="10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 s="10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10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10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10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10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1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10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10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 s="10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 s="10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 s="10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 s="10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 s="10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 s="10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 s="10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 s="1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 s="10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 s="10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 s="10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 s="10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 s="10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 s="10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 s="10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 s="10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 s="10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 s="1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 s="10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 s="10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 s="10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 s="10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21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 s="10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 s="10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 s="10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 s="10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 s="10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 s="1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 s="10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 s="10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 s="10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 s="10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 s="10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 s="10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 s="10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 s="10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 s="10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 s="1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 s="10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 s="10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 s="10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 s="10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 s="10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 s="10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 s="10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 s="10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 s="10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 s="1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 s="10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 s="10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 s="10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 s="10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 s="10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 s="10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 s="10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 s="10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 s="10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 s="1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 s="10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 s="10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 s="10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10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10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10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10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 s="10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10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 s="10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10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10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10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10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 s="10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 s="10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10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 s="10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1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10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10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 s="10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 s="10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 s="10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 s="10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 s="10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 s="10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 s="10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 s="1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 s="10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 s="10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 s="10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 s="10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 s="10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 s="10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 s="10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 s="10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 s="10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 s="1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 s="10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 s="10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 s="10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 s="10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 s="10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 s="10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 s="10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 s="10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 s="10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 s="1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 s="10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 s="10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 s="10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 s="10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 s="10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 s="10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 s="10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 s="10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 s="10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 s="1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 s="10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 s="10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 s="10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 s="10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10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10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 s="10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10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10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 s="1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 s="10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 s="10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10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10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10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10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10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10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10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1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10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 s="10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 s="10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10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 s="10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10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10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10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 s="10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 s="1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10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10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 s="10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10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10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10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 s="10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 s="10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 s="10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 s="1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 s="10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 s="10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 s="10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 s="10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 s="10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 s="10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 s="10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 s="10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 s="10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 s="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 s="10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 s="10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 s="10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 s="10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 s="10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 s="10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 s="10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 s="10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 s="10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 s="1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 s="10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 s="10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 s="10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 s="10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 s="10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 s="10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 s="10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 s="10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 s="10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 s="1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 s="10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 s="10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 s="10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 s="10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 s="10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 s="10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 s="10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 s="10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 s="10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 s="1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 s="10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 s="10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 s="10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10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 s="10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 s="10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 s="10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 s="10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 s="10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 s="1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1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10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 s="10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 s="10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 s="10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 s="10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10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 s="10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 s="10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 s="10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1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 s="10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10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 s="10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 s="10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 s="10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 s="10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 s="10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 s="10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 s="10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 s="1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 s="10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 s="10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 s="10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 s="10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 s="10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 s="10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 s="10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 s="10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 s="10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1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10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 s="10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 s="10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 s="10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10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 s="10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10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10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10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 s="1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 s="10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 s="10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10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 s="10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 s="10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10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10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 s="10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 s="10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1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10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 s="10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9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0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9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0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3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0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9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0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3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0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9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0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9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0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9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9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0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3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0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9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0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9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0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9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0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3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0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9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0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0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9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0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9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9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0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9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0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 s="10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 s="10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 s="10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 s="10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 s="10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 s="10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 s="10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 s="1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 s="10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 s="10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 s="10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 s="10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 s="10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 s="10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 s="10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 s="10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 s="10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 s="1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 s="10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 s="10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10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 s="10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10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 s="10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 s="10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 s="10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 s="10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 s="1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 s="10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10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10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 s="10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 s="10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10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 s="10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 s="10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 s="10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 s="1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 s="10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10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 s="10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 s="10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10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 s="10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10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 s="10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 s="10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 s="1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10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 s="10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10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10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10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 s="10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 s="10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 s="10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10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 s="1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 s="10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10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3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0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3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0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9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0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9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0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9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0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3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0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9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0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3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3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0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9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0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9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0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9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0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0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9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0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9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0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9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0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9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0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9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9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0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9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0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9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0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9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0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9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0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9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0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5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0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9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0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21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0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9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9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0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9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0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9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0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9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0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9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0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9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0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9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0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9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 s="10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9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 s="10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9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0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9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0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9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0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9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0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9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0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3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0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9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0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9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0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9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0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9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9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0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3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0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3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0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9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0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0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9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0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9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0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9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0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0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9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9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0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9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0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9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0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9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0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8">
        <f t="shared" si="176"/>
        <v>0</v>
      </c>
      <c r="P2845" s="128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9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0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8">
        <f t="shared" si="176"/>
        <v>32</v>
      </c>
      <c r="P2847" s="128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8">
        <f t="shared" si="176"/>
        <v>0</v>
      </c>
      <c r="P2848" s="12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8">
        <f t="shared" si="176"/>
        <v>0</v>
      </c>
      <c r="P2849" s="128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8">
        <f t="shared" si="176"/>
        <v>0</v>
      </c>
      <c r="P2850" s="128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9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0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8">
        <f t="shared" si="176"/>
        <v>4</v>
      </c>
      <c r="P2852" s="128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9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0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8">
        <f t="shared" si="176"/>
        <v>2</v>
      </c>
      <c r="P2854" s="128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9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0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9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0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8">
        <f t="shared" si="176"/>
        <v>50</v>
      </c>
      <c r="P2857" s="128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8">
        <f t="shared" si="176"/>
        <v>5</v>
      </c>
      <c r="P2858" s="12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0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9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3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0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8">
        <f t="shared" si="176"/>
        <v>7</v>
      </c>
      <c r="P2862" s="128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9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0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8">
        <f t="shared" si="176"/>
        <v>0</v>
      </c>
      <c r="P2864" s="128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8">
        <f t="shared" si="176"/>
        <v>0</v>
      </c>
      <c r="P2865" s="128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0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8">
        <f t="shared" si="176"/>
        <v>0</v>
      </c>
      <c r="P2867" s="128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8">
        <f t="shared" si="176"/>
        <v>1</v>
      </c>
      <c r="P2868" s="12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8">
        <f t="shared" si="176"/>
        <v>20</v>
      </c>
      <c r="P2869" s="128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8">
        <f t="shared" si="176"/>
        <v>42</v>
      </c>
      <c r="P2870" s="128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8">
        <f t="shared" si="176"/>
        <v>1</v>
      </c>
      <c r="P2871" s="128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8">
        <f t="shared" si="176"/>
        <v>15</v>
      </c>
      <c r="P2872" s="128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8">
        <f t="shared" si="176"/>
        <v>5</v>
      </c>
      <c r="P2873" s="128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8">
        <f t="shared" si="176"/>
        <v>0</v>
      </c>
      <c r="P2874" s="128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8">
        <f t="shared" si="176"/>
        <v>38</v>
      </c>
      <c r="P2875" s="128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8">
        <f t="shared" si="176"/>
        <v>5</v>
      </c>
      <c r="P2876" s="128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8">
        <f t="shared" si="176"/>
        <v>0</v>
      </c>
      <c r="P2877" s="128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8">
        <f t="shared" si="176"/>
        <v>0</v>
      </c>
      <c r="P2878" s="12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8">
        <f t="shared" si="176"/>
        <v>11</v>
      </c>
      <c r="P2879" s="128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9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8">
        <f t="shared" si="176"/>
        <v>0</v>
      </c>
      <c r="P2881" s="128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8">
        <f t="shared" ref="O2882:O2945" si="180">ROUND(E2882/D2882*100,0)</f>
        <v>23</v>
      </c>
      <c r="P2882" s="128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8">
        <f t="shared" si="180"/>
        <v>0</v>
      </c>
      <c r="P2883" s="128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8">
        <f t="shared" si="180"/>
        <v>34</v>
      </c>
      <c r="P2884" s="128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8">
        <f t="shared" si="180"/>
        <v>19</v>
      </c>
      <c r="P2885" s="128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8">
        <f t="shared" si="180"/>
        <v>0</v>
      </c>
      <c r="P2886" s="128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8">
        <f t="shared" si="180"/>
        <v>33</v>
      </c>
      <c r="P2887" s="128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8">
        <f t="shared" si="180"/>
        <v>5</v>
      </c>
      <c r="P2888" s="12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8">
        <f t="shared" si="180"/>
        <v>0</v>
      </c>
      <c r="P2889" s="128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8">
        <f t="shared" si="180"/>
        <v>0</v>
      </c>
      <c r="P2890" s="128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8">
        <f t="shared" si="180"/>
        <v>38</v>
      </c>
      <c r="P2891" s="128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8">
        <f t="shared" si="180"/>
        <v>1</v>
      </c>
      <c r="P2892" s="128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8">
        <f t="shared" si="180"/>
        <v>3</v>
      </c>
      <c r="P2893" s="128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8">
        <f t="shared" si="180"/>
        <v>9</v>
      </c>
      <c r="P2894" s="128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8">
        <f t="shared" si="180"/>
        <v>1</v>
      </c>
      <c r="P2895" s="128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8">
        <f t="shared" si="180"/>
        <v>0</v>
      </c>
      <c r="P2896" s="128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8">
        <f t="shared" si="180"/>
        <v>5</v>
      </c>
      <c r="P2897" s="128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8">
        <f t="shared" si="180"/>
        <v>21</v>
      </c>
      <c r="P2898" s="12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8">
        <f t="shared" si="180"/>
        <v>5</v>
      </c>
      <c r="P2899" s="128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8">
        <f t="shared" si="180"/>
        <v>4</v>
      </c>
      <c r="P2900" s="128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8">
        <f t="shared" si="180"/>
        <v>0</v>
      </c>
      <c r="P2901" s="128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8">
        <f t="shared" si="180"/>
        <v>62</v>
      </c>
      <c r="P2902" s="128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8">
        <f t="shared" si="180"/>
        <v>1</v>
      </c>
      <c r="P2903" s="128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8">
        <f t="shared" si="180"/>
        <v>0</v>
      </c>
      <c r="P2904" s="128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8">
        <f t="shared" si="180"/>
        <v>1</v>
      </c>
      <c r="P2905" s="128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9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0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8">
        <f t="shared" si="180"/>
        <v>18</v>
      </c>
      <c r="P2907" s="128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8">
        <f t="shared" si="180"/>
        <v>9</v>
      </c>
      <c r="P2908" s="12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8">
        <f t="shared" si="180"/>
        <v>0</v>
      </c>
      <c r="P2909" s="128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8">
        <f t="shared" si="180"/>
        <v>3</v>
      </c>
      <c r="P2910" s="128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8">
        <f t="shared" si="180"/>
        <v>0</v>
      </c>
      <c r="P2911" s="128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9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0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8">
        <f t="shared" si="180"/>
        <v>37</v>
      </c>
      <c r="P2913" s="128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8">
        <f t="shared" si="180"/>
        <v>14</v>
      </c>
      <c r="P2914" s="128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8">
        <f t="shared" si="180"/>
        <v>0</v>
      </c>
      <c r="P2915" s="128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3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0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9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0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3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0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8">
        <f t="shared" si="180"/>
        <v>22</v>
      </c>
      <c r="P2919" s="128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8">
        <f t="shared" si="180"/>
        <v>27</v>
      </c>
      <c r="P2920" s="128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8">
        <f t="shared" si="180"/>
        <v>9</v>
      </c>
      <c r="P2921" s="128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9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0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3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0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0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9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0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9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0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9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0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9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0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9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0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3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9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0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0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9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0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9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0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9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0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9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0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9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0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9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0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0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9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9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0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9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0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9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0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9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0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9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0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3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 s="10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9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 s="10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0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9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0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9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9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0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9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0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0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9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0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9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0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9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0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3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0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9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0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9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0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9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9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0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9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0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9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0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9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0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0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9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0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9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0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9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0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9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0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3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9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0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9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0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9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0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3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0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9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0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9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0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9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0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9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0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0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9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9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0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9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0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9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0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3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0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9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0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9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0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9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0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9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0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9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0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9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0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9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0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9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0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9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0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0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9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0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9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0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3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0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9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0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9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9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0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9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0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9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0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3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0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9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0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9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0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9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0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3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0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3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0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9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 s="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9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 s="10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0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9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0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9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0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9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0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9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0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9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0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9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0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9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0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9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9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0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9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0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9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0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9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0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9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0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9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0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9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0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9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0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3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0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3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9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0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9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0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1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0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9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0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9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0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0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3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0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9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0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0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9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9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0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9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0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3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0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9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0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9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0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9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0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9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0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9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0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9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0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9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9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0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3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0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9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0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3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0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9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0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9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0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9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0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9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0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9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0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9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9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0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3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0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0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9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0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3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0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3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0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9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0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9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0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9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0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9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9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0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9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0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9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0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9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 s="10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9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 s="10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0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9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0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3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0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9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0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9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9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0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9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0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9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0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9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0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0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9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0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9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0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9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0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9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0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3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3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0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9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0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9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0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9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0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9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0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3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0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9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0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9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0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9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0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9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9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0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9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0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9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0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9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0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3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0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9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0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9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0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9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0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9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0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21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9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0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9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0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3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0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9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0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9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0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9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0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9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0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9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0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9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0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3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9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0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9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0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3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0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0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9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0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3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0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0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1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0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9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0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9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9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0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3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0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3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0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3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0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9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0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9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0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9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0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9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 s="10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3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 s="10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9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0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9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0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5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0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9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0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5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0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0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3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0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3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0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9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0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3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9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0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0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3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0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9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0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9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0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9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0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9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0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9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0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3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0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3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3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0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9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0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9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0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9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0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9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0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9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0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9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0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9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0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3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0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9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3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0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3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0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9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0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9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0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9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0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9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0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9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0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9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0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9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0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9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3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0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9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0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9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0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0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9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0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9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0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9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0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9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0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9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0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9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0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9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0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9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0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0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0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9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0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9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0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9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0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3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0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9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9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0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9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 s="10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 s="10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0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3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0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9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0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0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9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0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9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0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9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9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0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9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0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9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0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3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0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9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0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9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0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5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0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9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0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3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0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9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3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0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3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0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9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0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3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0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3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0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9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0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9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0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9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0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9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0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1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9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0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9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0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9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0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9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0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9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0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9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0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9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0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9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0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3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0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9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9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0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9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0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0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3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0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9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0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9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0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9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0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9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0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9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0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3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9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0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9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0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9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0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3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0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9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0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9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0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9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0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9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0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9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0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3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9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0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9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0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9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0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3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0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3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0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3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 s="10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9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 s="10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0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9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0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9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9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0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9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0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21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0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9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0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9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0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9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0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9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0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9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0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9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0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9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9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0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9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0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3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0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9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0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9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0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9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0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0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9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0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3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0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9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9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0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1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0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9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0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9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0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9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0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9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0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9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0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9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0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9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0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9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9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0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9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0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9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0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0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9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0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9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0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9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0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9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0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9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0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9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3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0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3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0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9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0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9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0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9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0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9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0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9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0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1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0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9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0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3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9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0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9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0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9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0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9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0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9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0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3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0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9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0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9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0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9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0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9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 s="1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9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 s="10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0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9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0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9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0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9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0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3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0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9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0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9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0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9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0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3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3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0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9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0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9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0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3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0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9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0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9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0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9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0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9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0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9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0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9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9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0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9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0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9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0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9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0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9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0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3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0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9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0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9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0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9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0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9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3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0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3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0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9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0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9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0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9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0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9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0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9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0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9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0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9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0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9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9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0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3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0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3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0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9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0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9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0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9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0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9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0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9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0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9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0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9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9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0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9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0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9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0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9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0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9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0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9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0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9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0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9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0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9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0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9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9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0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9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0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9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0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9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 s="10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9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 s="10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0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3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0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9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0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3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0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9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9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0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9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0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9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0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9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0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9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0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9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0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9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0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3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0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0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9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9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0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9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0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9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0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9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0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9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0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9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0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3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0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9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0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9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0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9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0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9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0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9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0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9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0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9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0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9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0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9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0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9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0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9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0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9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9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0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9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0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9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0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9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0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9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0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9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0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9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0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9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0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9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0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9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3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0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9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0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9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0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9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0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9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0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9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0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9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0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9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0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3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0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9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9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0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9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0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9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0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9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0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9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0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9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0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9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0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9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 s="10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3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 s="10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9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0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9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0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9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0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9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0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9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0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9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0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9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0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3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0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0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9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9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0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3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0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9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0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9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0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9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0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9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0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9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0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9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0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9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0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9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9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0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9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0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9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0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9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0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9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0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9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0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9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0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9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0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9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0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9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9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0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9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0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9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0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9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0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9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0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9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0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9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0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9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0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9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0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9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9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0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9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0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9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0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9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0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9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0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9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0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7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0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9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0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3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0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9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9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0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9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0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9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0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9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0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9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0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9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0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9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0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9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0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9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0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9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9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0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3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 s="10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9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 s="10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0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9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0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9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0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9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0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9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0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9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0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9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9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0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9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0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0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9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0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9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0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3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0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9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0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9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0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9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0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9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9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0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9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0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9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0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9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0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9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0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3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0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9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0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9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0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9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0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9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9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0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9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0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9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0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9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0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9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0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9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0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9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0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9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0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9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0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9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9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0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9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0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3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0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9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0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9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0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3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0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9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0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9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0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9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0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9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9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0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9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0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9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0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3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0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3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0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9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0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9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0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9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0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9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0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9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9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0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9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0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9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0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9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0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9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0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7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 s="10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9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 s="10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21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0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9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0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9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9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0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9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0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9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0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9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0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9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0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9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0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3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0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9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0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3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0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9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9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0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3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0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9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0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9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0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9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0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9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0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9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0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9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0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3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0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9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9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0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9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0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9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0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9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0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3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0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9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0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9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0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9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0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9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0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9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9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0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9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0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9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0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3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0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3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0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1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0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9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0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9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0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9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0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9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9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0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0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9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0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0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9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0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9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0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3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0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9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0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0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3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9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0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1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0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9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0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0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9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0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9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0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9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0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9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0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0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3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 s="1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9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 s="10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0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3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0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9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0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9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0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9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0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9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0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9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0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9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0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3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9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0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9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0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9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0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9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0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9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0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9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0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9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0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1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0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9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0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9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9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0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9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0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9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0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9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0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9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0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9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0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9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0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9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0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3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0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3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9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0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3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0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0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9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0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9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0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9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0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9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0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9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0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9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0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9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9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0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9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0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3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0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3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0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9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0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9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0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0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9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0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9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0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3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9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0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3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0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9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0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9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0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9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0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9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0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9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0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9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0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3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0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9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9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0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3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0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3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0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9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 s="10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9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 s="10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0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9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0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9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0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9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0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9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3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0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3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0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9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0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0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3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0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9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0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9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0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9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0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9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0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8">
        <f t="shared" si="232"/>
        <v>9</v>
      </c>
      <c r="P3730" s="128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8">
        <f t="shared" si="232"/>
        <v>7</v>
      </c>
      <c r="P3731" s="128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8">
        <f t="shared" si="232"/>
        <v>10</v>
      </c>
      <c r="P3732" s="128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8">
        <f t="shared" si="232"/>
        <v>11</v>
      </c>
      <c r="P3733" s="128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3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0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8">
        <f t="shared" si="232"/>
        <v>0</v>
      </c>
      <c r="P3735" s="128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8">
        <f t="shared" si="232"/>
        <v>28</v>
      </c>
      <c r="P3736" s="128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3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0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9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0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8">
        <f t="shared" si="232"/>
        <v>21</v>
      </c>
      <c r="P3739" s="128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3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9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0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8">
        <f t="shared" si="232"/>
        <v>18</v>
      </c>
      <c r="P3742" s="128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8">
        <f t="shared" si="232"/>
        <v>0</v>
      </c>
      <c r="P3743" s="128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8">
        <f t="shared" si="232"/>
        <v>2</v>
      </c>
      <c r="P3744" s="128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8">
        <f t="shared" si="232"/>
        <v>0</v>
      </c>
      <c r="P3745" s="128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8">
        <f t="shared" si="232"/>
        <v>0</v>
      </c>
      <c r="P3746" s="128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8">
        <f t="shared" si="232"/>
        <v>10</v>
      </c>
      <c r="P3747" s="128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8">
        <f t="shared" si="232"/>
        <v>2</v>
      </c>
      <c r="P3748" s="12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3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0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9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9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0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7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0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9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0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0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9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0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9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0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0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9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0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9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0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3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3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0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9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0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0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0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3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0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9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0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9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0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3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0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9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0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9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9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0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0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3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0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9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0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3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0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9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0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9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0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5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 s="10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9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 s="10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3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0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9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0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9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0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0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9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0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9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0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0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9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0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9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0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1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0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9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0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3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0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3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0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9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0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0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0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9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0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9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0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9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3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0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9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0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9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0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9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0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3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0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9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0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9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0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9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0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9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0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9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9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0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9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0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9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0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9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0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9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0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9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0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3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0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0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9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0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9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3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0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9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0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9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0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9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0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9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0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9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0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9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0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3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0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0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9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9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0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9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0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9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0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9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0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9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0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9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0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9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0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9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0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3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0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9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9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0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9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 s="10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8">
        <f t="shared" si="240"/>
        <v>9</v>
      </c>
      <c r="P3843" s="128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0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8">
        <f t="shared" si="240"/>
        <v>21</v>
      </c>
      <c r="P3845" s="128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8">
        <f t="shared" si="240"/>
        <v>41</v>
      </c>
      <c r="P3846" s="128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8">
        <f t="shared" si="240"/>
        <v>2</v>
      </c>
      <c r="P3847" s="128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8">
        <f t="shared" si="240"/>
        <v>3</v>
      </c>
      <c r="P3848" s="12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8">
        <f t="shared" si="240"/>
        <v>16</v>
      </c>
      <c r="P3849" s="128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8">
        <f t="shared" si="240"/>
        <v>16</v>
      </c>
      <c r="P3850" s="128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9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0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8">
        <f t="shared" si="240"/>
        <v>4</v>
      </c>
      <c r="P3852" s="128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9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0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8">
        <f t="shared" si="240"/>
        <v>0</v>
      </c>
      <c r="P3854" s="128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8">
        <f t="shared" si="240"/>
        <v>0</v>
      </c>
      <c r="P3855" s="128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8">
        <f t="shared" si="240"/>
        <v>16</v>
      </c>
      <c r="P3856" s="128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8">
        <f t="shared" si="240"/>
        <v>3</v>
      </c>
      <c r="P3857" s="128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8">
        <f t="shared" si="240"/>
        <v>0</v>
      </c>
      <c r="P3858" s="12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8">
        <f t="shared" si="240"/>
        <v>5</v>
      </c>
      <c r="P3859" s="128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9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8">
        <f t="shared" si="240"/>
        <v>0</v>
      </c>
      <c r="P3861" s="128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8">
        <f t="shared" si="240"/>
        <v>18</v>
      </c>
      <c r="P3862" s="128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8">
        <f t="shared" si="240"/>
        <v>5</v>
      </c>
      <c r="P3863" s="128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8">
        <f t="shared" si="240"/>
        <v>0</v>
      </c>
      <c r="P3864" s="128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8">
        <f t="shared" si="240"/>
        <v>0</v>
      </c>
      <c r="P3865" s="128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8">
        <f t="shared" si="240"/>
        <v>1</v>
      </c>
      <c r="P3866" s="128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9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0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8">
        <f t="shared" si="240"/>
        <v>1</v>
      </c>
      <c r="P3868" s="12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8">
        <f t="shared" si="240"/>
        <v>13</v>
      </c>
      <c r="P3869" s="128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3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0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9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0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3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0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9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0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9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0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9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0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9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0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0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9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0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9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0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0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3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0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9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0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0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9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0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9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0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0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9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0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9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8">
        <f t="shared" si="240"/>
        <v>1</v>
      </c>
      <c r="P3891" s="128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8">
        <f t="shared" si="240"/>
        <v>17</v>
      </c>
      <c r="P3892" s="128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8">
        <f t="shared" si="240"/>
        <v>33</v>
      </c>
      <c r="P3893" s="128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8">
        <f t="shared" si="240"/>
        <v>0</v>
      </c>
      <c r="P3894" s="128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8">
        <f t="shared" si="240"/>
        <v>22</v>
      </c>
      <c r="P3895" s="128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8">
        <f t="shared" si="240"/>
        <v>3</v>
      </c>
      <c r="P3896" s="128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8">
        <f t="shared" si="240"/>
        <v>5</v>
      </c>
      <c r="P3897" s="128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8">
        <f t="shared" si="240"/>
        <v>11</v>
      </c>
      <c r="P3898" s="12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9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0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5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8">
        <f t="shared" si="240"/>
        <v>1</v>
      </c>
      <c r="P3901" s="128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8">
        <f t="shared" si="240"/>
        <v>5</v>
      </c>
      <c r="P3902" s="128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8">
        <f t="shared" si="240"/>
        <v>1</v>
      </c>
      <c r="P3903" s="128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9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0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8">
        <f t="shared" si="240"/>
        <v>0</v>
      </c>
      <c r="P3905" s="128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8">
        <f t="shared" ref="O3906:O3969" si="244">ROUND(E3906/D3906*100,0)</f>
        <v>0</v>
      </c>
      <c r="P3906" s="128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9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 s="10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0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8">
        <f t="shared" si="244"/>
        <v>15</v>
      </c>
      <c r="P3909" s="128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8">
        <f t="shared" si="244"/>
        <v>9</v>
      </c>
      <c r="P3910" s="128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8">
        <f t="shared" si="244"/>
        <v>0</v>
      </c>
      <c r="P3911" s="128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8">
        <f t="shared" si="244"/>
        <v>3</v>
      </c>
      <c r="P3912" s="128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8">
        <f t="shared" si="244"/>
        <v>37</v>
      </c>
      <c r="P3913" s="128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8">
        <f t="shared" si="244"/>
        <v>0</v>
      </c>
      <c r="P3914" s="128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8">
        <f t="shared" si="244"/>
        <v>10</v>
      </c>
      <c r="P3915" s="128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9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0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9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0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9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0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9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0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9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9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0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9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0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9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0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8">
        <f t="shared" si="244"/>
        <v>8</v>
      </c>
      <c r="P3924" s="128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9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0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8">
        <f t="shared" si="244"/>
        <v>15</v>
      </c>
      <c r="P3926" s="128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8">
        <f t="shared" si="244"/>
        <v>10</v>
      </c>
      <c r="P3927" s="128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3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0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9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0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8">
        <f t="shared" si="244"/>
        <v>13</v>
      </c>
      <c r="P3930" s="128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8">
        <f t="shared" si="244"/>
        <v>2</v>
      </c>
      <c r="P3931" s="128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9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0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8">
        <f t="shared" si="244"/>
        <v>0</v>
      </c>
      <c r="P3933" s="128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8">
        <f t="shared" si="244"/>
        <v>0</v>
      </c>
      <c r="P3934" s="128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8">
        <f t="shared" si="244"/>
        <v>16</v>
      </c>
      <c r="P3935" s="128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8">
        <f t="shared" si="244"/>
        <v>11</v>
      </c>
      <c r="P3936" s="128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0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8">
        <f t="shared" si="244"/>
        <v>0</v>
      </c>
      <c r="P3938" s="12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8">
        <f t="shared" si="244"/>
        <v>86</v>
      </c>
      <c r="P3939" s="128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8">
        <f t="shared" si="244"/>
        <v>12</v>
      </c>
      <c r="P3940" s="128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9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0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8">
        <f t="shared" si="244"/>
        <v>0</v>
      </c>
      <c r="P3942" s="128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8">
        <f t="shared" si="244"/>
        <v>1</v>
      </c>
      <c r="P3943" s="128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8">
        <f t="shared" si="244"/>
        <v>0</v>
      </c>
      <c r="P3944" s="128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8">
        <f t="shared" si="244"/>
        <v>36</v>
      </c>
      <c r="P3945" s="128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8">
        <f t="shared" si="244"/>
        <v>0</v>
      </c>
      <c r="P3946" s="128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8">
        <f t="shared" si="244"/>
        <v>0</v>
      </c>
      <c r="P3947" s="128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8">
        <f t="shared" si="244"/>
        <v>3</v>
      </c>
      <c r="P3948" s="12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8">
        <f t="shared" si="244"/>
        <v>3</v>
      </c>
      <c r="P3949" s="128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9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9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0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8">
        <f t="shared" si="244"/>
        <v>1</v>
      </c>
      <c r="P3952" s="128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9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0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8">
        <f t="shared" si="244"/>
        <v>0</v>
      </c>
      <c r="P3954" s="128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8">
        <f t="shared" si="244"/>
        <v>0</v>
      </c>
      <c r="P3955" s="128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9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0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8">
        <f t="shared" si="244"/>
        <v>24</v>
      </c>
      <c r="P3957" s="128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8">
        <f t="shared" si="244"/>
        <v>0</v>
      </c>
      <c r="P3958" s="12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8">
        <f t="shared" si="244"/>
        <v>0</v>
      </c>
      <c r="P3959" s="128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8">
        <f t="shared" si="244"/>
        <v>32</v>
      </c>
      <c r="P3960" s="128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8">
        <f t="shared" si="244"/>
        <v>24</v>
      </c>
      <c r="P3961" s="128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8">
        <f t="shared" si="244"/>
        <v>2</v>
      </c>
      <c r="P3962" s="128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9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0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9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0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9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0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8">
        <f t="shared" si="244"/>
        <v>6</v>
      </c>
      <c r="P3966" s="128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8">
        <f t="shared" si="244"/>
        <v>14</v>
      </c>
      <c r="P3967" s="128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8">
        <f t="shared" si="244"/>
        <v>1</v>
      </c>
      <c r="P3968" s="12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8">
        <f t="shared" si="244"/>
        <v>24</v>
      </c>
      <c r="P3969" s="128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8">
        <f t="shared" ref="O3970:O4033" si="248">ROUND(E3970/D3970*100,0)</f>
        <v>11</v>
      </c>
      <c r="P3970" s="128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8">
        <f t="shared" si="248"/>
        <v>7</v>
      </c>
      <c r="P3971" s="128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8">
        <f t="shared" si="248"/>
        <v>0</v>
      </c>
      <c r="P3972" s="128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8">
        <f t="shared" si="248"/>
        <v>1</v>
      </c>
      <c r="P3973" s="128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8">
        <f t="shared" si="248"/>
        <v>21</v>
      </c>
      <c r="P3974" s="128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8">
        <f t="shared" si="248"/>
        <v>78</v>
      </c>
      <c r="P3975" s="128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9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0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8">
        <f t="shared" si="248"/>
        <v>0</v>
      </c>
      <c r="P3977" s="128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8">
        <f t="shared" si="248"/>
        <v>48</v>
      </c>
      <c r="P3978" s="12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8">
        <f t="shared" si="248"/>
        <v>1</v>
      </c>
      <c r="P3979" s="128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8">
        <f t="shared" si="248"/>
        <v>11</v>
      </c>
      <c r="P3980" s="128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9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0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8">
        <f t="shared" si="248"/>
        <v>18</v>
      </c>
      <c r="P3982" s="128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8">
        <f t="shared" si="248"/>
        <v>4</v>
      </c>
      <c r="P3983" s="128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0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8">
        <f t="shared" si="248"/>
        <v>35</v>
      </c>
      <c r="P3985" s="128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9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0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8">
        <f t="shared" si="248"/>
        <v>32</v>
      </c>
      <c r="P3987" s="128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9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0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9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0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8">
        <f t="shared" si="248"/>
        <v>2</v>
      </c>
      <c r="P3990" s="128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8">
        <f t="shared" si="248"/>
        <v>0</v>
      </c>
      <c r="P3991" s="128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9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0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8">
        <f t="shared" si="248"/>
        <v>20</v>
      </c>
      <c r="P3993" s="128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8">
        <f t="shared" si="248"/>
        <v>5</v>
      </c>
      <c r="P3994" s="128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8">
        <f t="shared" si="248"/>
        <v>0</v>
      </c>
      <c r="P3995" s="128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8">
        <f t="shared" si="248"/>
        <v>0</v>
      </c>
      <c r="P3996" s="128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9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0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8">
        <f t="shared" si="248"/>
        <v>17</v>
      </c>
      <c r="P3998" s="12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9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0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8">
        <f t="shared" si="248"/>
        <v>57</v>
      </c>
      <c r="P4000" s="128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8">
        <f t="shared" si="248"/>
        <v>17</v>
      </c>
      <c r="P4001" s="128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8">
        <f t="shared" si="248"/>
        <v>0</v>
      </c>
      <c r="P4002" s="128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9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0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8">
        <f t="shared" si="248"/>
        <v>2</v>
      </c>
      <c r="P4004" s="128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8">
        <f t="shared" si="248"/>
        <v>10</v>
      </c>
      <c r="P4005" s="128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8">
        <f t="shared" si="248"/>
        <v>0</v>
      </c>
      <c r="P4006" s="128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8">
        <f t="shared" si="248"/>
        <v>1</v>
      </c>
      <c r="P4007" s="128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8">
        <f t="shared" si="248"/>
        <v>0</v>
      </c>
      <c r="P4008" s="12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8">
        <f t="shared" si="248"/>
        <v>0</v>
      </c>
      <c r="P4009" s="128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9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9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0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8">
        <f t="shared" si="248"/>
        <v>24</v>
      </c>
      <c r="P4012" s="128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9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0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9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0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8">
        <f t="shared" si="248"/>
        <v>1</v>
      </c>
      <c r="P4015" s="128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8">
        <f t="shared" si="248"/>
        <v>0</v>
      </c>
      <c r="P4016" s="128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8">
        <f t="shared" si="248"/>
        <v>0</v>
      </c>
      <c r="P4017" s="128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9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0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8">
        <f t="shared" si="248"/>
        <v>1</v>
      </c>
      <c r="P4019" s="128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3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8">
        <f t="shared" si="248"/>
        <v>1</v>
      </c>
      <c r="P4021" s="128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8">
        <f t="shared" si="248"/>
        <v>17</v>
      </c>
      <c r="P4022" s="128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8">
        <f t="shared" si="248"/>
        <v>1</v>
      </c>
      <c r="P4023" s="128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8">
        <f t="shared" si="248"/>
        <v>70</v>
      </c>
      <c r="P4024" s="128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8">
        <f t="shared" si="248"/>
        <v>0</v>
      </c>
      <c r="P4025" s="128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8">
        <f t="shared" si="248"/>
        <v>1</v>
      </c>
      <c r="P4026" s="128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9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0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8">
        <f t="shared" si="248"/>
        <v>0</v>
      </c>
      <c r="P4028" s="1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8">
        <f t="shared" si="248"/>
        <v>7</v>
      </c>
      <c r="P4029" s="128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8">
        <f t="shared" si="248"/>
        <v>28</v>
      </c>
      <c r="P4030" s="128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8">
        <f t="shared" si="248"/>
        <v>0</v>
      </c>
      <c r="P4031" s="128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8">
        <f t="shared" si="248"/>
        <v>16</v>
      </c>
      <c r="P4032" s="128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8">
        <f t="shared" si="248"/>
        <v>0</v>
      </c>
      <c r="P4033" s="128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8">
        <f t="shared" ref="O4034:O4097" si="252">ROUND(E4034/D4034*100,0)</f>
        <v>7</v>
      </c>
      <c r="P4034" s="128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9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 s="10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8">
        <f t="shared" si="252"/>
        <v>1</v>
      </c>
      <c r="P4036" s="128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8">
        <f t="shared" si="252"/>
        <v>37</v>
      </c>
      <c r="P4037" s="128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8">
        <f t="shared" si="252"/>
        <v>47</v>
      </c>
      <c r="P4038" s="12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8">
        <f t="shared" si="252"/>
        <v>11</v>
      </c>
      <c r="P4039" s="128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8">
        <f t="shared" si="252"/>
        <v>12</v>
      </c>
      <c r="P4040" s="128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8">
        <f t="shared" si="252"/>
        <v>60</v>
      </c>
      <c r="P4041" s="128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8">
        <f t="shared" si="252"/>
        <v>31</v>
      </c>
      <c r="P4042" s="128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3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0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8">
        <f t="shared" si="252"/>
        <v>0</v>
      </c>
      <c r="P4044" s="128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9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0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8">
        <f t="shared" si="252"/>
        <v>38</v>
      </c>
      <c r="P4046" s="128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9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0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8">
        <f t="shared" si="252"/>
        <v>8</v>
      </c>
      <c r="P4048" s="12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8">
        <f t="shared" si="252"/>
        <v>2</v>
      </c>
      <c r="P4049" s="128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9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8">
        <f t="shared" si="252"/>
        <v>0</v>
      </c>
      <c r="P4051" s="128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8">
        <f t="shared" si="252"/>
        <v>0</v>
      </c>
      <c r="P4052" s="128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8">
        <f t="shared" si="252"/>
        <v>0</v>
      </c>
      <c r="P4053" s="128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8">
        <f t="shared" si="252"/>
        <v>38</v>
      </c>
      <c r="P4054" s="128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9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0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8">
        <f t="shared" si="252"/>
        <v>0</v>
      </c>
      <c r="P4056" s="128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9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0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8">
        <f t="shared" si="252"/>
        <v>53</v>
      </c>
      <c r="P4058" s="12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9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0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8">
        <f t="shared" si="252"/>
        <v>3</v>
      </c>
      <c r="P4060" s="128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9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0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9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0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8">
        <f t="shared" si="252"/>
        <v>0</v>
      </c>
      <c r="P4063" s="128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8">
        <f t="shared" si="252"/>
        <v>2</v>
      </c>
      <c r="P4064" s="128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9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0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9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0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8">
        <f t="shared" si="252"/>
        <v>1</v>
      </c>
      <c r="P4067" s="128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8">
        <f t="shared" si="252"/>
        <v>0</v>
      </c>
      <c r="P4068" s="12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8">
        <f t="shared" si="252"/>
        <v>61</v>
      </c>
      <c r="P4069" s="128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8">
        <f t="shared" si="252"/>
        <v>1</v>
      </c>
      <c r="P4070" s="128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9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0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8">
        <f t="shared" si="252"/>
        <v>17</v>
      </c>
      <c r="P4072" s="128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9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0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9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0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8">
        <f t="shared" si="252"/>
        <v>1</v>
      </c>
      <c r="P4075" s="128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9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0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9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0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8">
        <f t="shared" si="252"/>
        <v>0</v>
      </c>
      <c r="P4078" s="12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8">
        <f t="shared" si="252"/>
        <v>9</v>
      </c>
      <c r="P4079" s="128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9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8">
        <f t="shared" si="252"/>
        <v>0</v>
      </c>
      <c r="P4081" s="128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8">
        <f t="shared" si="252"/>
        <v>0</v>
      </c>
      <c r="P4082" s="128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8">
        <f t="shared" si="252"/>
        <v>16</v>
      </c>
      <c r="P4083" s="128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8">
        <f t="shared" si="252"/>
        <v>2</v>
      </c>
      <c r="P4084" s="128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8">
        <f t="shared" si="252"/>
        <v>22</v>
      </c>
      <c r="P4085" s="128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9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0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8">
        <f t="shared" si="252"/>
        <v>0</v>
      </c>
      <c r="P4087" s="128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8">
        <f t="shared" si="252"/>
        <v>5</v>
      </c>
      <c r="P4088" s="12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8">
        <f t="shared" si="252"/>
        <v>0</v>
      </c>
      <c r="P4089" s="128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9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8">
        <f t="shared" si="252"/>
        <v>5</v>
      </c>
      <c r="P4091" s="128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8">
        <f t="shared" si="252"/>
        <v>3</v>
      </c>
      <c r="P4092" s="128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8">
        <f t="shared" si="252"/>
        <v>13</v>
      </c>
      <c r="P4093" s="128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8">
        <f t="shared" si="252"/>
        <v>0</v>
      </c>
      <c r="P4094" s="128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9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0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8">
        <f t="shared" si="252"/>
        <v>37</v>
      </c>
      <c r="P4096" s="128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3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0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9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 s="10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9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 s="10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8">
        <f t="shared" si="256"/>
        <v>0</v>
      </c>
      <c r="P4100" s="128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8">
        <f t="shared" si="256"/>
        <v>1</v>
      </c>
      <c r="P4101" s="128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8">
        <f t="shared" si="256"/>
        <v>0</v>
      </c>
      <c r="P4102" s="128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8">
        <f t="shared" si="256"/>
        <v>0</v>
      </c>
      <c r="P4103" s="128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8">
        <f t="shared" si="256"/>
        <v>27</v>
      </c>
      <c r="P4104" s="128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8">
        <f t="shared" si="256"/>
        <v>10</v>
      </c>
      <c r="P4105" s="128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9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0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9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0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8">
        <f t="shared" si="256"/>
        <v>71</v>
      </c>
      <c r="P4108" s="12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8">
        <f t="shared" si="256"/>
        <v>2</v>
      </c>
      <c r="P4109" s="128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8">
        <f t="shared" si="256"/>
        <v>2</v>
      </c>
      <c r="P4110" s="128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9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0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9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0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8">
        <f t="shared" si="256"/>
        <v>3</v>
      </c>
      <c r="P4113" s="128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9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0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8">
        <f t="shared" si="256"/>
        <v>0</v>
      </c>
      <c r="P4115" s="128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C5F5D-ADE5-2741-8B04-DC90C5CF13A9}">
  <dimension ref="A1:T53"/>
  <sheetViews>
    <sheetView topLeftCell="A6" workbookViewId="0">
      <selection sqref="A1:T5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2181</v>
      </c>
      <c r="B2" s="9" t="s">
        <v>2182</v>
      </c>
      <c r="C2" s="3" t="s">
        <v>6291</v>
      </c>
      <c r="D2" s="5">
        <v>2000</v>
      </c>
      <c r="E2" s="7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12">
        <v>153</v>
      </c>
      <c r="P2" s="10">
        <v>57.77</v>
      </c>
      <c r="Q2" s="14" t="s">
        <v>8331</v>
      </c>
      <c r="R2" t="s">
        <v>8349</v>
      </c>
      <c r="S2" s="18">
        <v>42773.005243055552</v>
      </c>
      <c r="T2" s="18">
        <v>42787.005243055552</v>
      </c>
    </row>
    <row r="3" spans="1:20" ht="193" x14ac:dyDescent="0.25">
      <c r="A3">
        <v>2183</v>
      </c>
      <c r="B3" s="9" t="s">
        <v>2184</v>
      </c>
      <c r="C3" s="3" t="s">
        <v>6293</v>
      </c>
      <c r="D3" s="5">
        <v>1800</v>
      </c>
      <c r="E3" s="7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12">
        <v>489</v>
      </c>
      <c r="P3" s="10">
        <v>31.57</v>
      </c>
      <c r="Q3" s="14" t="s">
        <v>8331</v>
      </c>
      <c r="R3" t="s">
        <v>8349</v>
      </c>
      <c r="S3" s="18">
        <v>42745.365474537044</v>
      </c>
      <c r="T3" s="18">
        <v>42775.208333333328</v>
      </c>
    </row>
    <row r="4" spans="1:20" ht="241" x14ac:dyDescent="0.25">
      <c r="A4">
        <v>2184</v>
      </c>
      <c r="B4" s="9" t="s">
        <v>2185</v>
      </c>
      <c r="C4" s="3" t="s">
        <v>6294</v>
      </c>
      <c r="D4" s="5">
        <v>10000</v>
      </c>
      <c r="E4" s="7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12">
        <v>285</v>
      </c>
      <c r="P4" s="10">
        <v>107.05</v>
      </c>
      <c r="Q4" s="14" t="s">
        <v>8331</v>
      </c>
      <c r="R4" t="s">
        <v>8349</v>
      </c>
      <c r="S4" s="18">
        <v>42380.690289351856</v>
      </c>
      <c r="T4" s="18">
        <v>42394.666666666672</v>
      </c>
    </row>
    <row r="5" spans="1:20" ht="161" x14ac:dyDescent="0.25">
      <c r="A5">
        <v>2186</v>
      </c>
      <c r="B5" s="9" t="s">
        <v>2187</v>
      </c>
      <c r="C5" s="3" t="s">
        <v>6296</v>
      </c>
      <c r="D5" s="5">
        <v>20000</v>
      </c>
      <c r="E5" s="7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12">
        <v>110</v>
      </c>
      <c r="P5" s="10">
        <v>55.96</v>
      </c>
      <c r="Q5" s="14" t="s">
        <v>8331</v>
      </c>
      <c r="R5" t="s">
        <v>8349</v>
      </c>
      <c r="S5" s="18">
        <v>42583.615081018521</v>
      </c>
      <c r="T5" s="18">
        <v>42620.083333333328</v>
      </c>
    </row>
    <row r="6" spans="1:20" ht="193" x14ac:dyDescent="0.25">
      <c r="A6">
        <v>2187</v>
      </c>
      <c r="B6" s="9" t="s">
        <v>2188</v>
      </c>
      <c r="C6" s="3" t="s">
        <v>6297</v>
      </c>
      <c r="D6" s="5">
        <v>20000</v>
      </c>
      <c r="E6" s="7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12">
        <v>1015</v>
      </c>
      <c r="P6" s="10">
        <v>56.97</v>
      </c>
      <c r="Q6" s="14" t="s">
        <v>8331</v>
      </c>
      <c r="R6" t="s">
        <v>8349</v>
      </c>
      <c r="S6" s="18">
        <v>42068.209097222221</v>
      </c>
      <c r="T6" s="18">
        <v>42097.165972222225</v>
      </c>
    </row>
    <row r="7" spans="1:20" ht="225" x14ac:dyDescent="0.25">
      <c r="A7">
        <v>2190</v>
      </c>
      <c r="B7" s="9" t="s">
        <v>2191</v>
      </c>
      <c r="C7" s="3" t="s">
        <v>6300</v>
      </c>
      <c r="D7" s="5">
        <v>19000</v>
      </c>
      <c r="E7" s="7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12">
        <v>185</v>
      </c>
      <c r="P7" s="10">
        <v>65.319999999999993</v>
      </c>
      <c r="Q7" s="14" t="s">
        <v>8331</v>
      </c>
      <c r="R7" t="s">
        <v>8349</v>
      </c>
      <c r="S7" s="18">
        <v>42417.625046296293</v>
      </c>
      <c r="T7" s="18">
        <v>42452.290972222225</v>
      </c>
    </row>
    <row r="8" spans="1:20" ht="225" x14ac:dyDescent="0.25">
      <c r="A8">
        <v>2193</v>
      </c>
      <c r="B8" s="9" t="s">
        <v>2194</v>
      </c>
      <c r="C8" s="3" t="s">
        <v>6303</v>
      </c>
      <c r="D8" s="5">
        <v>15000</v>
      </c>
      <c r="E8" s="7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12">
        <v>452</v>
      </c>
      <c r="P8" s="10">
        <v>75.650000000000006</v>
      </c>
      <c r="Q8" s="14" t="s">
        <v>8331</v>
      </c>
      <c r="R8" t="s">
        <v>8349</v>
      </c>
      <c r="S8" s="18">
        <v>42664.405925925923</v>
      </c>
      <c r="T8" s="18">
        <v>42695.207638888889</v>
      </c>
    </row>
    <row r="9" spans="1:20" ht="209" x14ac:dyDescent="0.25">
      <c r="A9">
        <v>2194</v>
      </c>
      <c r="B9" s="9" t="s">
        <v>2195</v>
      </c>
      <c r="C9" s="3" t="s">
        <v>6304</v>
      </c>
      <c r="D9" s="5">
        <v>10000</v>
      </c>
      <c r="E9" s="7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12">
        <v>537</v>
      </c>
      <c r="P9" s="10">
        <v>61.2</v>
      </c>
      <c r="Q9" s="14" t="s">
        <v>8331</v>
      </c>
      <c r="R9" t="s">
        <v>8349</v>
      </c>
      <c r="S9" s="18">
        <v>42425.757986111115</v>
      </c>
      <c r="T9" s="18">
        <v>42455.716319444444</v>
      </c>
    </row>
    <row r="10" spans="1:20" ht="113" x14ac:dyDescent="0.25">
      <c r="A10">
        <v>2195</v>
      </c>
      <c r="B10" s="9" t="s">
        <v>2196</v>
      </c>
      <c r="C10" s="3" t="s">
        <v>6305</v>
      </c>
      <c r="D10" s="5">
        <v>4600</v>
      </c>
      <c r="E10" s="7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12">
        <v>120</v>
      </c>
      <c r="P10" s="10">
        <v>48.13</v>
      </c>
      <c r="Q10" s="14" t="s">
        <v>8331</v>
      </c>
      <c r="R10" t="s">
        <v>8349</v>
      </c>
      <c r="S10" s="18">
        <v>42197.771990740745</v>
      </c>
      <c r="T10" s="18">
        <v>42227.771990740745</v>
      </c>
    </row>
    <row r="11" spans="1:20" ht="97" x14ac:dyDescent="0.25">
      <c r="A11">
        <v>2196</v>
      </c>
      <c r="B11" s="9" t="s">
        <v>2197</v>
      </c>
      <c r="C11" s="3" t="s">
        <v>6306</v>
      </c>
      <c r="D11" s="5">
        <v>14000</v>
      </c>
      <c r="E11" s="7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12">
        <v>114</v>
      </c>
      <c r="P11" s="10">
        <v>68.11</v>
      </c>
      <c r="Q11" s="14" t="s">
        <v>8331</v>
      </c>
      <c r="R11" t="s">
        <v>8349</v>
      </c>
      <c r="S11" s="18">
        <v>42675.487291666665</v>
      </c>
      <c r="T11" s="18">
        <v>42706.291666666672</v>
      </c>
    </row>
    <row r="12" spans="1:20" ht="193" x14ac:dyDescent="0.25">
      <c r="A12">
        <v>2197</v>
      </c>
      <c r="B12" s="9" t="s">
        <v>2198</v>
      </c>
      <c r="C12" s="3" t="s">
        <v>6307</v>
      </c>
      <c r="D12" s="5">
        <v>30000</v>
      </c>
      <c r="E12" s="7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12">
        <v>951</v>
      </c>
      <c r="P12" s="10">
        <v>65.89</v>
      </c>
      <c r="Q12" s="14" t="s">
        <v>8331</v>
      </c>
      <c r="R12" t="s">
        <v>8349</v>
      </c>
      <c r="S12" s="18">
        <v>42033.584016203706</v>
      </c>
      <c r="T12" s="18">
        <v>42063.584016203706</v>
      </c>
    </row>
    <row r="13" spans="1:20" ht="177" x14ac:dyDescent="0.25">
      <c r="A13">
        <v>2198</v>
      </c>
      <c r="B13" s="9" t="s">
        <v>2199</v>
      </c>
      <c r="C13" s="3" t="s">
        <v>6308</v>
      </c>
      <c r="D13" s="5">
        <v>40000</v>
      </c>
      <c r="E13" s="7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12">
        <v>133</v>
      </c>
      <c r="P13" s="10">
        <v>81.650000000000006</v>
      </c>
      <c r="Q13" s="14" t="s">
        <v>8331</v>
      </c>
      <c r="R13" t="s">
        <v>8349</v>
      </c>
      <c r="S13" s="18">
        <v>42292.513888888891</v>
      </c>
      <c r="T13" s="18">
        <v>42322.555555555555</v>
      </c>
    </row>
    <row r="14" spans="1:20" ht="193" x14ac:dyDescent="0.25">
      <c r="A14">
        <v>2221</v>
      </c>
      <c r="B14" s="9" t="s">
        <v>2222</v>
      </c>
      <c r="C14" s="3" t="s">
        <v>6331</v>
      </c>
      <c r="D14" s="5">
        <v>7500</v>
      </c>
      <c r="E14" s="7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12">
        <v>108</v>
      </c>
      <c r="P14" s="10">
        <v>37.200000000000003</v>
      </c>
      <c r="Q14" s="14" t="s">
        <v>8331</v>
      </c>
      <c r="R14" t="s">
        <v>8349</v>
      </c>
      <c r="S14" s="18">
        <v>42452.666770833333</v>
      </c>
      <c r="T14" s="18">
        <v>42483</v>
      </c>
    </row>
    <row r="15" spans="1:20" ht="193" x14ac:dyDescent="0.25">
      <c r="A15">
        <v>2222</v>
      </c>
      <c r="B15" s="9" t="s">
        <v>2223</v>
      </c>
      <c r="C15" s="3" t="s">
        <v>6332</v>
      </c>
      <c r="D15" s="5">
        <v>500</v>
      </c>
      <c r="E15" s="7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12">
        <v>163</v>
      </c>
      <c r="P15" s="10">
        <v>27.1</v>
      </c>
      <c r="Q15" s="14" t="s">
        <v>8331</v>
      </c>
      <c r="R15" t="s">
        <v>8349</v>
      </c>
      <c r="S15" s="18">
        <v>40906.787581018521</v>
      </c>
      <c r="T15" s="18">
        <v>40936.787581018521</v>
      </c>
    </row>
    <row r="16" spans="1:20" ht="225" x14ac:dyDescent="0.25">
      <c r="A16">
        <v>2224</v>
      </c>
      <c r="B16" s="9" t="s">
        <v>2225</v>
      </c>
      <c r="C16" s="3" t="s">
        <v>6334</v>
      </c>
      <c r="D16" s="5">
        <v>10000</v>
      </c>
      <c r="E16" s="7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12">
        <v>243</v>
      </c>
      <c r="P16" s="10">
        <v>82.15</v>
      </c>
      <c r="Q16" s="14" t="s">
        <v>8331</v>
      </c>
      <c r="R16" t="s">
        <v>8349</v>
      </c>
      <c r="S16" s="18">
        <v>42644.667534722219</v>
      </c>
      <c r="T16" s="18">
        <v>42672.791666666672</v>
      </c>
    </row>
    <row r="17" spans="1:20" ht="193" x14ac:dyDescent="0.25">
      <c r="A17">
        <v>2226</v>
      </c>
      <c r="B17" s="9" t="s">
        <v>2227</v>
      </c>
      <c r="C17" s="3" t="s">
        <v>6336</v>
      </c>
      <c r="D17" s="5">
        <v>18000</v>
      </c>
      <c r="E17" s="7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12">
        <v>108</v>
      </c>
      <c r="P17" s="10">
        <v>60.82</v>
      </c>
      <c r="Q17" s="14" t="s">
        <v>8331</v>
      </c>
      <c r="R17" t="s">
        <v>8349</v>
      </c>
      <c r="S17" s="18">
        <v>42381.79886574074</v>
      </c>
      <c r="T17" s="18">
        <v>42412.207638888889</v>
      </c>
    </row>
    <row r="18" spans="1:20" ht="209" x14ac:dyDescent="0.25">
      <c r="A18">
        <v>2229</v>
      </c>
      <c r="B18" s="9" t="s">
        <v>2230</v>
      </c>
      <c r="C18" s="3" t="s">
        <v>6339</v>
      </c>
      <c r="D18" s="5">
        <v>8012</v>
      </c>
      <c r="E18" s="7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12">
        <v>171</v>
      </c>
      <c r="P18" s="10">
        <v>25.43</v>
      </c>
      <c r="Q18" s="14" t="s">
        <v>8331</v>
      </c>
      <c r="R18" t="s">
        <v>8349</v>
      </c>
      <c r="S18" s="18">
        <v>41484.664247685185</v>
      </c>
      <c r="T18" s="18">
        <v>41520.166666666664</v>
      </c>
    </row>
    <row r="19" spans="1:20" ht="225" x14ac:dyDescent="0.25">
      <c r="A19">
        <v>2230</v>
      </c>
      <c r="B19" s="9" t="s">
        <v>2231</v>
      </c>
      <c r="C19" s="3" t="s">
        <v>6340</v>
      </c>
      <c r="D19" s="5">
        <v>8500</v>
      </c>
      <c r="E19" s="7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12">
        <v>126</v>
      </c>
      <c r="P19" s="10">
        <v>21.5</v>
      </c>
      <c r="Q19" s="14" t="s">
        <v>8331</v>
      </c>
      <c r="R19" t="s">
        <v>8349</v>
      </c>
      <c r="S19" s="18">
        <v>41724.881099537037</v>
      </c>
      <c r="T19" s="18">
        <v>41754.881099537037</v>
      </c>
    </row>
    <row r="20" spans="1:20" ht="209" x14ac:dyDescent="0.25">
      <c r="A20">
        <v>2231</v>
      </c>
      <c r="B20" s="9" t="s">
        <v>2232</v>
      </c>
      <c r="C20" s="3" t="s">
        <v>6341</v>
      </c>
      <c r="D20" s="5">
        <v>2500</v>
      </c>
      <c r="E20" s="7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12">
        <v>1212</v>
      </c>
      <c r="P20" s="10">
        <v>27.23</v>
      </c>
      <c r="Q20" s="14" t="s">
        <v>8331</v>
      </c>
      <c r="R20" t="s">
        <v>8349</v>
      </c>
      <c r="S20" s="18">
        <v>41423.910891203705</v>
      </c>
      <c r="T20" s="18">
        <v>41450.208333333336</v>
      </c>
    </row>
    <row r="21" spans="1:20" ht="209" x14ac:dyDescent="0.25">
      <c r="A21">
        <v>2232</v>
      </c>
      <c r="B21" s="9" t="s">
        <v>2233</v>
      </c>
      <c r="C21" s="3" t="s">
        <v>6342</v>
      </c>
      <c r="D21" s="5">
        <v>5000</v>
      </c>
      <c r="E21" s="7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12">
        <v>496</v>
      </c>
      <c r="P21" s="10">
        <v>25.09</v>
      </c>
      <c r="Q21" s="14" t="s">
        <v>8331</v>
      </c>
      <c r="R21" t="s">
        <v>8349</v>
      </c>
      <c r="S21" s="18">
        <v>41806.794074074074</v>
      </c>
      <c r="T21" s="18">
        <v>41839.125</v>
      </c>
    </row>
    <row r="22" spans="1:20" ht="177" x14ac:dyDescent="0.25">
      <c r="A22">
        <v>2234</v>
      </c>
      <c r="B22" s="9" t="s">
        <v>2235</v>
      </c>
      <c r="C22" s="3" t="s">
        <v>6344</v>
      </c>
      <c r="D22" s="5">
        <v>100</v>
      </c>
      <c r="E22" s="7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12">
        <v>1165</v>
      </c>
      <c r="P22" s="10">
        <v>41.61</v>
      </c>
      <c r="Q22" s="14" t="s">
        <v>8331</v>
      </c>
      <c r="R22" t="s">
        <v>8349</v>
      </c>
      <c r="S22" s="18">
        <v>42710.824618055558</v>
      </c>
      <c r="T22" s="18">
        <v>42740.824618055558</v>
      </c>
    </row>
    <row r="23" spans="1:20" ht="161" x14ac:dyDescent="0.25">
      <c r="A23">
        <v>2236</v>
      </c>
      <c r="B23" s="9" t="s">
        <v>2237</v>
      </c>
      <c r="C23" s="3" t="s">
        <v>6346</v>
      </c>
      <c r="D23" s="5">
        <v>2800</v>
      </c>
      <c r="E23" s="7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12">
        <v>537</v>
      </c>
      <c r="P23" s="10">
        <v>22.12</v>
      </c>
      <c r="Q23" s="14" t="s">
        <v>8331</v>
      </c>
      <c r="R23" t="s">
        <v>8349</v>
      </c>
      <c r="S23" s="18">
        <v>42371.617164351846</v>
      </c>
      <c r="T23" s="18">
        <v>42401.617164351846</v>
      </c>
    </row>
    <row r="24" spans="1:20" ht="209" x14ac:dyDescent="0.25">
      <c r="A24">
        <v>2237</v>
      </c>
      <c r="B24" s="9" t="s">
        <v>2238</v>
      </c>
      <c r="C24" s="3" t="s">
        <v>6347</v>
      </c>
      <c r="D24" s="5">
        <v>18000</v>
      </c>
      <c r="E24" s="7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12">
        <v>353</v>
      </c>
      <c r="P24" s="10">
        <v>64.63</v>
      </c>
      <c r="Q24" s="14" t="s">
        <v>8331</v>
      </c>
      <c r="R24" t="s">
        <v>8349</v>
      </c>
      <c r="S24" s="18">
        <v>41915.003275462965</v>
      </c>
      <c r="T24" s="18">
        <v>41955.332638888889</v>
      </c>
    </row>
    <row r="25" spans="1:20" ht="145" x14ac:dyDescent="0.25">
      <c r="A25">
        <v>2239</v>
      </c>
      <c r="B25" s="9" t="s">
        <v>2240</v>
      </c>
      <c r="C25" s="3" t="s">
        <v>6349</v>
      </c>
      <c r="D25" s="5">
        <v>25000</v>
      </c>
      <c r="E25" s="7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12">
        <v>128</v>
      </c>
      <c r="P25" s="10">
        <v>75.13</v>
      </c>
      <c r="Q25" s="14" t="s">
        <v>8331</v>
      </c>
      <c r="R25" t="s">
        <v>8349</v>
      </c>
      <c r="S25" s="18">
        <v>41572.958495370374</v>
      </c>
      <c r="T25" s="18">
        <v>41609.168055555558</v>
      </c>
    </row>
    <row r="26" spans="1:20" ht="193" x14ac:dyDescent="0.25">
      <c r="A26">
        <v>2240</v>
      </c>
      <c r="B26" s="9" t="s">
        <v>2241</v>
      </c>
      <c r="C26" s="3" t="s">
        <v>6350</v>
      </c>
      <c r="D26" s="5">
        <v>5000</v>
      </c>
      <c r="E26" s="7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12">
        <v>271</v>
      </c>
      <c r="P26" s="10">
        <v>140.97999999999999</v>
      </c>
      <c r="Q26" s="14" t="s">
        <v>8331</v>
      </c>
      <c r="R26" t="s">
        <v>8349</v>
      </c>
      <c r="S26" s="18">
        <v>42452.825740740736</v>
      </c>
      <c r="T26" s="18">
        <v>42482.825740740736</v>
      </c>
    </row>
    <row r="27" spans="1:20" ht="129" x14ac:dyDescent="0.25">
      <c r="A27">
        <v>2242</v>
      </c>
      <c r="B27" s="9" t="s">
        <v>2243</v>
      </c>
      <c r="C27" s="3" t="s">
        <v>6352</v>
      </c>
      <c r="D27" s="5">
        <v>10000</v>
      </c>
      <c r="E27" s="7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12">
        <v>1360</v>
      </c>
      <c r="P27" s="10">
        <v>53.87</v>
      </c>
      <c r="Q27" s="14" t="s">
        <v>8331</v>
      </c>
      <c r="R27" t="s">
        <v>8349</v>
      </c>
      <c r="S27" s="18">
        <v>41569.575613425928</v>
      </c>
      <c r="T27" s="18">
        <v>41605.126388888886</v>
      </c>
    </row>
    <row r="28" spans="1:20" ht="241" x14ac:dyDescent="0.25">
      <c r="A28">
        <v>2243</v>
      </c>
      <c r="B28" s="9" t="s">
        <v>2244</v>
      </c>
      <c r="C28" s="3" t="s">
        <v>6353</v>
      </c>
      <c r="D28" s="5">
        <v>1</v>
      </c>
      <c r="E28" s="7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12">
        <v>930250</v>
      </c>
      <c r="P28" s="10">
        <v>4.57</v>
      </c>
      <c r="Q28" s="14" t="s">
        <v>8331</v>
      </c>
      <c r="R28" t="s">
        <v>8349</v>
      </c>
      <c r="S28" s="18">
        <v>42800.751041666663</v>
      </c>
      <c r="T28" s="18">
        <v>42807.125</v>
      </c>
    </row>
    <row r="29" spans="1:20" ht="225" x14ac:dyDescent="0.25">
      <c r="A29">
        <v>2244</v>
      </c>
      <c r="B29" s="9" t="s">
        <v>2245</v>
      </c>
      <c r="C29" s="3" t="s">
        <v>6354</v>
      </c>
      <c r="D29" s="5">
        <v>5000</v>
      </c>
      <c r="E29" s="7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12">
        <v>377</v>
      </c>
      <c r="P29" s="10">
        <v>65</v>
      </c>
      <c r="Q29" s="14" t="s">
        <v>8331</v>
      </c>
      <c r="R29" t="s">
        <v>8349</v>
      </c>
      <c r="S29" s="18">
        <v>42647.818819444445</v>
      </c>
      <c r="T29" s="18">
        <v>42659.854166666672</v>
      </c>
    </row>
    <row r="30" spans="1:20" ht="177" x14ac:dyDescent="0.25">
      <c r="A30">
        <v>2245</v>
      </c>
      <c r="B30" s="9" t="s">
        <v>2246</v>
      </c>
      <c r="C30" s="3" t="s">
        <v>6355</v>
      </c>
      <c r="D30" s="5">
        <v>4000</v>
      </c>
      <c r="E30" s="7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12">
        <v>2647</v>
      </c>
      <c r="P30" s="10">
        <v>53.48</v>
      </c>
      <c r="Q30" s="14" t="s">
        <v>8331</v>
      </c>
      <c r="R30" t="s">
        <v>8349</v>
      </c>
      <c r="S30" s="18">
        <v>41660.708530092597</v>
      </c>
      <c r="T30" s="18">
        <v>41691.75</v>
      </c>
    </row>
    <row r="31" spans="1:20" ht="145" x14ac:dyDescent="0.25">
      <c r="A31">
        <v>2247</v>
      </c>
      <c r="B31" s="9" t="s">
        <v>2248</v>
      </c>
      <c r="C31" s="3" t="s">
        <v>6357</v>
      </c>
      <c r="D31" s="5">
        <v>18500</v>
      </c>
      <c r="E31" s="7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12">
        <v>104</v>
      </c>
      <c r="P31" s="10">
        <v>50.85</v>
      </c>
      <c r="Q31" s="14" t="s">
        <v>8331</v>
      </c>
      <c r="R31" t="s">
        <v>8349</v>
      </c>
      <c r="S31" s="18">
        <v>42200.666261574079</v>
      </c>
      <c r="T31" s="18">
        <v>42214.666261574079</v>
      </c>
    </row>
    <row r="32" spans="1:20" ht="145" x14ac:dyDescent="0.25">
      <c r="A32">
        <v>2249</v>
      </c>
      <c r="B32" s="9" t="s">
        <v>2250</v>
      </c>
      <c r="C32" s="3" t="s">
        <v>6359</v>
      </c>
      <c r="D32" s="5">
        <v>3500</v>
      </c>
      <c r="E32" s="7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12">
        <v>169</v>
      </c>
      <c r="P32" s="10">
        <v>32.82</v>
      </c>
      <c r="Q32" s="14" t="s">
        <v>8331</v>
      </c>
      <c r="R32" t="s">
        <v>8349</v>
      </c>
      <c r="S32" s="18">
        <v>41336.703298611108</v>
      </c>
      <c r="T32" s="18">
        <v>41366.661631944444</v>
      </c>
    </row>
    <row r="33" spans="1:20" ht="193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2">
        <v>975</v>
      </c>
      <c r="P33" s="10">
        <v>426.93</v>
      </c>
      <c r="Q33" s="14" t="s">
        <v>8331</v>
      </c>
      <c r="R33" t="s">
        <v>8349</v>
      </c>
      <c r="S33" s="18">
        <v>42677.005474537036</v>
      </c>
      <c r="T33" s="18">
        <v>42707.0471412037</v>
      </c>
    </row>
    <row r="34" spans="1:20" ht="177" x14ac:dyDescent="0.25">
      <c r="A34">
        <v>2251</v>
      </c>
      <c r="B34" s="9" t="s">
        <v>2252</v>
      </c>
      <c r="C34" s="3" t="s">
        <v>6361</v>
      </c>
      <c r="D34" s="5">
        <v>8500</v>
      </c>
      <c r="E34" s="7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12">
        <v>134</v>
      </c>
      <c r="P34" s="10">
        <v>23.81</v>
      </c>
      <c r="Q34" s="14" t="s">
        <v>8331</v>
      </c>
      <c r="R34" t="s">
        <v>8349</v>
      </c>
      <c r="S34" s="18">
        <v>41846.34579861111</v>
      </c>
      <c r="T34" s="18">
        <v>41867.34579861111</v>
      </c>
    </row>
    <row r="35" spans="1:20" ht="209" x14ac:dyDescent="0.25">
      <c r="A35">
        <v>2253</v>
      </c>
      <c r="B35" s="9" t="s">
        <v>2254</v>
      </c>
      <c r="C35" s="3" t="s">
        <v>6363</v>
      </c>
      <c r="D35" s="5">
        <v>8000</v>
      </c>
      <c r="E35" s="7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12">
        <v>113</v>
      </c>
      <c r="P35" s="10">
        <v>107.32</v>
      </c>
      <c r="Q35" s="14" t="s">
        <v>8331</v>
      </c>
      <c r="R35" t="s">
        <v>8349</v>
      </c>
      <c r="S35" s="18">
        <v>42296.631331018521</v>
      </c>
      <c r="T35" s="18">
        <v>42326.672997685186</v>
      </c>
    </row>
    <row r="36" spans="1:20" ht="161" x14ac:dyDescent="0.25">
      <c r="A36">
        <v>2254</v>
      </c>
      <c r="B36" s="9" t="s">
        <v>2255</v>
      </c>
      <c r="C36" s="3" t="s">
        <v>6364</v>
      </c>
      <c r="D36" s="5">
        <v>500</v>
      </c>
      <c r="E36" s="7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12">
        <v>460</v>
      </c>
      <c r="P36" s="10">
        <v>11.67</v>
      </c>
      <c r="Q36" s="14" t="s">
        <v>8331</v>
      </c>
      <c r="R36" t="s">
        <v>8349</v>
      </c>
      <c r="S36" s="18">
        <v>42752.647777777776</v>
      </c>
      <c r="T36" s="18">
        <v>42759.647777777776</v>
      </c>
    </row>
    <row r="37" spans="1:20" ht="113" x14ac:dyDescent="0.25">
      <c r="A37">
        <v>2255</v>
      </c>
      <c r="B37" s="9" t="s">
        <v>2256</v>
      </c>
      <c r="C37" s="3" t="s">
        <v>6365</v>
      </c>
      <c r="D37" s="5">
        <v>3950</v>
      </c>
      <c r="E37" s="7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12">
        <v>287</v>
      </c>
      <c r="P37" s="10">
        <v>41.78</v>
      </c>
      <c r="Q37" s="14" t="s">
        <v>8331</v>
      </c>
      <c r="R37" t="s">
        <v>8349</v>
      </c>
      <c r="S37" s="18">
        <v>42467.951979166668</v>
      </c>
      <c r="T37" s="18">
        <v>42497.951979166668</v>
      </c>
    </row>
    <row r="38" spans="1:20" ht="129" x14ac:dyDescent="0.25">
      <c r="A38">
        <v>2258</v>
      </c>
      <c r="B38" s="9" t="s">
        <v>2259</v>
      </c>
      <c r="C38" s="3" t="s">
        <v>6368</v>
      </c>
      <c r="D38" s="5">
        <v>2200</v>
      </c>
      <c r="E38" s="7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12">
        <v>147</v>
      </c>
      <c r="P38" s="10">
        <v>15.72</v>
      </c>
      <c r="Q38" s="14" t="s">
        <v>8331</v>
      </c>
      <c r="R38" t="s">
        <v>8349</v>
      </c>
      <c r="S38" s="18">
        <v>42136.75100694444</v>
      </c>
      <c r="T38" s="18">
        <v>42166.75100694444</v>
      </c>
    </row>
    <row r="39" spans="1:20" ht="225" x14ac:dyDescent="0.25">
      <c r="A39">
        <v>2260</v>
      </c>
      <c r="B39" s="9" t="s">
        <v>2261</v>
      </c>
      <c r="C39" s="3" t="s">
        <v>6370</v>
      </c>
      <c r="D39" s="5">
        <v>2500</v>
      </c>
      <c r="E39" s="7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12">
        <v>327</v>
      </c>
      <c r="P39" s="10">
        <v>97.3</v>
      </c>
      <c r="Q39" s="14" t="s">
        <v>8331</v>
      </c>
      <c r="R39" t="s">
        <v>8349</v>
      </c>
      <c r="S39" s="18">
        <v>41695.016782407409</v>
      </c>
      <c r="T39" s="18">
        <v>41724.975115740745</v>
      </c>
    </row>
    <row r="40" spans="1:20" ht="177" x14ac:dyDescent="0.25">
      <c r="A40">
        <v>2262</v>
      </c>
      <c r="B40" s="9" t="s">
        <v>2263</v>
      </c>
      <c r="C40" s="3" t="s">
        <v>6372</v>
      </c>
      <c r="D40" s="5">
        <v>3300</v>
      </c>
      <c r="E40" s="7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12">
        <v>154</v>
      </c>
      <c r="P40" s="10">
        <v>28.1</v>
      </c>
      <c r="Q40" s="14" t="s">
        <v>8331</v>
      </c>
      <c r="R40" t="s">
        <v>8349</v>
      </c>
      <c r="S40" s="18">
        <v>41926.585162037038</v>
      </c>
      <c r="T40" s="18">
        <v>41961</v>
      </c>
    </row>
    <row r="41" spans="1:20" ht="225" x14ac:dyDescent="0.25">
      <c r="A41">
        <v>2264</v>
      </c>
      <c r="B41" s="9" t="s">
        <v>2265</v>
      </c>
      <c r="C41" s="3" t="s">
        <v>6374</v>
      </c>
      <c r="D41" s="5">
        <v>6000</v>
      </c>
      <c r="E41" s="7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12">
        <v>180</v>
      </c>
      <c r="P41" s="10">
        <v>24.27</v>
      </c>
      <c r="Q41" s="14" t="s">
        <v>8331</v>
      </c>
      <c r="R41" t="s">
        <v>8349</v>
      </c>
      <c r="S41" s="18">
        <v>42496.582337962958</v>
      </c>
      <c r="T41" s="18">
        <v>42513.125</v>
      </c>
    </row>
    <row r="42" spans="1:20" ht="193" x14ac:dyDescent="0.25">
      <c r="A42">
        <v>2266</v>
      </c>
      <c r="B42" s="9" t="s">
        <v>2267</v>
      </c>
      <c r="C42" s="3" t="s">
        <v>6376</v>
      </c>
      <c r="D42" s="5">
        <v>1500</v>
      </c>
      <c r="E42" s="7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12">
        <v>320</v>
      </c>
      <c r="P42" s="10">
        <v>24.76</v>
      </c>
      <c r="Q42" s="14" t="s">
        <v>8331</v>
      </c>
      <c r="R42" t="s">
        <v>8349</v>
      </c>
      <c r="S42" s="18">
        <v>42469.874907407408</v>
      </c>
      <c r="T42" s="18">
        <v>42487.083333333328</v>
      </c>
    </row>
    <row r="43" spans="1:20" ht="241" x14ac:dyDescent="0.25">
      <c r="A43">
        <v>2267</v>
      </c>
      <c r="B43" s="9" t="s">
        <v>2268</v>
      </c>
      <c r="C43" s="3" t="s">
        <v>6377</v>
      </c>
      <c r="D43" s="5">
        <v>20000</v>
      </c>
      <c r="E43" s="7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12">
        <v>381</v>
      </c>
      <c r="P43" s="10">
        <v>188.38</v>
      </c>
      <c r="Q43" s="14" t="s">
        <v>8331</v>
      </c>
      <c r="R43" t="s">
        <v>8349</v>
      </c>
      <c r="S43" s="18">
        <v>41968.829826388886</v>
      </c>
      <c r="T43" s="18">
        <v>41994.041666666672</v>
      </c>
    </row>
    <row r="44" spans="1:20" ht="225" x14ac:dyDescent="0.25">
      <c r="A44">
        <v>2268</v>
      </c>
      <c r="B44" s="9" t="s">
        <v>2269</v>
      </c>
      <c r="C44" s="3" t="s">
        <v>6378</v>
      </c>
      <c r="D44" s="5">
        <v>28000</v>
      </c>
      <c r="E44" s="7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12">
        <v>103</v>
      </c>
      <c r="P44" s="10">
        <v>148.08000000000001</v>
      </c>
      <c r="Q44" s="14" t="s">
        <v>8331</v>
      </c>
      <c r="R44" t="s">
        <v>8349</v>
      </c>
      <c r="S44" s="18">
        <v>42776.082349537035</v>
      </c>
      <c r="T44" s="18">
        <v>42806.082349537035</v>
      </c>
    </row>
    <row r="45" spans="1:20" ht="177" x14ac:dyDescent="0.25">
      <c r="A45">
        <v>2269</v>
      </c>
      <c r="B45" s="9" t="s">
        <v>2270</v>
      </c>
      <c r="C45" s="3" t="s">
        <v>6379</v>
      </c>
      <c r="D45" s="5">
        <v>2500</v>
      </c>
      <c r="E45" s="7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12">
        <v>1802</v>
      </c>
      <c r="P45" s="10">
        <v>49.93</v>
      </c>
      <c r="Q45" s="14" t="s">
        <v>8331</v>
      </c>
      <c r="R45" t="s">
        <v>8349</v>
      </c>
      <c r="S45" s="18">
        <v>42776.704432870371</v>
      </c>
      <c r="T45" s="18">
        <v>42801.208333333328</v>
      </c>
    </row>
    <row r="46" spans="1:20" ht="193" x14ac:dyDescent="0.25">
      <c r="A46">
        <v>2270</v>
      </c>
      <c r="B46" s="9" t="s">
        <v>2271</v>
      </c>
      <c r="C46" s="3" t="s">
        <v>6380</v>
      </c>
      <c r="D46" s="5">
        <v>25000</v>
      </c>
      <c r="E46" s="7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12">
        <v>720</v>
      </c>
      <c r="P46" s="10">
        <v>107.82</v>
      </c>
      <c r="Q46" s="14" t="s">
        <v>8331</v>
      </c>
      <c r="R46" t="s">
        <v>8349</v>
      </c>
      <c r="S46" s="18">
        <v>42725.869363425925</v>
      </c>
      <c r="T46" s="18">
        <v>42745.915972222225</v>
      </c>
    </row>
    <row r="47" spans="1:20" ht="193" x14ac:dyDescent="0.25">
      <c r="A47">
        <v>2271</v>
      </c>
      <c r="B47" s="9" t="s">
        <v>2272</v>
      </c>
      <c r="C47" s="3" t="s">
        <v>6381</v>
      </c>
      <c r="D47" s="5">
        <v>20000</v>
      </c>
      <c r="E47" s="7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12">
        <v>283</v>
      </c>
      <c r="P47" s="10">
        <v>42.63</v>
      </c>
      <c r="Q47" s="14" t="s">
        <v>8331</v>
      </c>
      <c r="R47" t="s">
        <v>8349</v>
      </c>
      <c r="S47" s="18">
        <v>42684.000046296293</v>
      </c>
      <c r="T47" s="18">
        <v>42714.000046296293</v>
      </c>
    </row>
    <row r="48" spans="1:20" ht="193" x14ac:dyDescent="0.25">
      <c r="A48">
        <v>2272</v>
      </c>
      <c r="B48" s="9" t="s">
        <v>2273</v>
      </c>
      <c r="C48" s="3" t="s">
        <v>6382</v>
      </c>
      <c r="D48" s="5">
        <v>1000</v>
      </c>
      <c r="E48" s="7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12">
        <v>1357</v>
      </c>
      <c r="P48" s="10">
        <v>14.37</v>
      </c>
      <c r="Q48" s="14" t="s">
        <v>8331</v>
      </c>
      <c r="R48" t="s">
        <v>8349</v>
      </c>
      <c r="S48" s="18">
        <v>42315.699490740735</v>
      </c>
      <c r="T48" s="18">
        <v>42345.699490740735</v>
      </c>
    </row>
    <row r="49" spans="1:20" ht="225" x14ac:dyDescent="0.25">
      <c r="A49">
        <v>2274</v>
      </c>
      <c r="B49" s="9" t="s">
        <v>2275</v>
      </c>
      <c r="C49" s="3" t="s">
        <v>6384</v>
      </c>
      <c r="D49" s="5">
        <v>2500</v>
      </c>
      <c r="E49" s="7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12">
        <v>120</v>
      </c>
      <c r="P49" s="10">
        <v>30.2</v>
      </c>
      <c r="Q49" s="14" t="s">
        <v>8331</v>
      </c>
      <c r="R49" t="s">
        <v>8349</v>
      </c>
      <c r="S49" s="18">
        <v>41663.500659722224</v>
      </c>
      <c r="T49" s="18">
        <v>41693.500659722224</v>
      </c>
    </row>
    <row r="50" spans="1:20" ht="225" x14ac:dyDescent="0.25">
      <c r="A50">
        <v>2276</v>
      </c>
      <c r="B50" s="9" t="s">
        <v>2277</v>
      </c>
      <c r="C50" s="3" t="s">
        <v>6386</v>
      </c>
      <c r="D50" s="5">
        <v>4589</v>
      </c>
      <c r="E50" s="7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12">
        <v>106</v>
      </c>
      <c r="P50" s="10">
        <v>64.75</v>
      </c>
      <c r="Q50" s="14" t="s">
        <v>8331</v>
      </c>
      <c r="R50" t="s">
        <v>8349</v>
      </c>
      <c r="S50" s="18">
        <v>41614.651493055557</v>
      </c>
      <c r="T50" s="18">
        <v>41644.651493055557</v>
      </c>
    </row>
    <row r="51" spans="1:20" ht="209" x14ac:dyDescent="0.25">
      <c r="A51">
        <v>2277</v>
      </c>
      <c r="B51" s="9" t="s">
        <v>2278</v>
      </c>
      <c r="C51" s="3" t="s">
        <v>6387</v>
      </c>
      <c r="D51" s="5">
        <v>8500</v>
      </c>
      <c r="E51" s="7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12">
        <v>141</v>
      </c>
      <c r="P51" s="10">
        <v>57.93</v>
      </c>
      <c r="Q51" s="14" t="s">
        <v>8331</v>
      </c>
      <c r="R51" t="s">
        <v>8349</v>
      </c>
      <c r="S51" s="18">
        <v>40936.678506944445</v>
      </c>
      <c r="T51" s="18">
        <v>40966.678506944445</v>
      </c>
    </row>
    <row r="52" spans="1:20" ht="209" x14ac:dyDescent="0.25">
      <c r="A52">
        <v>2279</v>
      </c>
      <c r="B52" s="9" t="s">
        <v>2280</v>
      </c>
      <c r="C52" s="3" t="s">
        <v>6389</v>
      </c>
      <c r="D52" s="5">
        <v>1000</v>
      </c>
      <c r="E52" s="7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12">
        <v>154</v>
      </c>
      <c r="P52" s="10">
        <v>48.06</v>
      </c>
      <c r="Q52" s="14" t="s">
        <v>8331</v>
      </c>
      <c r="R52" t="s">
        <v>8349</v>
      </c>
      <c r="S52" s="18">
        <v>42020.806701388887</v>
      </c>
      <c r="T52" s="18">
        <v>42039.166666666672</v>
      </c>
    </row>
    <row r="53" spans="1:20" ht="241" x14ac:dyDescent="0.25">
      <c r="A53">
        <v>2280</v>
      </c>
      <c r="B53" s="9" t="s">
        <v>2281</v>
      </c>
      <c r="C53" s="3" t="s">
        <v>6390</v>
      </c>
      <c r="D53" s="5">
        <v>9800</v>
      </c>
      <c r="E53" s="7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12">
        <v>404</v>
      </c>
      <c r="P53" s="10">
        <v>82.4</v>
      </c>
      <c r="Q53" s="14" t="s">
        <v>8331</v>
      </c>
      <c r="R53" t="s">
        <v>8349</v>
      </c>
      <c r="S53" s="18">
        <v>42234.624895833331</v>
      </c>
      <c r="T53" s="18">
        <v>42264.624895833331</v>
      </c>
    </row>
  </sheetData>
  <conditionalFormatting sqref="F1:F5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5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CA21-A419-FB45-A867-FF93D4F72E22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11" t="s">
        <v>8306</v>
      </c>
      <c r="P1" s="20" t="s">
        <v>8307</v>
      </c>
      <c r="Q1" s="24" t="s">
        <v>8358</v>
      </c>
      <c r="R1" s="20" t="s">
        <v>8359</v>
      </c>
      <c r="S1" s="20" t="s">
        <v>8365</v>
      </c>
      <c r="T1" s="20" t="s">
        <v>8366</v>
      </c>
    </row>
    <row r="2" spans="1:20" ht="225" x14ac:dyDescent="0.25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78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79">
        <v>0</v>
      </c>
      <c r="P2" s="10">
        <v>0</v>
      </c>
      <c r="Q2" s="31" t="s">
        <v>8315</v>
      </c>
      <c r="R2" s="25" t="s">
        <v>8316</v>
      </c>
      <c r="S2" s="32">
        <v>42492</v>
      </c>
      <c r="T2" s="32">
        <v>42534</v>
      </c>
    </row>
    <row r="3" spans="1:20" ht="193" x14ac:dyDescent="0.25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78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80">
        <v>32</v>
      </c>
      <c r="P3" s="10">
        <v>60.67</v>
      </c>
      <c r="Q3" s="31" t="s">
        <v>8315</v>
      </c>
      <c r="R3" s="25" t="s">
        <v>8316</v>
      </c>
      <c r="S3" s="32">
        <v>42103</v>
      </c>
      <c r="T3" s="32">
        <v>42163</v>
      </c>
    </row>
    <row r="4" spans="1:20" ht="225" x14ac:dyDescent="0.25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78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79">
        <v>0</v>
      </c>
      <c r="P4" s="10">
        <v>0</v>
      </c>
      <c r="Q4" s="31" t="s">
        <v>8315</v>
      </c>
      <c r="R4" s="25" t="s">
        <v>8316</v>
      </c>
      <c r="S4" s="32">
        <v>42108</v>
      </c>
      <c r="T4" s="32">
        <v>42153</v>
      </c>
    </row>
    <row r="5" spans="1:20" ht="193" x14ac:dyDescent="0.25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78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79">
        <v>0</v>
      </c>
      <c r="P5" s="10">
        <v>0</v>
      </c>
      <c r="Q5" s="31" t="s">
        <v>8315</v>
      </c>
      <c r="R5" s="25" t="s">
        <v>8316</v>
      </c>
      <c r="S5" s="32">
        <v>42453</v>
      </c>
      <c r="T5" s="32">
        <v>42513</v>
      </c>
    </row>
    <row r="6" spans="1:20" ht="225" x14ac:dyDescent="0.25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78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79">
        <v>0</v>
      </c>
      <c r="P6" s="10">
        <v>23.33</v>
      </c>
      <c r="Q6" s="31" t="s">
        <v>8315</v>
      </c>
      <c r="R6" s="25" t="s">
        <v>8316</v>
      </c>
      <c r="S6" s="32">
        <v>42123</v>
      </c>
      <c r="T6" s="32">
        <v>42153</v>
      </c>
    </row>
    <row r="7" spans="1:20" ht="193" x14ac:dyDescent="0.25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78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81">
        <v>4</v>
      </c>
      <c r="P7" s="10">
        <v>23.92</v>
      </c>
      <c r="Q7" s="31" t="s">
        <v>8315</v>
      </c>
      <c r="R7" s="25" t="s">
        <v>8316</v>
      </c>
      <c r="S7" s="32">
        <v>41858</v>
      </c>
      <c r="T7" s="32">
        <v>41888</v>
      </c>
    </row>
    <row r="8" spans="1:20" ht="177" x14ac:dyDescent="0.25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78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82">
        <v>2</v>
      </c>
      <c r="P8" s="10">
        <v>15.83</v>
      </c>
      <c r="Q8" s="31" t="s">
        <v>8315</v>
      </c>
      <c r="R8" s="25" t="s">
        <v>8316</v>
      </c>
      <c r="S8" s="32">
        <v>41781</v>
      </c>
      <c r="T8" s="32">
        <v>41811</v>
      </c>
    </row>
    <row r="9" spans="1:20" ht="257" x14ac:dyDescent="0.25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78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83">
        <v>50</v>
      </c>
      <c r="P9" s="10">
        <v>60</v>
      </c>
      <c r="Q9" s="31" t="s">
        <v>8315</v>
      </c>
      <c r="R9" s="25" t="s">
        <v>8316</v>
      </c>
      <c r="S9" s="32">
        <v>42370</v>
      </c>
      <c r="T9" s="32">
        <v>42398</v>
      </c>
    </row>
    <row r="10" spans="1:20" ht="209" x14ac:dyDescent="0.25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78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84">
        <v>5</v>
      </c>
      <c r="P10" s="10">
        <v>24.33</v>
      </c>
      <c r="Q10" s="31" t="s">
        <v>8315</v>
      </c>
      <c r="R10" s="25" t="s">
        <v>8316</v>
      </c>
      <c r="S10" s="32">
        <v>42165</v>
      </c>
      <c r="T10" s="32">
        <v>42224</v>
      </c>
    </row>
    <row r="11" spans="1:20" ht="209" x14ac:dyDescent="0.25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78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85">
        <v>7</v>
      </c>
      <c r="P11" s="10">
        <v>29.56</v>
      </c>
      <c r="Q11" s="31" t="s">
        <v>8315</v>
      </c>
      <c r="R11" s="25" t="s">
        <v>8316</v>
      </c>
      <c r="S11" s="32">
        <v>42480</v>
      </c>
      <c r="T11" s="32">
        <v>42540</v>
      </c>
    </row>
    <row r="12" spans="1:20" ht="177" x14ac:dyDescent="0.25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78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79">
        <v>0</v>
      </c>
      <c r="P12" s="10">
        <v>18.329999999999998</v>
      </c>
      <c r="Q12" s="31" t="s">
        <v>8315</v>
      </c>
      <c r="R12" s="25" t="s">
        <v>8316</v>
      </c>
      <c r="S12" s="32">
        <v>41784</v>
      </c>
      <c r="T12" s="32">
        <v>41814</v>
      </c>
    </row>
    <row r="13" spans="1:20" ht="209" x14ac:dyDescent="0.25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78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79">
        <v>0</v>
      </c>
      <c r="P13" s="10">
        <v>20</v>
      </c>
      <c r="Q13" s="31" t="s">
        <v>8315</v>
      </c>
      <c r="R13" s="25" t="s">
        <v>8316</v>
      </c>
      <c r="S13" s="32">
        <v>41831</v>
      </c>
      <c r="T13" s="32">
        <v>41891</v>
      </c>
    </row>
    <row r="14" spans="1:20" ht="177" x14ac:dyDescent="0.25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78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79">
        <v>0</v>
      </c>
      <c r="P14" s="10">
        <v>0</v>
      </c>
      <c r="Q14" s="31" t="s">
        <v>8315</v>
      </c>
      <c r="R14" s="25" t="s">
        <v>8316</v>
      </c>
      <c r="S14" s="32">
        <v>41950</v>
      </c>
      <c r="T14" s="32">
        <v>42010</v>
      </c>
    </row>
    <row r="15" spans="1:20" ht="193" x14ac:dyDescent="0.25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78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86">
        <v>1</v>
      </c>
      <c r="P15" s="10">
        <v>22.5</v>
      </c>
      <c r="Q15" s="31" t="s">
        <v>8315</v>
      </c>
      <c r="R15" s="25" t="s">
        <v>8316</v>
      </c>
      <c r="S15" s="32">
        <v>42627</v>
      </c>
      <c r="T15" s="32">
        <v>42657</v>
      </c>
    </row>
    <row r="16" spans="1:20" ht="225" x14ac:dyDescent="0.25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78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87">
        <v>20</v>
      </c>
      <c r="P16" s="10">
        <v>50.4</v>
      </c>
      <c r="Q16" s="31" t="s">
        <v>8315</v>
      </c>
      <c r="R16" s="25" t="s">
        <v>8316</v>
      </c>
      <c r="S16" s="32">
        <v>42531</v>
      </c>
      <c r="T16" s="32">
        <v>42555</v>
      </c>
    </row>
    <row r="17" spans="1:20" ht="225" x14ac:dyDescent="0.25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78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88">
        <v>42</v>
      </c>
      <c r="P17" s="10">
        <v>105.03</v>
      </c>
      <c r="Q17" s="31" t="s">
        <v>8315</v>
      </c>
      <c r="R17" s="25" t="s">
        <v>8316</v>
      </c>
      <c r="S17" s="32">
        <v>42618</v>
      </c>
      <c r="T17" s="32">
        <v>42648</v>
      </c>
    </row>
    <row r="18" spans="1:20" ht="225" x14ac:dyDescent="0.25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78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86">
        <v>1</v>
      </c>
      <c r="P18" s="10">
        <v>35.4</v>
      </c>
      <c r="Q18" s="31" t="s">
        <v>8315</v>
      </c>
      <c r="R18" s="25" t="s">
        <v>8316</v>
      </c>
      <c r="S18" s="32">
        <v>42540</v>
      </c>
      <c r="T18" s="32">
        <v>42570</v>
      </c>
    </row>
    <row r="19" spans="1:20" ht="193" x14ac:dyDescent="0.25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78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89">
        <v>15</v>
      </c>
      <c r="P19" s="10">
        <v>83.33</v>
      </c>
      <c r="Q19" s="31" t="s">
        <v>8315</v>
      </c>
      <c r="R19" s="25" t="s">
        <v>8316</v>
      </c>
      <c r="S19" s="32">
        <v>41746</v>
      </c>
      <c r="T19" s="32">
        <v>41776</v>
      </c>
    </row>
    <row r="20" spans="1:20" ht="161" x14ac:dyDescent="0.25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78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84">
        <v>5</v>
      </c>
      <c r="P20" s="10">
        <v>35.92</v>
      </c>
      <c r="Q20" s="31" t="s">
        <v>8315</v>
      </c>
      <c r="R20" s="25" t="s">
        <v>8316</v>
      </c>
      <c r="S20" s="32">
        <v>41974</v>
      </c>
      <c r="T20" s="32">
        <v>41994</v>
      </c>
    </row>
    <row r="21" spans="1:20" ht="177" x14ac:dyDescent="0.25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78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79">
        <v>0</v>
      </c>
      <c r="P21" s="10">
        <v>0</v>
      </c>
      <c r="Q21" s="31" t="s">
        <v>8315</v>
      </c>
      <c r="R21" s="25" t="s">
        <v>8316</v>
      </c>
      <c r="S21" s="32">
        <v>42115</v>
      </c>
      <c r="T21" s="32">
        <v>42175</v>
      </c>
    </row>
    <row r="22" spans="1:20" ht="225" x14ac:dyDescent="0.25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78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90">
        <v>38</v>
      </c>
      <c r="P22" s="10">
        <v>119.13</v>
      </c>
      <c r="Q22" s="31" t="s">
        <v>8315</v>
      </c>
      <c r="R22" s="25" t="s">
        <v>8316</v>
      </c>
      <c r="S22" s="32">
        <v>42002</v>
      </c>
      <c r="T22" s="32">
        <v>42032</v>
      </c>
    </row>
    <row r="23" spans="1:20" ht="193" x14ac:dyDescent="0.25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78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84">
        <v>5</v>
      </c>
      <c r="P23" s="10">
        <v>90.33</v>
      </c>
      <c r="Q23" s="31" t="s">
        <v>8315</v>
      </c>
      <c r="R23" s="25" t="s">
        <v>8316</v>
      </c>
      <c r="S23" s="32">
        <v>42722</v>
      </c>
      <c r="T23" s="32">
        <v>42752</v>
      </c>
    </row>
    <row r="24" spans="1:20" ht="193" x14ac:dyDescent="0.25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78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79">
        <v>0</v>
      </c>
      <c r="P24" s="10">
        <v>2.33</v>
      </c>
      <c r="Q24" s="31" t="s">
        <v>8315</v>
      </c>
      <c r="R24" s="25" t="s">
        <v>8316</v>
      </c>
      <c r="S24" s="32">
        <v>42465</v>
      </c>
      <c r="T24" s="32">
        <v>42495</v>
      </c>
    </row>
    <row r="25" spans="1:20" ht="177" x14ac:dyDescent="0.25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78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79">
        <v>0</v>
      </c>
      <c r="P25" s="10">
        <v>0</v>
      </c>
      <c r="Q25" s="31" t="s">
        <v>8315</v>
      </c>
      <c r="R25" s="25" t="s">
        <v>8316</v>
      </c>
      <c r="S25" s="32">
        <v>42171</v>
      </c>
      <c r="T25" s="32">
        <v>42201</v>
      </c>
    </row>
    <row r="26" spans="1:20" ht="193" x14ac:dyDescent="0.25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78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91">
        <v>11</v>
      </c>
      <c r="P26" s="10">
        <v>108.33</v>
      </c>
      <c r="Q26" s="31" t="s">
        <v>8315</v>
      </c>
      <c r="R26" s="25" t="s">
        <v>8316</v>
      </c>
      <c r="S26" s="32">
        <v>42672</v>
      </c>
      <c r="T26" s="32">
        <v>42704</v>
      </c>
    </row>
    <row r="27" spans="1:20" ht="177" x14ac:dyDescent="0.25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78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79">
        <v>0</v>
      </c>
      <c r="P27" s="10">
        <v>29</v>
      </c>
      <c r="Q27" s="31" t="s">
        <v>8315</v>
      </c>
      <c r="R27" s="25" t="s">
        <v>8316</v>
      </c>
      <c r="S27" s="32">
        <v>42359</v>
      </c>
      <c r="T27" s="32">
        <v>42389</v>
      </c>
    </row>
    <row r="28" spans="1:20" ht="209" x14ac:dyDescent="0.25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78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92">
        <v>23</v>
      </c>
      <c r="P28" s="10">
        <v>96.55</v>
      </c>
      <c r="Q28" s="31" t="s">
        <v>8315</v>
      </c>
      <c r="R28" s="25" t="s">
        <v>8316</v>
      </c>
      <c r="S28" s="32">
        <v>42192</v>
      </c>
      <c r="T28" s="32">
        <v>42236</v>
      </c>
    </row>
    <row r="29" spans="1:20" ht="193" x14ac:dyDescent="0.25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78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79">
        <v>0</v>
      </c>
      <c r="P29" s="10">
        <v>0</v>
      </c>
      <c r="Q29" s="31" t="s">
        <v>8315</v>
      </c>
      <c r="R29" s="25" t="s">
        <v>8316</v>
      </c>
      <c r="S29" s="32">
        <v>41916</v>
      </c>
      <c r="T29" s="32">
        <v>41976</v>
      </c>
    </row>
    <row r="30" spans="1:20" ht="209" x14ac:dyDescent="0.25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78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93">
        <v>34</v>
      </c>
      <c r="P30" s="10">
        <v>63</v>
      </c>
      <c r="Q30" s="31" t="s">
        <v>8315</v>
      </c>
      <c r="R30" s="25" t="s">
        <v>8316</v>
      </c>
      <c r="S30" s="32">
        <v>42461</v>
      </c>
      <c r="T30" s="32">
        <v>42491</v>
      </c>
    </row>
    <row r="31" spans="1:20" ht="225" x14ac:dyDescent="0.25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78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94">
        <v>19</v>
      </c>
      <c r="P31" s="10">
        <v>381.6</v>
      </c>
      <c r="Q31" s="31" t="s">
        <v>8315</v>
      </c>
      <c r="R31" s="25" t="s">
        <v>8316</v>
      </c>
      <c r="S31" s="32">
        <v>42370</v>
      </c>
      <c r="T31" s="32">
        <v>42406</v>
      </c>
    </row>
    <row r="32" spans="1:20" ht="145" x14ac:dyDescent="0.25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78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79">
        <v>0</v>
      </c>
      <c r="P32" s="10">
        <v>46.25</v>
      </c>
      <c r="Q32" s="31" t="s">
        <v>8315</v>
      </c>
      <c r="R32" s="25" t="s">
        <v>8316</v>
      </c>
      <c r="S32" s="32">
        <v>41948</v>
      </c>
      <c r="T32" s="32">
        <v>41978</v>
      </c>
    </row>
    <row r="33" spans="1:20" ht="129" x14ac:dyDescent="0.25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78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95">
        <v>33</v>
      </c>
      <c r="P33" s="10">
        <v>26</v>
      </c>
      <c r="Q33" s="31" t="s">
        <v>8315</v>
      </c>
      <c r="R33" s="25" t="s">
        <v>8316</v>
      </c>
      <c r="S33" s="32">
        <v>42047</v>
      </c>
      <c r="T33" s="32">
        <v>42077</v>
      </c>
    </row>
    <row r="34" spans="1:20" ht="193" x14ac:dyDescent="0.25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78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84">
        <v>5</v>
      </c>
      <c r="P34" s="10">
        <v>10</v>
      </c>
      <c r="Q34" s="31" t="s">
        <v>8315</v>
      </c>
      <c r="R34" s="25" t="s">
        <v>8316</v>
      </c>
      <c r="S34" s="32">
        <v>42261</v>
      </c>
      <c r="T34" s="32">
        <v>42266</v>
      </c>
    </row>
    <row r="35" spans="1:20" ht="225" x14ac:dyDescent="0.25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78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79">
        <v>0</v>
      </c>
      <c r="P35" s="10">
        <v>5</v>
      </c>
      <c r="Q35" s="31" t="s">
        <v>8315</v>
      </c>
      <c r="R35" s="25" t="s">
        <v>8316</v>
      </c>
      <c r="S35" s="32">
        <v>41985</v>
      </c>
      <c r="T35" s="32">
        <v>42015</v>
      </c>
    </row>
    <row r="36" spans="1:20" ht="209" x14ac:dyDescent="0.25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78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79">
        <v>0</v>
      </c>
      <c r="P36" s="10">
        <v>0</v>
      </c>
      <c r="Q36" s="31" t="s">
        <v>8315</v>
      </c>
      <c r="R36" s="25" t="s">
        <v>8316</v>
      </c>
      <c r="S36" s="32">
        <v>41922</v>
      </c>
      <c r="T36" s="32">
        <v>41930</v>
      </c>
    </row>
    <row r="37" spans="1:20" ht="209" x14ac:dyDescent="0.25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78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90">
        <v>38</v>
      </c>
      <c r="P37" s="10">
        <v>81.569999999999993</v>
      </c>
      <c r="Q37" s="31" t="s">
        <v>8315</v>
      </c>
      <c r="R37" s="25" t="s">
        <v>8316</v>
      </c>
      <c r="S37" s="32">
        <v>41850</v>
      </c>
      <c r="T37" s="32">
        <v>41880</v>
      </c>
    </row>
    <row r="38" spans="1:20" ht="225" x14ac:dyDescent="0.25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78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86">
        <v>1</v>
      </c>
      <c r="P38" s="10">
        <v>7</v>
      </c>
      <c r="Q38" s="31" t="s">
        <v>8315</v>
      </c>
      <c r="R38" s="25" t="s">
        <v>8316</v>
      </c>
      <c r="S38" s="32">
        <v>41831</v>
      </c>
      <c r="T38" s="32">
        <v>41860</v>
      </c>
    </row>
    <row r="39" spans="1:20" ht="193" x14ac:dyDescent="0.25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78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96">
        <v>3</v>
      </c>
      <c r="P39" s="10">
        <v>27.3</v>
      </c>
      <c r="Q39" s="31" t="s">
        <v>8315</v>
      </c>
      <c r="R39" s="25" t="s">
        <v>8316</v>
      </c>
      <c r="S39" s="32">
        <v>42415</v>
      </c>
      <c r="T39" s="32">
        <v>42475</v>
      </c>
    </row>
    <row r="40" spans="1:20" ht="193" x14ac:dyDescent="0.25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78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97">
        <v>9</v>
      </c>
      <c r="P40" s="10">
        <v>29.41</v>
      </c>
      <c r="Q40" s="31" t="s">
        <v>8315</v>
      </c>
      <c r="R40" s="25" t="s">
        <v>8316</v>
      </c>
      <c r="S40" s="32">
        <v>41869</v>
      </c>
      <c r="T40" s="32">
        <v>41876</v>
      </c>
    </row>
    <row r="41" spans="1:20" ht="81" x14ac:dyDescent="0.25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78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86">
        <v>1</v>
      </c>
      <c r="P41" s="10">
        <v>12.5</v>
      </c>
      <c r="Q41" s="31" t="s">
        <v>8315</v>
      </c>
      <c r="R41" s="25" t="s">
        <v>8316</v>
      </c>
      <c r="S41" s="32">
        <v>41953</v>
      </c>
      <c r="T41" s="32">
        <v>42013</v>
      </c>
    </row>
    <row r="42" spans="1:20" ht="81" x14ac:dyDescent="0.25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78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79">
        <v>0</v>
      </c>
      <c r="P42" s="10">
        <v>0</v>
      </c>
      <c r="Q42" s="31" t="s">
        <v>8315</v>
      </c>
      <c r="R42" s="25" t="s">
        <v>8316</v>
      </c>
      <c r="S42" s="32">
        <v>42037</v>
      </c>
      <c r="T42" s="32">
        <v>42097</v>
      </c>
    </row>
    <row r="43" spans="1:20" ht="209" x14ac:dyDescent="0.25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78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84">
        <v>5</v>
      </c>
      <c r="P43" s="10">
        <v>5.75</v>
      </c>
      <c r="Q43" s="31" t="s">
        <v>8315</v>
      </c>
      <c r="R43" s="25" t="s">
        <v>8316</v>
      </c>
      <c r="S43" s="32">
        <v>41811</v>
      </c>
      <c r="T43" s="32">
        <v>41812</v>
      </c>
    </row>
    <row r="44" spans="1:20" ht="129" x14ac:dyDescent="0.25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78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98">
        <v>21</v>
      </c>
      <c r="P44" s="10">
        <v>52.08</v>
      </c>
      <c r="Q44" s="31" t="s">
        <v>8315</v>
      </c>
      <c r="R44" s="25" t="s">
        <v>8316</v>
      </c>
      <c r="S44" s="32">
        <v>42701</v>
      </c>
      <c r="T44" s="32">
        <v>42716</v>
      </c>
    </row>
    <row r="45" spans="1:20" ht="193" x14ac:dyDescent="0.25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78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84">
        <v>5</v>
      </c>
      <c r="P45" s="10">
        <v>183.33</v>
      </c>
      <c r="Q45" s="31" t="s">
        <v>8315</v>
      </c>
      <c r="R45" s="25" t="s">
        <v>8316</v>
      </c>
      <c r="S45" s="32">
        <v>42258</v>
      </c>
      <c r="T45" s="32">
        <v>42288</v>
      </c>
    </row>
    <row r="46" spans="1:20" ht="225" x14ac:dyDescent="0.25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78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81">
        <v>4</v>
      </c>
      <c r="P46" s="10">
        <v>26.33</v>
      </c>
      <c r="Q46" s="31" t="s">
        <v>8315</v>
      </c>
      <c r="R46" s="25" t="s">
        <v>8316</v>
      </c>
      <c r="S46" s="32">
        <v>42278</v>
      </c>
      <c r="T46" s="32">
        <v>42308</v>
      </c>
    </row>
    <row r="47" spans="1:20" ht="225" x14ac:dyDescent="0.25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78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79">
        <v>0</v>
      </c>
      <c r="P47" s="10">
        <v>0</v>
      </c>
      <c r="Q47" s="31" t="s">
        <v>8315</v>
      </c>
      <c r="R47" s="25" t="s">
        <v>8316</v>
      </c>
      <c r="S47" s="32">
        <v>42515</v>
      </c>
      <c r="T47" s="32">
        <v>42575</v>
      </c>
    </row>
    <row r="48" spans="1:20" ht="225" x14ac:dyDescent="0.25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78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99">
        <v>62</v>
      </c>
      <c r="P48" s="10">
        <v>486.43</v>
      </c>
      <c r="Q48" s="31" t="s">
        <v>8315</v>
      </c>
      <c r="R48" s="25" t="s">
        <v>8316</v>
      </c>
      <c r="S48" s="32">
        <v>41830</v>
      </c>
      <c r="T48" s="32">
        <v>41860</v>
      </c>
    </row>
    <row r="49" spans="1:20" ht="177" x14ac:dyDescent="0.25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78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86">
        <v>1</v>
      </c>
      <c r="P49" s="10">
        <v>3</v>
      </c>
      <c r="Q49" s="31" t="s">
        <v>8315</v>
      </c>
      <c r="R49" s="25" t="s">
        <v>8316</v>
      </c>
      <c r="S49" s="32">
        <v>41982</v>
      </c>
      <c r="T49" s="32">
        <v>42042</v>
      </c>
    </row>
    <row r="50" spans="1:20" ht="161" x14ac:dyDescent="0.25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78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79">
        <v>0</v>
      </c>
      <c r="P50" s="10">
        <v>25</v>
      </c>
      <c r="Q50" s="31" t="s">
        <v>8315</v>
      </c>
      <c r="R50" s="25" t="s">
        <v>8316</v>
      </c>
      <c r="S50" s="32">
        <v>42210</v>
      </c>
      <c r="T50" s="32">
        <v>42240</v>
      </c>
    </row>
    <row r="51" spans="1:20" ht="209" x14ac:dyDescent="0.25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78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86">
        <v>1</v>
      </c>
      <c r="P51" s="10">
        <v>9.75</v>
      </c>
      <c r="Q51" s="31" t="s">
        <v>8315</v>
      </c>
      <c r="R51" s="25" t="s">
        <v>8316</v>
      </c>
      <c r="S51" s="32">
        <v>42196</v>
      </c>
      <c r="T51" s="32">
        <v>42256</v>
      </c>
    </row>
    <row r="52" spans="1:20" ht="193" x14ac:dyDescent="0.25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78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100">
        <v>18</v>
      </c>
      <c r="P52" s="10">
        <v>36.590000000000003</v>
      </c>
      <c r="Q52" s="31" t="s">
        <v>8315</v>
      </c>
      <c r="R52" s="25" t="s">
        <v>8316</v>
      </c>
      <c r="S52" s="32">
        <v>42606</v>
      </c>
      <c r="T52" s="32">
        <v>42620</v>
      </c>
    </row>
    <row r="53" spans="1:20" ht="241" x14ac:dyDescent="0.25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78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97">
        <v>9</v>
      </c>
      <c r="P53" s="10">
        <v>80.709999999999994</v>
      </c>
      <c r="Q53" s="31" t="s">
        <v>8315</v>
      </c>
      <c r="R53" s="25" t="s">
        <v>8316</v>
      </c>
      <c r="S53" s="32">
        <v>42199</v>
      </c>
      <c r="T53" s="32">
        <v>42217</v>
      </c>
    </row>
    <row r="54" spans="1:20" ht="193" x14ac:dyDescent="0.25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78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79">
        <v>0</v>
      </c>
      <c r="P54" s="10">
        <v>1</v>
      </c>
      <c r="Q54" s="31" t="s">
        <v>8315</v>
      </c>
      <c r="R54" s="25" t="s">
        <v>8316</v>
      </c>
      <c r="S54" s="32">
        <v>42444</v>
      </c>
      <c r="T54" s="32">
        <v>42504</v>
      </c>
    </row>
    <row r="55" spans="1:20" ht="225" x14ac:dyDescent="0.25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78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96">
        <v>3</v>
      </c>
      <c r="P55" s="10">
        <v>52.8</v>
      </c>
      <c r="Q55" s="31" t="s">
        <v>8315</v>
      </c>
      <c r="R55" s="25" t="s">
        <v>8316</v>
      </c>
      <c r="S55" s="32">
        <v>42499</v>
      </c>
      <c r="T55" s="32">
        <v>42529</v>
      </c>
    </row>
    <row r="56" spans="1:20" ht="209" x14ac:dyDescent="0.25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78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79">
        <v>0</v>
      </c>
      <c r="P56" s="10">
        <v>20</v>
      </c>
      <c r="Q56" s="31" t="s">
        <v>8315</v>
      </c>
      <c r="R56" s="25" t="s">
        <v>8316</v>
      </c>
      <c r="S56" s="32">
        <v>41929</v>
      </c>
      <c r="T56" s="32">
        <v>41968</v>
      </c>
    </row>
    <row r="57" spans="1:20" ht="209" x14ac:dyDescent="0.25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78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101">
        <v>37</v>
      </c>
      <c r="P57" s="10">
        <v>46.93</v>
      </c>
      <c r="Q57" s="31" t="s">
        <v>8315</v>
      </c>
      <c r="R57" s="25" t="s">
        <v>8316</v>
      </c>
      <c r="S57" s="32">
        <v>42142</v>
      </c>
      <c r="T57" s="32">
        <v>42182</v>
      </c>
    </row>
    <row r="58" spans="1:20" ht="193" x14ac:dyDescent="0.25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78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102">
        <v>14</v>
      </c>
      <c r="P58" s="10">
        <v>78.08</v>
      </c>
      <c r="Q58" s="31" t="s">
        <v>8315</v>
      </c>
      <c r="R58" s="25" t="s">
        <v>8316</v>
      </c>
      <c r="S58" s="32">
        <v>42354</v>
      </c>
      <c r="T58" s="32">
        <v>42384</v>
      </c>
    </row>
    <row r="59" spans="1:20" ht="209" x14ac:dyDescent="0.25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78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79">
        <v>0</v>
      </c>
      <c r="P59" s="10">
        <v>1</v>
      </c>
      <c r="Q59" s="31" t="s">
        <v>8315</v>
      </c>
      <c r="R59" s="25" t="s">
        <v>8316</v>
      </c>
      <c r="S59" s="32">
        <v>41828</v>
      </c>
      <c r="T59" s="32">
        <v>41888</v>
      </c>
    </row>
    <row r="60" spans="1:20" ht="241" x14ac:dyDescent="0.25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78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103">
        <v>22</v>
      </c>
      <c r="P60" s="10">
        <v>48.56</v>
      </c>
      <c r="Q60" s="31" t="s">
        <v>8315</v>
      </c>
      <c r="R60" s="25" t="s">
        <v>8316</v>
      </c>
      <c r="S60" s="32">
        <v>42245</v>
      </c>
      <c r="T60" s="32">
        <v>42263</v>
      </c>
    </row>
    <row r="61" spans="1:20" ht="209" x14ac:dyDescent="0.25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78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104">
        <v>27</v>
      </c>
      <c r="P61" s="10">
        <v>68.099999999999994</v>
      </c>
      <c r="Q61" s="31" t="s">
        <v>8315</v>
      </c>
      <c r="R61" s="25" t="s">
        <v>8316</v>
      </c>
      <c r="S61" s="32">
        <v>42278</v>
      </c>
      <c r="T61" s="32">
        <v>42306</v>
      </c>
    </row>
    <row r="62" spans="1:20" ht="161" x14ac:dyDescent="0.25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78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97">
        <v>9</v>
      </c>
      <c r="P62" s="10">
        <v>8.5</v>
      </c>
      <c r="Q62" s="31" t="s">
        <v>8315</v>
      </c>
      <c r="R62" s="25" t="s">
        <v>8316</v>
      </c>
      <c r="S62" s="32">
        <v>41826</v>
      </c>
      <c r="T62" s="32">
        <v>41856</v>
      </c>
    </row>
    <row r="63" spans="1:20" ht="161" x14ac:dyDescent="0.25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78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97">
        <v>9</v>
      </c>
      <c r="P63" s="10">
        <v>60.06</v>
      </c>
      <c r="Q63" s="31" t="s">
        <v>8315</v>
      </c>
      <c r="R63" s="25" t="s">
        <v>8316</v>
      </c>
      <c r="S63" s="32">
        <v>42205</v>
      </c>
      <c r="T63" s="32">
        <v>42235</v>
      </c>
    </row>
    <row r="64" spans="1:20" ht="209" x14ac:dyDescent="0.25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78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85">
        <v>7</v>
      </c>
      <c r="P64" s="10">
        <v>72.400000000000006</v>
      </c>
      <c r="Q64" s="31" t="s">
        <v>8315</v>
      </c>
      <c r="R64" s="25" t="s">
        <v>8316</v>
      </c>
      <c r="S64" s="32">
        <v>42041</v>
      </c>
      <c r="T64" s="32">
        <v>42086</v>
      </c>
    </row>
    <row r="65" spans="1:20" ht="209" x14ac:dyDescent="0.25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78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105">
        <v>10</v>
      </c>
      <c r="P65" s="10">
        <v>100</v>
      </c>
      <c r="Q65" s="31" t="s">
        <v>8315</v>
      </c>
      <c r="R65" s="25" t="s">
        <v>8316</v>
      </c>
      <c r="S65" s="32">
        <v>42203</v>
      </c>
      <c r="T65" s="32">
        <v>42233</v>
      </c>
    </row>
    <row r="66" spans="1:20" ht="225" x14ac:dyDescent="0.25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78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91">
        <v>11</v>
      </c>
      <c r="P66" s="10">
        <v>51.67</v>
      </c>
      <c r="Q66" s="31" t="s">
        <v>8315</v>
      </c>
      <c r="R66" s="25" t="s">
        <v>8316</v>
      </c>
      <c r="S66" s="32">
        <v>41983</v>
      </c>
      <c r="T66" s="32">
        <v>42014</v>
      </c>
    </row>
    <row r="67" spans="1:20" ht="177" x14ac:dyDescent="0.25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78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79">
        <v>0</v>
      </c>
      <c r="P67" s="10">
        <v>0</v>
      </c>
      <c r="Q67" s="31" t="s">
        <v>8315</v>
      </c>
      <c r="R67" s="25" t="s">
        <v>8316</v>
      </c>
      <c r="S67" s="32">
        <v>42103</v>
      </c>
      <c r="T67" s="32">
        <v>42112</v>
      </c>
    </row>
    <row r="68" spans="1:20" ht="225" x14ac:dyDescent="0.25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78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106">
        <v>28</v>
      </c>
      <c r="P68" s="10">
        <v>61</v>
      </c>
      <c r="Q68" s="31" t="s">
        <v>8315</v>
      </c>
      <c r="R68" s="25" t="s">
        <v>8316</v>
      </c>
      <c r="S68" s="32">
        <v>42089</v>
      </c>
      <c r="T68" s="32">
        <v>42149</v>
      </c>
    </row>
    <row r="69" spans="1:20" ht="161" x14ac:dyDescent="0.25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78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98">
        <v>21</v>
      </c>
      <c r="P69" s="10">
        <v>37.5</v>
      </c>
      <c r="Q69" s="31" t="s">
        <v>8315</v>
      </c>
      <c r="R69" s="25" t="s">
        <v>8316</v>
      </c>
      <c r="S69" s="32">
        <v>42297</v>
      </c>
      <c r="T69" s="32">
        <v>42320</v>
      </c>
    </row>
    <row r="70" spans="1:20" ht="225" x14ac:dyDescent="0.25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78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100">
        <v>18</v>
      </c>
      <c r="P70" s="10">
        <v>25.57</v>
      </c>
      <c r="Q70" s="31" t="s">
        <v>8315</v>
      </c>
      <c r="R70" s="25" t="s">
        <v>8316</v>
      </c>
      <c r="S70" s="32">
        <v>41833</v>
      </c>
      <c r="T70" s="32">
        <v>41863</v>
      </c>
    </row>
    <row r="71" spans="1:20" ht="177" x14ac:dyDescent="0.25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78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79">
        <v>0</v>
      </c>
      <c r="P71" s="10">
        <v>0</v>
      </c>
      <c r="Q71" s="31" t="s">
        <v>8315</v>
      </c>
      <c r="R71" s="25" t="s">
        <v>8316</v>
      </c>
      <c r="S71" s="32">
        <v>42325</v>
      </c>
      <c r="T71" s="32">
        <v>42355</v>
      </c>
    </row>
    <row r="72" spans="1:20" ht="193" x14ac:dyDescent="0.25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78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82">
        <v>2</v>
      </c>
      <c r="P72" s="10">
        <v>25</v>
      </c>
      <c r="Q72" s="31" t="s">
        <v>8315</v>
      </c>
      <c r="R72" s="25" t="s">
        <v>8316</v>
      </c>
      <c r="S72" s="32">
        <v>41858</v>
      </c>
      <c r="T72" s="32">
        <v>41888</v>
      </c>
    </row>
    <row r="73" spans="1:20" ht="161" x14ac:dyDescent="0.25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78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79">
        <v>0</v>
      </c>
      <c r="P73" s="10">
        <v>0</v>
      </c>
      <c r="Q73" s="31" t="s">
        <v>8315</v>
      </c>
      <c r="R73" s="25" t="s">
        <v>8316</v>
      </c>
      <c r="S73" s="32">
        <v>41793</v>
      </c>
      <c r="T73" s="32">
        <v>41823</v>
      </c>
    </row>
    <row r="74" spans="1:20" ht="193" x14ac:dyDescent="0.25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78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79">
        <v>0</v>
      </c>
      <c r="P74" s="10">
        <v>0</v>
      </c>
      <c r="Q74" s="31" t="s">
        <v>8315</v>
      </c>
      <c r="R74" s="25" t="s">
        <v>8316</v>
      </c>
      <c r="S74" s="32">
        <v>41793</v>
      </c>
      <c r="T74" s="32">
        <v>41825</v>
      </c>
    </row>
    <row r="75" spans="1:20" ht="161" x14ac:dyDescent="0.25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78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105">
        <v>10</v>
      </c>
      <c r="P75" s="10">
        <v>10</v>
      </c>
      <c r="Q75" s="31" t="s">
        <v>8315</v>
      </c>
      <c r="R75" s="25" t="s">
        <v>8316</v>
      </c>
      <c r="S75" s="32">
        <v>41831</v>
      </c>
      <c r="T75" s="32">
        <v>41861</v>
      </c>
    </row>
    <row r="76" spans="1:20" ht="81" x14ac:dyDescent="0.25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78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82">
        <v>2</v>
      </c>
      <c r="P76" s="10">
        <v>202</v>
      </c>
      <c r="Q76" s="31" t="s">
        <v>8315</v>
      </c>
      <c r="R76" s="25" t="s">
        <v>8316</v>
      </c>
      <c r="S76" s="32">
        <v>42621</v>
      </c>
      <c r="T76" s="32">
        <v>42651</v>
      </c>
    </row>
    <row r="77" spans="1:20" ht="209" x14ac:dyDescent="0.25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78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97">
        <v>9</v>
      </c>
      <c r="P77" s="10">
        <v>25.65</v>
      </c>
      <c r="Q77" s="31" t="s">
        <v>8315</v>
      </c>
      <c r="R77" s="25" t="s">
        <v>8316</v>
      </c>
      <c r="S77" s="32">
        <v>41780</v>
      </c>
      <c r="T77" s="32">
        <v>41840</v>
      </c>
    </row>
    <row r="78" spans="1:20" ht="193" x14ac:dyDescent="0.25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78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98">
        <v>21</v>
      </c>
      <c r="P78" s="10">
        <v>56.05</v>
      </c>
      <c r="Q78" s="31" t="s">
        <v>8315</v>
      </c>
      <c r="R78" s="25" t="s">
        <v>8316</v>
      </c>
      <c r="S78" s="32">
        <v>41766</v>
      </c>
      <c r="T78" s="32">
        <v>41791</v>
      </c>
    </row>
    <row r="79" spans="1:20" ht="225" x14ac:dyDescent="0.25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78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107">
        <v>41</v>
      </c>
      <c r="P79" s="10">
        <v>81.319999999999993</v>
      </c>
      <c r="Q79" s="31" t="s">
        <v>8315</v>
      </c>
      <c r="R79" s="25" t="s">
        <v>8316</v>
      </c>
      <c r="S79" s="32">
        <v>41766</v>
      </c>
      <c r="T79" s="32">
        <v>41793</v>
      </c>
    </row>
    <row r="80" spans="1:20" ht="193" x14ac:dyDescent="0.25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78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82">
        <v>2</v>
      </c>
      <c r="P80" s="10">
        <v>70.17</v>
      </c>
      <c r="Q80" s="31" t="s">
        <v>8315</v>
      </c>
      <c r="R80" s="25" t="s">
        <v>8316</v>
      </c>
      <c r="S80" s="32">
        <v>42248</v>
      </c>
      <c r="T80" s="32">
        <v>42278</v>
      </c>
    </row>
    <row r="81" spans="1:20" ht="193" x14ac:dyDescent="0.25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78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96">
        <v>3</v>
      </c>
      <c r="P81" s="10">
        <v>23.63</v>
      </c>
      <c r="Q81" s="31" t="s">
        <v>8315</v>
      </c>
      <c r="R81" s="25" t="s">
        <v>8316</v>
      </c>
      <c r="S81" s="32">
        <v>41885</v>
      </c>
      <c r="T81" s="32">
        <v>41916</v>
      </c>
    </row>
    <row r="82" spans="1:20" ht="193" x14ac:dyDescent="0.25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78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108">
        <v>16</v>
      </c>
      <c r="P82" s="10">
        <v>188.56</v>
      </c>
      <c r="Q82" s="31" t="s">
        <v>8315</v>
      </c>
      <c r="R82" s="25" t="s">
        <v>8316</v>
      </c>
      <c r="S82" s="32">
        <v>42159</v>
      </c>
      <c r="T82" s="32">
        <v>42204</v>
      </c>
    </row>
    <row r="83" spans="1:20" ht="209" x14ac:dyDescent="0.25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78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108">
        <v>16</v>
      </c>
      <c r="P83" s="10">
        <v>49.51</v>
      </c>
      <c r="Q83" s="31" t="s">
        <v>8315</v>
      </c>
      <c r="R83" s="25" t="s">
        <v>8316</v>
      </c>
      <c r="S83" s="32">
        <v>42265</v>
      </c>
      <c r="T83" s="32">
        <v>42295</v>
      </c>
    </row>
    <row r="84" spans="1:20" ht="145" x14ac:dyDescent="0.25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78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81">
        <v>4</v>
      </c>
      <c r="P84" s="10">
        <v>9.5</v>
      </c>
      <c r="Q84" s="31" t="s">
        <v>8315</v>
      </c>
      <c r="R84" s="25" t="s">
        <v>8316</v>
      </c>
      <c r="S84" s="32">
        <v>41975</v>
      </c>
      <c r="T84" s="32">
        <v>42005</v>
      </c>
    </row>
    <row r="85" spans="1:20" ht="177" x14ac:dyDescent="0.25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78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79">
        <v>0</v>
      </c>
      <c r="P85" s="10">
        <v>10</v>
      </c>
      <c r="Q85" s="31" t="s">
        <v>8315</v>
      </c>
      <c r="R85" s="25" t="s">
        <v>8316</v>
      </c>
      <c r="S85" s="32">
        <v>42065</v>
      </c>
      <c r="T85" s="32">
        <v>42090</v>
      </c>
    </row>
    <row r="86" spans="1:20" ht="145" x14ac:dyDescent="0.25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78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79">
        <v>0</v>
      </c>
      <c r="P86" s="10">
        <v>13</v>
      </c>
      <c r="Q86" s="31" t="s">
        <v>8315</v>
      </c>
      <c r="R86" s="25" t="s">
        <v>8316</v>
      </c>
      <c r="S86" s="32">
        <v>41848</v>
      </c>
      <c r="T86" s="32">
        <v>41883</v>
      </c>
    </row>
    <row r="87" spans="1:20" ht="113" x14ac:dyDescent="0.25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78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108">
        <v>16</v>
      </c>
      <c r="P87" s="10">
        <v>89.4</v>
      </c>
      <c r="Q87" s="31" t="s">
        <v>8315</v>
      </c>
      <c r="R87" s="25" t="s">
        <v>8316</v>
      </c>
      <c r="S87" s="32">
        <v>42103</v>
      </c>
      <c r="T87" s="32">
        <v>42133</v>
      </c>
    </row>
    <row r="88" spans="1:20" ht="225" x14ac:dyDescent="0.25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78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96">
        <v>3</v>
      </c>
      <c r="P88" s="10">
        <v>25</v>
      </c>
      <c r="Q88" s="31" t="s">
        <v>8315</v>
      </c>
      <c r="R88" s="25" t="s">
        <v>8316</v>
      </c>
      <c r="S88" s="32">
        <v>42059</v>
      </c>
      <c r="T88" s="32">
        <v>42089</v>
      </c>
    </row>
    <row r="89" spans="1:20" ht="225" x14ac:dyDescent="0.25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78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79">
        <v>0</v>
      </c>
      <c r="P89" s="10">
        <v>1</v>
      </c>
      <c r="Q89" s="31" t="s">
        <v>8315</v>
      </c>
      <c r="R89" s="25" t="s">
        <v>8316</v>
      </c>
      <c r="S89" s="32">
        <v>42041</v>
      </c>
      <c r="T89" s="32">
        <v>42071</v>
      </c>
    </row>
    <row r="90" spans="1:20" ht="209" x14ac:dyDescent="0.25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78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84">
        <v>5</v>
      </c>
      <c r="P90" s="10">
        <v>65</v>
      </c>
      <c r="Q90" s="31" t="s">
        <v>8315</v>
      </c>
      <c r="R90" s="25" t="s">
        <v>8316</v>
      </c>
      <c r="S90" s="32">
        <v>41829</v>
      </c>
      <c r="T90" s="32">
        <v>41852</v>
      </c>
    </row>
    <row r="91" spans="1:20" ht="193" x14ac:dyDescent="0.25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78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79">
        <v>0</v>
      </c>
      <c r="P91" s="10">
        <v>1</v>
      </c>
      <c r="Q91" s="31" t="s">
        <v>8315</v>
      </c>
      <c r="R91" s="25" t="s">
        <v>8316</v>
      </c>
      <c r="S91" s="32">
        <v>41789</v>
      </c>
      <c r="T91" s="32">
        <v>41815</v>
      </c>
    </row>
    <row r="92" spans="1:20" ht="193" x14ac:dyDescent="0.25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78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100">
        <v>18</v>
      </c>
      <c r="P92" s="10">
        <v>81.540000000000006</v>
      </c>
      <c r="Q92" s="31" t="s">
        <v>8315</v>
      </c>
      <c r="R92" s="25" t="s">
        <v>8316</v>
      </c>
      <c r="S92" s="32">
        <v>41833</v>
      </c>
      <c r="T92" s="32">
        <v>41863</v>
      </c>
    </row>
    <row r="93" spans="1:20" ht="49" x14ac:dyDescent="0.25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78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84">
        <v>5</v>
      </c>
      <c r="P93" s="10">
        <v>100</v>
      </c>
      <c r="Q93" s="31" t="s">
        <v>8315</v>
      </c>
      <c r="R93" s="25" t="s">
        <v>8316</v>
      </c>
      <c r="S93" s="32">
        <v>41914</v>
      </c>
      <c r="T93" s="32">
        <v>41955</v>
      </c>
    </row>
    <row r="94" spans="1:20" ht="129" x14ac:dyDescent="0.25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78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79">
        <v>0</v>
      </c>
      <c r="P94" s="10">
        <v>1</v>
      </c>
      <c r="Q94" s="31" t="s">
        <v>8315</v>
      </c>
      <c r="R94" s="25" t="s">
        <v>8316</v>
      </c>
      <c r="S94" s="32">
        <v>42611</v>
      </c>
      <c r="T94" s="32">
        <v>42625</v>
      </c>
    </row>
    <row r="95" spans="1:20" ht="209" x14ac:dyDescent="0.25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78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79">
        <v>0</v>
      </c>
      <c r="P95" s="10">
        <v>0</v>
      </c>
      <c r="Q95" s="31" t="s">
        <v>8315</v>
      </c>
      <c r="R95" s="25" t="s">
        <v>8316</v>
      </c>
      <c r="S95" s="32">
        <v>42253</v>
      </c>
      <c r="T95" s="32">
        <v>42313</v>
      </c>
    </row>
    <row r="96" spans="1:20" ht="209" x14ac:dyDescent="0.25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78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86">
        <v>1</v>
      </c>
      <c r="P96" s="10">
        <v>20</v>
      </c>
      <c r="Q96" s="31" t="s">
        <v>8315</v>
      </c>
      <c r="R96" s="25" t="s">
        <v>8316</v>
      </c>
      <c r="S96" s="32">
        <v>42295</v>
      </c>
      <c r="T96" s="32">
        <v>42325</v>
      </c>
    </row>
    <row r="97" spans="1:20" ht="113" x14ac:dyDescent="0.25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78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86">
        <v>1</v>
      </c>
      <c r="P97" s="10">
        <v>5.5</v>
      </c>
      <c r="Q97" s="31" t="s">
        <v>8315</v>
      </c>
      <c r="R97" s="25" t="s">
        <v>8316</v>
      </c>
      <c r="S97" s="32">
        <v>42402</v>
      </c>
      <c r="T97" s="32">
        <v>42452</v>
      </c>
    </row>
    <row r="98" spans="1:20" ht="193" x14ac:dyDescent="0.25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78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109">
        <v>13</v>
      </c>
      <c r="P98" s="10">
        <v>50.2</v>
      </c>
      <c r="Q98" s="31" t="s">
        <v>8315</v>
      </c>
      <c r="R98" s="25" t="s">
        <v>8316</v>
      </c>
      <c r="S98" s="32">
        <v>42509</v>
      </c>
      <c r="T98" s="32">
        <v>42539</v>
      </c>
    </row>
    <row r="99" spans="1:20" ht="161" x14ac:dyDescent="0.25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78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86">
        <v>1</v>
      </c>
      <c r="P99" s="10">
        <v>13.11</v>
      </c>
      <c r="Q99" s="31" t="s">
        <v>8315</v>
      </c>
      <c r="R99" s="25" t="s">
        <v>8316</v>
      </c>
      <c r="S99" s="32">
        <v>41977</v>
      </c>
      <c r="T99" s="32">
        <v>42008</v>
      </c>
    </row>
    <row r="100" spans="1:20" ht="209" x14ac:dyDescent="0.25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78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110">
        <v>17</v>
      </c>
      <c r="P100" s="10">
        <v>315.5</v>
      </c>
      <c r="Q100" s="31" t="s">
        <v>8315</v>
      </c>
      <c r="R100" s="25" t="s">
        <v>8316</v>
      </c>
      <c r="S100" s="32">
        <v>42171</v>
      </c>
      <c r="T100" s="32">
        <v>42231</v>
      </c>
    </row>
    <row r="101" spans="1:20" ht="113" x14ac:dyDescent="0.25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78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95">
        <v>33</v>
      </c>
      <c r="P101" s="10">
        <v>37.14</v>
      </c>
      <c r="Q101" s="31" t="s">
        <v>8315</v>
      </c>
      <c r="R101" s="25" t="s">
        <v>8316</v>
      </c>
      <c r="S101" s="32">
        <v>42056</v>
      </c>
      <c r="T101" s="32">
        <v>42086</v>
      </c>
    </row>
    <row r="102" spans="1:20" ht="225" x14ac:dyDescent="0.25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78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79">
        <v>0</v>
      </c>
      <c r="P102" s="10">
        <v>0</v>
      </c>
      <c r="Q102" s="31" t="s">
        <v>8315</v>
      </c>
      <c r="R102" s="25" t="s">
        <v>8316</v>
      </c>
      <c r="S102" s="32">
        <v>41867</v>
      </c>
      <c r="T102" s="32">
        <v>41875</v>
      </c>
    </row>
    <row r="103" spans="1:20" ht="225" x14ac:dyDescent="0.25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78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103">
        <v>22</v>
      </c>
      <c r="P103" s="10">
        <v>128.27000000000001</v>
      </c>
      <c r="Q103" s="31" t="s">
        <v>8315</v>
      </c>
      <c r="R103" s="25" t="s">
        <v>8316</v>
      </c>
      <c r="S103" s="32">
        <v>41779</v>
      </c>
      <c r="T103" s="32">
        <v>41821</v>
      </c>
    </row>
    <row r="104" spans="1:20" ht="209" x14ac:dyDescent="0.25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78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96">
        <v>3</v>
      </c>
      <c r="P104" s="10">
        <v>47.27</v>
      </c>
      <c r="Q104" s="31" t="s">
        <v>8315</v>
      </c>
      <c r="R104" s="25" t="s">
        <v>8316</v>
      </c>
      <c r="S104" s="32">
        <v>42679</v>
      </c>
      <c r="T104" s="32">
        <v>42710</v>
      </c>
    </row>
    <row r="105" spans="1:20" ht="225" x14ac:dyDescent="0.25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78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84">
        <v>5</v>
      </c>
      <c r="P105" s="10">
        <v>50</v>
      </c>
      <c r="Q105" s="31" t="s">
        <v>8315</v>
      </c>
      <c r="R105" s="25" t="s">
        <v>8316</v>
      </c>
      <c r="S105" s="32">
        <v>42032</v>
      </c>
      <c r="T105" s="32">
        <v>42063</v>
      </c>
    </row>
    <row r="106" spans="1:20" ht="209" x14ac:dyDescent="0.25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78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91">
        <v>11</v>
      </c>
      <c r="P106" s="10">
        <v>42.5</v>
      </c>
      <c r="Q106" s="31" t="s">
        <v>8315</v>
      </c>
      <c r="R106" s="25" t="s">
        <v>8316</v>
      </c>
      <c r="S106" s="32">
        <v>41793</v>
      </c>
      <c r="T106" s="32">
        <v>41807</v>
      </c>
    </row>
    <row r="107" spans="1:20" ht="161" x14ac:dyDescent="0.25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78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86">
        <v>1</v>
      </c>
      <c r="P107" s="10">
        <v>62.5</v>
      </c>
      <c r="Q107" s="31" t="s">
        <v>8315</v>
      </c>
      <c r="R107" s="25" t="s">
        <v>8316</v>
      </c>
      <c r="S107" s="32">
        <v>41843</v>
      </c>
      <c r="T107" s="32">
        <v>41863</v>
      </c>
    </row>
    <row r="108" spans="1:20" ht="145" x14ac:dyDescent="0.25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78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84">
        <v>5</v>
      </c>
      <c r="P108" s="10">
        <v>27</v>
      </c>
      <c r="Q108" s="31" t="s">
        <v>8315</v>
      </c>
      <c r="R108" s="25" t="s">
        <v>8316</v>
      </c>
      <c r="S108" s="32">
        <v>42136</v>
      </c>
      <c r="T108" s="32">
        <v>42166</v>
      </c>
    </row>
    <row r="109" spans="1:20" ht="209" x14ac:dyDescent="0.25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78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86">
        <v>1</v>
      </c>
      <c r="P109" s="10">
        <v>25</v>
      </c>
      <c r="Q109" s="31" t="s">
        <v>8315</v>
      </c>
      <c r="R109" s="25" t="s">
        <v>8316</v>
      </c>
      <c r="S109" s="32">
        <v>42317</v>
      </c>
      <c r="T109" s="32">
        <v>42357</v>
      </c>
    </row>
    <row r="110" spans="1:20" ht="241" x14ac:dyDescent="0.25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78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79">
        <v>0</v>
      </c>
      <c r="P110" s="10">
        <v>0</v>
      </c>
      <c r="Q110" s="31" t="s">
        <v>8315</v>
      </c>
      <c r="R110" s="25" t="s">
        <v>8316</v>
      </c>
      <c r="S110" s="32">
        <v>42186</v>
      </c>
      <c r="T110" s="32">
        <v>42230</v>
      </c>
    </row>
    <row r="111" spans="1:20" ht="81" x14ac:dyDescent="0.25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78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79">
        <v>0</v>
      </c>
      <c r="P111" s="10">
        <v>1.5</v>
      </c>
      <c r="Q111" s="31" t="s">
        <v>8315</v>
      </c>
      <c r="R111" s="25" t="s">
        <v>8316</v>
      </c>
      <c r="S111" s="32">
        <v>42095</v>
      </c>
      <c r="T111" s="32">
        <v>42109</v>
      </c>
    </row>
    <row r="112" spans="1:20" ht="161" x14ac:dyDescent="0.25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78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89">
        <v>15</v>
      </c>
      <c r="P112" s="10">
        <v>38.25</v>
      </c>
      <c r="Q112" s="31" t="s">
        <v>8315</v>
      </c>
      <c r="R112" s="25" t="s">
        <v>8316</v>
      </c>
      <c r="S112" s="32">
        <v>41906</v>
      </c>
      <c r="T112" s="32">
        <v>41938</v>
      </c>
    </row>
    <row r="113" spans="1:20" ht="193" x14ac:dyDescent="0.25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78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97">
        <v>9</v>
      </c>
      <c r="P113" s="10">
        <v>16.25</v>
      </c>
      <c r="Q113" s="31" t="s">
        <v>8315</v>
      </c>
      <c r="R113" s="25" t="s">
        <v>8316</v>
      </c>
      <c r="S113" s="32">
        <v>41834</v>
      </c>
      <c r="T113" s="32">
        <v>41849</v>
      </c>
    </row>
    <row r="114" spans="1:20" ht="193" x14ac:dyDescent="0.25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78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79">
        <v>0</v>
      </c>
      <c r="P114" s="10">
        <v>33.75</v>
      </c>
      <c r="Q114" s="31" t="s">
        <v>8315</v>
      </c>
      <c r="R114" s="25" t="s">
        <v>8316</v>
      </c>
      <c r="S114" s="32">
        <v>41863</v>
      </c>
      <c r="T114" s="32">
        <v>41893</v>
      </c>
    </row>
    <row r="115" spans="1:20" ht="193" x14ac:dyDescent="0.25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78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96">
        <v>3</v>
      </c>
      <c r="P115" s="10">
        <v>61.67</v>
      </c>
      <c r="Q115" s="31" t="s">
        <v>8315</v>
      </c>
      <c r="R115" s="25" t="s">
        <v>8316</v>
      </c>
      <c r="S115" s="32">
        <v>42224</v>
      </c>
      <c r="T115" s="32">
        <v>42254</v>
      </c>
    </row>
    <row r="116" spans="1:20" ht="177" x14ac:dyDescent="0.25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78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101">
        <v>37</v>
      </c>
      <c r="P116" s="10">
        <v>83.14</v>
      </c>
      <c r="Q116" s="31" t="s">
        <v>8315</v>
      </c>
      <c r="R116" s="25" t="s">
        <v>8316</v>
      </c>
      <c r="S116" s="32">
        <v>41939</v>
      </c>
      <c r="T116" s="32">
        <v>41969</v>
      </c>
    </row>
    <row r="117" spans="1:20" ht="193" x14ac:dyDescent="0.25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78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79">
        <v>0</v>
      </c>
      <c r="P117" s="10">
        <v>1</v>
      </c>
      <c r="Q117" s="31" t="s">
        <v>8315</v>
      </c>
      <c r="R117" s="25" t="s">
        <v>8316</v>
      </c>
      <c r="S117" s="32">
        <v>42059</v>
      </c>
      <c r="T117" s="32">
        <v>42119</v>
      </c>
    </row>
    <row r="118" spans="1:20" ht="209" x14ac:dyDescent="0.25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78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105">
        <v>10</v>
      </c>
      <c r="P118" s="10">
        <v>142.86000000000001</v>
      </c>
      <c r="Q118" s="31" t="s">
        <v>8315</v>
      </c>
      <c r="R118" s="25" t="s">
        <v>8316</v>
      </c>
      <c r="S118" s="32">
        <v>42308</v>
      </c>
      <c r="T118" s="32">
        <v>42338</v>
      </c>
    </row>
    <row r="119" spans="1:20" ht="209" x14ac:dyDescent="0.25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78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111">
        <v>8</v>
      </c>
      <c r="P119" s="10">
        <v>10.17</v>
      </c>
      <c r="Q119" s="31" t="s">
        <v>8315</v>
      </c>
      <c r="R119" s="25" t="s">
        <v>8316</v>
      </c>
      <c r="S119" s="32">
        <v>42020</v>
      </c>
      <c r="T119" s="32">
        <v>42065</v>
      </c>
    </row>
    <row r="120" spans="1:20" ht="225" x14ac:dyDescent="0.25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78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89">
        <v>15</v>
      </c>
      <c r="P120" s="10">
        <v>57.25</v>
      </c>
      <c r="Q120" s="31" t="s">
        <v>8315</v>
      </c>
      <c r="R120" s="25" t="s">
        <v>8316</v>
      </c>
      <c r="S120" s="32">
        <v>41786</v>
      </c>
      <c r="T120" s="32">
        <v>41816</v>
      </c>
    </row>
    <row r="121" spans="1:20" ht="177" x14ac:dyDescent="0.25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78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105">
        <v>10</v>
      </c>
      <c r="P121" s="10">
        <v>5</v>
      </c>
      <c r="Q121" s="31" t="s">
        <v>8315</v>
      </c>
      <c r="R121" s="25" t="s">
        <v>8316</v>
      </c>
      <c r="S121" s="32">
        <v>41820</v>
      </c>
      <c r="T121" s="32">
        <v>41850</v>
      </c>
    </row>
    <row r="122" spans="1:20" ht="225" x14ac:dyDescent="0.25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78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109">
        <v>13</v>
      </c>
      <c r="P122" s="10">
        <v>93</v>
      </c>
      <c r="Q122" s="31" t="s">
        <v>8315</v>
      </c>
      <c r="R122" s="25" t="s">
        <v>8316</v>
      </c>
      <c r="S122" s="32">
        <v>42265</v>
      </c>
      <c r="T122" s="32">
        <v>42293</v>
      </c>
    </row>
    <row r="123" spans="1:20" ht="193" x14ac:dyDescent="0.25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78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82">
        <v>2</v>
      </c>
      <c r="P123" s="10">
        <v>32.36</v>
      </c>
      <c r="Q123" s="31" t="s">
        <v>8315</v>
      </c>
      <c r="R123" s="25" t="s">
        <v>8316</v>
      </c>
      <c r="S123" s="32">
        <v>42601</v>
      </c>
      <c r="T123" s="32">
        <v>42631</v>
      </c>
    </row>
    <row r="124" spans="1:20" ht="209" x14ac:dyDescent="0.25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78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79">
        <v>0</v>
      </c>
      <c r="P124" s="10">
        <v>0</v>
      </c>
      <c r="Q124" s="31" t="s">
        <v>8315</v>
      </c>
      <c r="R124" s="25" t="s">
        <v>8316</v>
      </c>
      <c r="S124" s="32">
        <v>42228</v>
      </c>
      <c r="T124" s="32">
        <v>42253</v>
      </c>
    </row>
    <row r="125" spans="1:20" ht="193" x14ac:dyDescent="0.25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78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79">
        <v>0</v>
      </c>
      <c r="P125" s="10">
        <v>1</v>
      </c>
      <c r="Q125" s="31" t="s">
        <v>8315</v>
      </c>
      <c r="R125" s="25" t="s">
        <v>8316</v>
      </c>
      <c r="S125" s="32">
        <v>42415</v>
      </c>
      <c r="T125" s="32">
        <v>42445</v>
      </c>
    </row>
    <row r="126" spans="1:20" ht="193" x14ac:dyDescent="0.25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78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108">
        <v>16</v>
      </c>
      <c r="P126" s="10">
        <v>91.83</v>
      </c>
      <c r="Q126" s="31" t="s">
        <v>8315</v>
      </c>
      <c r="R126" s="25" t="s">
        <v>8316</v>
      </c>
      <c r="S126" s="32">
        <v>42538</v>
      </c>
      <c r="T126" s="32">
        <v>42568</v>
      </c>
    </row>
    <row r="127" spans="1:20" ht="209" x14ac:dyDescent="0.25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78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91">
        <v>11</v>
      </c>
      <c r="P127" s="10">
        <v>45.83</v>
      </c>
      <c r="Q127" s="31" t="s">
        <v>8315</v>
      </c>
      <c r="R127" s="25" t="s">
        <v>8316</v>
      </c>
      <c r="S127" s="32">
        <v>42233</v>
      </c>
      <c r="T127" s="32">
        <v>42278</v>
      </c>
    </row>
    <row r="128" spans="1:20" ht="209" x14ac:dyDescent="0.25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78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79">
        <v>0</v>
      </c>
      <c r="P128" s="10">
        <v>0</v>
      </c>
      <c r="Q128" s="31" t="s">
        <v>8315</v>
      </c>
      <c r="R128" s="25" t="s">
        <v>8316</v>
      </c>
      <c r="S128" s="32">
        <v>42675</v>
      </c>
      <c r="T128" s="32">
        <v>42705</v>
      </c>
    </row>
    <row r="129" spans="1:20" ht="177" x14ac:dyDescent="0.25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78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112">
        <v>86</v>
      </c>
      <c r="P129" s="10">
        <v>248.5</v>
      </c>
      <c r="Q129" s="31" t="s">
        <v>8315</v>
      </c>
      <c r="R129" s="25" t="s">
        <v>8316</v>
      </c>
      <c r="S129" s="32">
        <v>42534</v>
      </c>
      <c r="T129" s="32">
        <v>42562</v>
      </c>
    </row>
    <row r="130" spans="1:20" ht="193" x14ac:dyDescent="0.25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78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113">
        <v>12</v>
      </c>
      <c r="P130" s="10">
        <v>79.400000000000006</v>
      </c>
      <c r="Q130" s="31" t="s">
        <v>8315</v>
      </c>
      <c r="R130" s="25" t="s">
        <v>8316</v>
      </c>
      <c r="S130" s="32">
        <v>42151</v>
      </c>
      <c r="T130" s="32">
        <v>42182</v>
      </c>
    </row>
    <row r="131" spans="1:20" ht="209" x14ac:dyDescent="0.25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78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79">
        <v>0</v>
      </c>
      <c r="P131" s="10">
        <v>5.5</v>
      </c>
      <c r="Q131" s="31" t="s">
        <v>8315</v>
      </c>
      <c r="R131" s="25" t="s">
        <v>8316</v>
      </c>
      <c r="S131" s="32">
        <v>41961</v>
      </c>
      <c r="T131" s="32">
        <v>42006</v>
      </c>
    </row>
    <row r="132" spans="1:20" ht="225" x14ac:dyDescent="0.25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78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86">
        <v>1</v>
      </c>
      <c r="P132" s="10">
        <v>25</v>
      </c>
      <c r="Q132" s="31" t="s">
        <v>8315</v>
      </c>
      <c r="R132" s="25" t="s">
        <v>8316</v>
      </c>
      <c r="S132" s="32">
        <v>41940</v>
      </c>
      <c r="T132" s="32">
        <v>41968</v>
      </c>
    </row>
    <row r="133" spans="1:20" ht="209" x14ac:dyDescent="0.25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78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79">
        <v>0</v>
      </c>
      <c r="P133" s="10">
        <v>0</v>
      </c>
      <c r="Q133" s="31" t="s">
        <v>8315</v>
      </c>
      <c r="R133" s="25" t="s">
        <v>8316</v>
      </c>
      <c r="S133" s="32">
        <v>42111</v>
      </c>
      <c r="T133" s="32">
        <v>42171</v>
      </c>
    </row>
    <row r="134" spans="1:20" ht="177" x14ac:dyDescent="0.25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78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114">
        <v>36</v>
      </c>
      <c r="P134" s="10">
        <v>137.08000000000001</v>
      </c>
      <c r="Q134" s="31" t="s">
        <v>8315</v>
      </c>
      <c r="R134" s="25" t="s">
        <v>8316</v>
      </c>
      <c r="S134" s="32">
        <v>42279</v>
      </c>
      <c r="T134" s="32">
        <v>42310</v>
      </c>
    </row>
    <row r="135" spans="1:20" ht="225" x14ac:dyDescent="0.25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78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79">
        <v>0</v>
      </c>
      <c r="P135" s="10">
        <v>0</v>
      </c>
      <c r="Q135" s="31" t="s">
        <v>8315</v>
      </c>
      <c r="R135" s="25" t="s">
        <v>8316</v>
      </c>
      <c r="S135" s="32">
        <v>42213</v>
      </c>
      <c r="T135" s="32">
        <v>42243</v>
      </c>
    </row>
    <row r="136" spans="1:20" ht="225" x14ac:dyDescent="0.25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78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79">
        <v>0</v>
      </c>
      <c r="P136" s="10">
        <v>5</v>
      </c>
      <c r="Q136" s="31" t="s">
        <v>8315</v>
      </c>
      <c r="R136" s="25" t="s">
        <v>8316</v>
      </c>
      <c r="S136" s="32">
        <v>42109</v>
      </c>
      <c r="T136" s="32">
        <v>42139</v>
      </c>
    </row>
    <row r="137" spans="1:20" ht="129" x14ac:dyDescent="0.25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78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96">
        <v>3</v>
      </c>
      <c r="P137" s="10">
        <v>39</v>
      </c>
      <c r="Q137" s="31" t="s">
        <v>8315</v>
      </c>
      <c r="R137" s="25" t="s">
        <v>8316</v>
      </c>
      <c r="S137" s="32">
        <v>42031</v>
      </c>
      <c r="T137" s="32">
        <v>42063</v>
      </c>
    </row>
    <row r="138" spans="1:20" ht="193" x14ac:dyDescent="0.25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78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96">
        <v>3</v>
      </c>
      <c r="P138" s="10">
        <v>50.5</v>
      </c>
      <c r="Q138" s="31" t="s">
        <v>8315</v>
      </c>
      <c r="R138" s="25" t="s">
        <v>8316</v>
      </c>
      <c r="S138" s="32">
        <v>42615</v>
      </c>
      <c r="T138" s="32">
        <v>42645</v>
      </c>
    </row>
    <row r="139" spans="1:20" ht="241" x14ac:dyDescent="0.25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78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86">
        <v>1</v>
      </c>
      <c r="P139" s="10">
        <v>25</v>
      </c>
      <c r="Q139" s="31" t="s">
        <v>8315</v>
      </c>
      <c r="R139" s="25" t="s">
        <v>8316</v>
      </c>
      <c r="S139" s="32">
        <v>42439</v>
      </c>
      <c r="T139" s="32">
        <v>42468</v>
      </c>
    </row>
    <row r="140" spans="1:20" ht="209" x14ac:dyDescent="0.25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78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79">
        <v>0</v>
      </c>
      <c r="P140" s="10">
        <v>25</v>
      </c>
      <c r="Q140" s="31" t="s">
        <v>8315</v>
      </c>
      <c r="R140" s="25" t="s">
        <v>8316</v>
      </c>
      <c r="S140" s="32">
        <v>42243</v>
      </c>
      <c r="T140" s="32">
        <v>42303</v>
      </c>
    </row>
    <row r="141" spans="1:20" ht="193" x14ac:dyDescent="0.25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78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79">
        <v>0</v>
      </c>
      <c r="P141" s="10">
        <v>0</v>
      </c>
      <c r="Q141" s="31" t="s">
        <v>8315</v>
      </c>
      <c r="R141" s="25" t="s">
        <v>8316</v>
      </c>
      <c r="S141" s="32">
        <v>42550</v>
      </c>
      <c r="T141" s="32">
        <v>42580</v>
      </c>
    </row>
    <row r="142" spans="1:20" ht="209" x14ac:dyDescent="0.25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78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115">
        <v>24</v>
      </c>
      <c r="P142" s="10">
        <v>53.13</v>
      </c>
      <c r="Q142" s="31" t="s">
        <v>8315</v>
      </c>
      <c r="R142" s="25" t="s">
        <v>8316</v>
      </c>
      <c r="S142" s="32">
        <v>42306</v>
      </c>
      <c r="T142" s="32">
        <v>42336</v>
      </c>
    </row>
    <row r="143" spans="1:20" ht="193" x14ac:dyDescent="0.25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78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79">
        <v>0</v>
      </c>
      <c r="P143" s="10">
        <v>0</v>
      </c>
      <c r="Q143" s="31" t="s">
        <v>8315</v>
      </c>
      <c r="R143" s="25" t="s">
        <v>8316</v>
      </c>
      <c r="S143" s="32">
        <v>42457</v>
      </c>
      <c r="T143" s="32">
        <v>42485</v>
      </c>
    </row>
    <row r="144" spans="1:20" ht="145" x14ac:dyDescent="0.25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78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79">
        <v>0</v>
      </c>
      <c r="P144" s="10">
        <v>7</v>
      </c>
      <c r="Q144" s="31" t="s">
        <v>8315</v>
      </c>
      <c r="R144" s="25" t="s">
        <v>8316</v>
      </c>
      <c r="S144" s="32">
        <v>42513</v>
      </c>
      <c r="T144" s="32">
        <v>42559</v>
      </c>
    </row>
    <row r="145" spans="1:20" ht="209" x14ac:dyDescent="0.25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78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80">
        <v>32</v>
      </c>
      <c r="P145" s="10">
        <v>40.06</v>
      </c>
      <c r="Q145" s="31" t="s">
        <v>8315</v>
      </c>
      <c r="R145" s="25" t="s">
        <v>8316</v>
      </c>
      <c r="S145" s="32">
        <v>41816</v>
      </c>
      <c r="T145" s="32">
        <v>41853</v>
      </c>
    </row>
    <row r="146" spans="1:20" ht="193" x14ac:dyDescent="0.25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78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115">
        <v>24</v>
      </c>
      <c r="P146" s="10">
        <v>24.33</v>
      </c>
      <c r="Q146" s="31" t="s">
        <v>8315</v>
      </c>
      <c r="R146" s="25" t="s">
        <v>8316</v>
      </c>
      <c r="S146" s="32">
        <v>41880</v>
      </c>
      <c r="T146" s="32">
        <v>41910</v>
      </c>
    </row>
    <row r="147" spans="1:20" ht="209" x14ac:dyDescent="0.25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78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82">
        <v>2</v>
      </c>
      <c r="P147" s="10">
        <v>11.25</v>
      </c>
      <c r="Q147" s="31" t="s">
        <v>8315</v>
      </c>
      <c r="R147" s="25" t="s">
        <v>8316</v>
      </c>
      <c r="S147" s="32">
        <v>42342</v>
      </c>
      <c r="T147" s="32">
        <v>42372</v>
      </c>
    </row>
    <row r="148" spans="1:20" ht="177" x14ac:dyDescent="0.25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78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116">
        <v>6</v>
      </c>
      <c r="P148" s="10">
        <v>42</v>
      </c>
      <c r="Q148" s="31" t="s">
        <v>8315</v>
      </c>
      <c r="R148" s="25" t="s">
        <v>8316</v>
      </c>
      <c r="S148" s="32">
        <v>42053</v>
      </c>
      <c r="T148" s="32">
        <v>42113</v>
      </c>
    </row>
    <row r="149" spans="1:20" ht="225" x14ac:dyDescent="0.25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78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102">
        <v>14</v>
      </c>
      <c r="P149" s="10">
        <v>71.25</v>
      </c>
      <c r="Q149" s="31" t="s">
        <v>8315</v>
      </c>
      <c r="R149" s="25" t="s">
        <v>8316</v>
      </c>
      <c r="S149" s="32">
        <v>42414</v>
      </c>
      <c r="T149" s="32">
        <v>42474</v>
      </c>
    </row>
    <row r="150" spans="1:20" ht="209" x14ac:dyDescent="0.25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78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86">
        <v>1</v>
      </c>
      <c r="P150" s="10">
        <v>22.5</v>
      </c>
      <c r="Q150" s="31" t="s">
        <v>8315</v>
      </c>
      <c r="R150" s="25" t="s">
        <v>8316</v>
      </c>
      <c r="S150" s="32">
        <v>41801</v>
      </c>
      <c r="T150" s="32">
        <v>41844</v>
      </c>
    </row>
    <row r="151" spans="1:20" ht="225" x14ac:dyDescent="0.25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78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115">
        <v>24</v>
      </c>
      <c r="P151" s="10">
        <v>41</v>
      </c>
      <c r="Q151" s="31" t="s">
        <v>8315</v>
      </c>
      <c r="R151" s="25" t="s">
        <v>8316</v>
      </c>
      <c r="S151" s="32">
        <v>42770</v>
      </c>
      <c r="T151" s="32">
        <v>42800</v>
      </c>
    </row>
    <row r="152" spans="1:20" ht="161" x14ac:dyDescent="0.25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78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91">
        <v>11</v>
      </c>
      <c r="P152" s="10">
        <v>47.91</v>
      </c>
      <c r="Q152" s="31" t="s">
        <v>8315</v>
      </c>
      <c r="R152" s="25" t="s">
        <v>8316</v>
      </c>
      <c r="S152" s="32">
        <v>42452</v>
      </c>
      <c r="T152" s="32">
        <v>42512</v>
      </c>
    </row>
    <row r="153" spans="1:20" ht="209" x14ac:dyDescent="0.25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78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85">
        <v>7</v>
      </c>
      <c r="P153" s="10">
        <v>35.17</v>
      </c>
      <c r="Q153" s="31" t="s">
        <v>8315</v>
      </c>
      <c r="R153" s="25" t="s">
        <v>8316</v>
      </c>
      <c r="S153" s="32">
        <v>42601</v>
      </c>
      <c r="T153" s="32">
        <v>42611</v>
      </c>
    </row>
    <row r="154" spans="1:20" ht="225" x14ac:dyDescent="0.25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78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79">
        <v>0</v>
      </c>
      <c r="P154" s="10">
        <v>5.5</v>
      </c>
      <c r="Q154" s="31" t="s">
        <v>8315</v>
      </c>
      <c r="R154" s="25" t="s">
        <v>8316</v>
      </c>
      <c r="S154" s="32">
        <v>42447</v>
      </c>
      <c r="T154" s="32">
        <v>42477</v>
      </c>
    </row>
    <row r="155" spans="1:20" ht="193" x14ac:dyDescent="0.25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78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86">
        <v>1</v>
      </c>
      <c r="P155" s="10">
        <v>22.67</v>
      </c>
      <c r="Q155" s="31" t="s">
        <v>8315</v>
      </c>
      <c r="R155" s="25" t="s">
        <v>8316</v>
      </c>
      <c r="S155" s="32">
        <v>41811</v>
      </c>
      <c r="T155" s="32">
        <v>41841</v>
      </c>
    </row>
    <row r="156" spans="1:20" ht="161" x14ac:dyDescent="0.25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78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98">
        <v>21</v>
      </c>
      <c r="P156" s="10">
        <v>26.38</v>
      </c>
      <c r="Q156" s="31" t="s">
        <v>8315</v>
      </c>
      <c r="R156" s="25" t="s">
        <v>8316</v>
      </c>
      <c r="S156" s="32">
        <v>41981</v>
      </c>
      <c r="T156" s="32">
        <v>42041</v>
      </c>
    </row>
    <row r="157" spans="1:20" ht="209" x14ac:dyDescent="0.25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78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117">
        <v>78</v>
      </c>
      <c r="P157" s="10">
        <v>105.54</v>
      </c>
      <c r="Q157" s="31" t="s">
        <v>8315</v>
      </c>
      <c r="R157" s="25" t="s">
        <v>8316</v>
      </c>
      <c r="S157" s="32">
        <v>42469</v>
      </c>
      <c r="T157" s="32">
        <v>42499</v>
      </c>
    </row>
    <row r="158" spans="1:20" ht="225" x14ac:dyDescent="0.25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78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79">
        <v>0</v>
      </c>
      <c r="P158" s="10">
        <v>0</v>
      </c>
      <c r="Q158" s="31" t="s">
        <v>8315</v>
      </c>
      <c r="R158" s="25" t="s">
        <v>8316</v>
      </c>
      <c r="S158" s="32">
        <v>42534</v>
      </c>
      <c r="T158" s="32">
        <v>42564</v>
      </c>
    </row>
    <row r="159" spans="1:20" ht="225" x14ac:dyDescent="0.25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78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118">
        <v>48</v>
      </c>
      <c r="P159" s="10">
        <v>62</v>
      </c>
      <c r="Q159" s="31" t="s">
        <v>8315</v>
      </c>
      <c r="R159" s="25" t="s">
        <v>8316</v>
      </c>
      <c r="S159" s="32">
        <v>41830</v>
      </c>
      <c r="T159" s="32">
        <v>41852</v>
      </c>
    </row>
    <row r="160" spans="1:20" ht="193" x14ac:dyDescent="0.25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78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86">
        <v>1</v>
      </c>
      <c r="P160" s="10">
        <v>217.5</v>
      </c>
      <c r="Q160" s="31" t="s">
        <v>8315</v>
      </c>
      <c r="R160" s="25" t="s">
        <v>8316</v>
      </c>
      <c r="S160" s="32">
        <v>42543</v>
      </c>
      <c r="T160" s="32">
        <v>42573</v>
      </c>
    </row>
    <row r="161" spans="1:20" ht="209" x14ac:dyDescent="0.25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78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91">
        <v>11</v>
      </c>
      <c r="P161" s="10">
        <v>26.75</v>
      </c>
      <c r="Q161" s="31" t="s">
        <v>8315</v>
      </c>
      <c r="R161" s="25" t="s">
        <v>8316</v>
      </c>
      <c r="S161" s="32">
        <v>41975</v>
      </c>
      <c r="T161" s="32">
        <v>42035</v>
      </c>
    </row>
    <row r="162" spans="1:20" ht="225" x14ac:dyDescent="0.25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78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100">
        <v>18</v>
      </c>
      <c r="P162" s="10">
        <v>64.290000000000006</v>
      </c>
      <c r="Q162" s="31" t="s">
        <v>8315</v>
      </c>
      <c r="R162" s="25" t="s">
        <v>8316</v>
      </c>
      <c r="S162" s="32">
        <v>41795</v>
      </c>
      <c r="T162" s="32">
        <v>41825</v>
      </c>
    </row>
    <row r="163" spans="1:20" ht="129" x14ac:dyDescent="0.25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78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81">
        <v>4</v>
      </c>
      <c r="P163" s="10">
        <v>175</v>
      </c>
      <c r="Q163" s="31" t="s">
        <v>8315</v>
      </c>
      <c r="R163" s="25" t="s">
        <v>8316</v>
      </c>
      <c r="S163" s="32">
        <v>42508</v>
      </c>
      <c r="T163" s="32">
        <v>42568</v>
      </c>
    </row>
    <row r="164" spans="1:20" ht="193" x14ac:dyDescent="0.25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78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119">
        <v>35</v>
      </c>
      <c r="P164" s="10">
        <v>84.28</v>
      </c>
      <c r="Q164" s="31" t="s">
        <v>8315</v>
      </c>
      <c r="R164" s="25" t="s">
        <v>8316</v>
      </c>
      <c r="S164" s="32">
        <v>41747</v>
      </c>
      <c r="T164" s="32">
        <v>41779</v>
      </c>
    </row>
    <row r="165" spans="1:20" ht="225" x14ac:dyDescent="0.25">
      <c r="A165" s="25">
        <v>3985</v>
      </c>
      <c r="B165" s="26" t="s">
        <v>3981</v>
      </c>
      <c r="C165" s="26" t="s">
        <v>8387</v>
      </c>
      <c r="D165" s="27">
        <v>2000</v>
      </c>
      <c r="E165" s="28">
        <v>641</v>
      </c>
      <c r="F165" s="78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80">
        <v>32</v>
      </c>
      <c r="P165" s="10">
        <v>33.74</v>
      </c>
      <c r="Q165" s="31" t="s">
        <v>8315</v>
      </c>
      <c r="R165" s="25" t="s">
        <v>8316</v>
      </c>
      <c r="S165" s="32">
        <v>42399</v>
      </c>
      <c r="T165" s="32">
        <v>42420</v>
      </c>
    </row>
    <row r="166" spans="1:20" ht="81" x14ac:dyDescent="0.25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78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82">
        <v>2</v>
      </c>
      <c r="P166" s="10">
        <v>8</v>
      </c>
      <c r="Q166" s="31" t="s">
        <v>8315</v>
      </c>
      <c r="R166" s="25" t="s">
        <v>8316</v>
      </c>
      <c r="S166" s="32">
        <v>42230</v>
      </c>
      <c r="T166" s="32">
        <v>42245</v>
      </c>
    </row>
    <row r="167" spans="1:20" ht="193" x14ac:dyDescent="0.25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78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79">
        <v>0</v>
      </c>
      <c r="P167" s="10">
        <v>0</v>
      </c>
      <c r="Q167" s="31" t="s">
        <v>8315</v>
      </c>
      <c r="R167" s="25" t="s">
        <v>8316</v>
      </c>
      <c r="S167" s="32">
        <v>42286</v>
      </c>
      <c r="T167" s="32">
        <v>42316</v>
      </c>
    </row>
    <row r="168" spans="1:20" ht="113" x14ac:dyDescent="0.25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78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87">
        <v>20</v>
      </c>
      <c r="P168" s="10">
        <v>100</v>
      </c>
      <c r="Q168" s="31" t="s">
        <v>8315</v>
      </c>
      <c r="R168" s="25" t="s">
        <v>8316</v>
      </c>
      <c r="S168" s="32">
        <v>42125</v>
      </c>
      <c r="T168" s="32">
        <v>42155</v>
      </c>
    </row>
    <row r="169" spans="1:20" ht="177" x14ac:dyDescent="0.25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78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84">
        <v>5</v>
      </c>
      <c r="P169" s="10">
        <v>60.11</v>
      </c>
      <c r="Q169" s="31" t="s">
        <v>8315</v>
      </c>
      <c r="R169" s="25" t="s">
        <v>8316</v>
      </c>
      <c r="S169" s="32">
        <v>42289</v>
      </c>
      <c r="T169" s="32">
        <v>42349</v>
      </c>
    </row>
    <row r="170" spans="1:20" ht="161" x14ac:dyDescent="0.25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78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79">
        <v>0</v>
      </c>
      <c r="P170" s="10">
        <v>3</v>
      </c>
      <c r="Q170" s="31" t="s">
        <v>8315</v>
      </c>
      <c r="R170" s="25" t="s">
        <v>8316</v>
      </c>
      <c r="S170" s="32">
        <v>42107</v>
      </c>
      <c r="T170" s="32">
        <v>42137</v>
      </c>
    </row>
    <row r="171" spans="1:20" ht="145" x14ac:dyDescent="0.25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78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79">
        <v>0</v>
      </c>
      <c r="P171" s="10">
        <v>5</v>
      </c>
      <c r="Q171" s="31" t="s">
        <v>8315</v>
      </c>
      <c r="R171" s="25" t="s">
        <v>8316</v>
      </c>
      <c r="S171" s="32">
        <v>41809</v>
      </c>
      <c r="T171" s="32">
        <v>41839</v>
      </c>
    </row>
    <row r="172" spans="1:20" ht="225" x14ac:dyDescent="0.25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78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110">
        <v>17</v>
      </c>
      <c r="P172" s="10">
        <v>29.24</v>
      </c>
      <c r="Q172" s="31" t="s">
        <v>8315</v>
      </c>
      <c r="R172" s="25" t="s">
        <v>8316</v>
      </c>
      <c r="S172" s="32">
        <v>41950</v>
      </c>
      <c r="T172" s="32">
        <v>41963</v>
      </c>
    </row>
    <row r="173" spans="1:20" ht="177" x14ac:dyDescent="0.25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78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120">
        <v>57</v>
      </c>
      <c r="P173" s="10">
        <v>59.58</v>
      </c>
      <c r="Q173" s="31" t="s">
        <v>8315</v>
      </c>
      <c r="R173" s="25" t="s">
        <v>8316</v>
      </c>
      <c r="S173" s="32">
        <v>42061</v>
      </c>
      <c r="T173" s="32">
        <v>42091</v>
      </c>
    </row>
    <row r="174" spans="1:20" ht="177" x14ac:dyDescent="0.25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78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110">
        <v>17</v>
      </c>
      <c r="P174" s="10">
        <v>82.57</v>
      </c>
      <c r="Q174" s="31" t="s">
        <v>8315</v>
      </c>
      <c r="R174" s="25" t="s">
        <v>8316</v>
      </c>
      <c r="S174" s="32">
        <v>41842</v>
      </c>
      <c r="T174" s="32">
        <v>41882</v>
      </c>
    </row>
    <row r="175" spans="1:20" ht="81" x14ac:dyDescent="0.25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78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79">
        <v>0</v>
      </c>
      <c r="P175" s="10">
        <v>10</v>
      </c>
      <c r="Q175" s="31" t="s">
        <v>8315</v>
      </c>
      <c r="R175" s="25" t="s">
        <v>8316</v>
      </c>
      <c r="S175" s="32">
        <v>42437</v>
      </c>
      <c r="T175" s="32">
        <v>42497</v>
      </c>
    </row>
    <row r="176" spans="1:20" ht="193" x14ac:dyDescent="0.25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78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82">
        <v>2</v>
      </c>
      <c r="P176" s="10">
        <v>5.75</v>
      </c>
      <c r="Q176" s="31" t="s">
        <v>8315</v>
      </c>
      <c r="R176" s="25" t="s">
        <v>8316</v>
      </c>
      <c r="S176" s="32">
        <v>41879</v>
      </c>
      <c r="T176" s="32">
        <v>41909</v>
      </c>
    </row>
    <row r="177" spans="1:20" ht="177" x14ac:dyDescent="0.25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78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105">
        <v>10</v>
      </c>
      <c r="P177" s="10">
        <v>100.5</v>
      </c>
      <c r="Q177" s="31" t="s">
        <v>8315</v>
      </c>
      <c r="R177" s="25" t="s">
        <v>8316</v>
      </c>
      <c r="S177" s="32">
        <v>42020</v>
      </c>
      <c r="T177" s="32">
        <v>42050</v>
      </c>
    </row>
    <row r="178" spans="1:20" ht="65" x14ac:dyDescent="0.25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78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79">
        <v>0</v>
      </c>
      <c r="P178" s="10">
        <v>1</v>
      </c>
      <c r="Q178" s="31" t="s">
        <v>8315</v>
      </c>
      <c r="R178" s="25" t="s">
        <v>8316</v>
      </c>
      <c r="S178" s="32">
        <v>41890</v>
      </c>
      <c r="T178" s="32">
        <v>41920</v>
      </c>
    </row>
    <row r="179" spans="1:20" ht="193" x14ac:dyDescent="0.25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78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86">
        <v>1</v>
      </c>
      <c r="P179" s="10">
        <v>20</v>
      </c>
      <c r="Q179" s="31" t="s">
        <v>8315</v>
      </c>
      <c r="R179" s="25" t="s">
        <v>8316</v>
      </c>
      <c r="S179" s="32">
        <v>41872</v>
      </c>
      <c r="T179" s="32">
        <v>41932</v>
      </c>
    </row>
    <row r="180" spans="1:20" ht="209" x14ac:dyDescent="0.25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78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79">
        <v>0</v>
      </c>
      <c r="P180" s="10">
        <v>2</v>
      </c>
      <c r="Q180" s="31" t="s">
        <v>8315</v>
      </c>
      <c r="R180" s="25" t="s">
        <v>8316</v>
      </c>
      <c r="S180" s="32">
        <v>42391</v>
      </c>
      <c r="T180" s="32">
        <v>42416</v>
      </c>
    </row>
    <row r="181" spans="1:20" ht="177" x14ac:dyDescent="0.25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78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79">
        <v>0</v>
      </c>
      <c r="P181" s="10">
        <v>5</v>
      </c>
      <c r="Q181" s="31" t="s">
        <v>8315</v>
      </c>
      <c r="R181" s="25" t="s">
        <v>8316</v>
      </c>
      <c r="S181" s="32">
        <v>41848</v>
      </c>
      <c r="T181" s="32">
        <v>41877</v>
      </c>
    </row>
    <row r="182" spans="1:20" ht="177" x14ac:dyDescent="0.25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78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115">
        <v>24</v>
      </c>
      <c r="P182" s="10">
        <v>45.84</v>
      </c>
      <c r="Q182" s="31" t="s">
        <v>8315</v>
      </c>
      <c r="R182" s="25" t="s">
        <v>8316</v>
      </c>
      <c r="S182" s="32">
        <v>41921</v>
      </c>
      <c r="T182" s="32">
        <v>41938</v>
      </c>
    </row>
    <row r="183" spans="1:20" ht="209" x14ac:dyDescent="0.25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78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86">
        <v>1</v>
      </c>
      <c r="P183" s="10">
        <v>13</v>
      </c>
      <c r="Q183" s="31" t="s">
        <v>8315</v>
      </c>
      <c r="R183" s="25" t="s">
        <v>8316</v>
      </c>
      <c r="S183" s="32">
        <v>42021</v>
      </c>
      <c r="T183" s="32">
        <v>42051</v>
      </c>
    </row>
    <row r="184" spans="1:20" ht="193" x14ac:dyDescent="0.25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78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79">
        <v>0</v>
      </c>
      <c r="P184" s="10">
        <v>0</v>
      </c>
      <c r="Q184" s="31" t="s">
        <v>8315</v>
      </c>
      <c r="R184" s="25" t="s">
        <v>8316</v>
      </c>
      <c r="S184" s="32">
        <v>42419</v>
      </c>
      <c r="T184" s="32">
        <v>42434</v>
      </c>
    </row>
    <row r="185" spans="1:20" ht="225" x14ac:dyDescent="0.25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78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79">
        <v>0</v>
      </c>
      <c r="P185" s="10">
        <v>1</v>
      </c>
      <c r="Q185" s="31" t="s">
        <v>8315</v>
      </c>
      <c r="R185" s="25" t="s">
        <v>8316</v>
      </c>
      <c r="S185" s="32">
        <v>42174</v>
      </c>
      <c r="T185" s="32">
        <v>42204</v>
      </c>
    </row>
    <row r="186" spans="1:20" ht="225" x14ac:dyDescent="0.25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78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86">
        <v>1</v>
      </c>
      <c r="P186" s="10">
        <v>52.5</v>
      </c>
      <c r="Q186" s="31" t="s">
        <v>8315</v>
      </c>
      <c r="R186" s="25" t="s">
        <v>8316</v>
      </c>
      <c r="S186" s="32">
        <v>41856</v>
      </c>
      <c r="T186" s="32">
        <v>41886</v>
      </c>
    </row>
    <row r="187" spans="1:20" ht="209" x14ac:dyDescent="0.25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78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86">
        <v>1</v>
      </c>
      <c r="P187" s="10">
        <v>7.25</v>
      </c>
      <c r="Q187" s="31" t="s">
        <v>8315</v>
      </c>
      <c r="R187" s="25" t="s">
        <v>8316</v>
      </c>
      <c r="S187" s="32">
        <v>42417</v>
      </c>
      <c r="T187" s="32">
        <v>42475</v>
      </c>
    </row>
    <row r="188" spans="1:20" ht="193" x14ac:dyDescent="0.25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78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110">
        <v>17</v>
      </c>
      <c r="P188" s="10">
        <v>33.33</v>
      </c>
      <c r="Q188" s="31" t="s">
        <v>8315</v>
      </c>
      <c r="R188" s="25" t="s">
        <v>8316</v>
      </c>
      <c r="S188" s="32">
        <v>42057</v>
      </c>
      <c r="T188" s="32">
        <v>42087</v>
      </c>
    </row>
    <row r="189" spans="1:20" ht="161" x14ac:dyDescent="0.25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78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86">
        <v>1</v>
      </c>
      <c r="P189" s="10">
        <v>62.5</v>
      </c>
      <c r="Q189" s="31" t="s">
        <v>8315</v>
      </c>
      <c r="R189" s="25" t="s">
        <v>8316</v>
      </c>
      <c r="S189" s="32">
        <v>41878</v>
      </c>
      <c r="T189" s="32">
        <v>41938</v>
      </c>
    </row>
    <row r="190" spans="1:20" ht="113" x14ac:dyDescent="0.25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78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121">
        <v>70</v>
      </c>
      <c r="P190" s="10">
        <v>63.56</v>
      </c>
      <c r="Q190" s="31" t="s">
        <v>8315</v>
      </c>
      <c r="R190" s="25" t="s">
        <v>8316</v>
      </c>
      <c r="S190" s="32">
        <v>41990</v>
      </c>
      <c r="T190" s="32">
        <v>42036</v>
      </c>
    </row>
    <row r="191" spans="1:20" ht="161" x14ac:dyDescent="0.25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78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79">
        <v>0</v>
      </c>
      <c r="P191" s="10">
        <v>0</v>
      </c>
      <c r="Q191" s="31" t="s">
        <v>8315</v>
      </c>
      <c r="R191" s="25" t="s">
        <v>8316</v>
      </c>
      <c r="S191" s="32">
        <v>42408</v>
      </c>
      <c r="T191" s="32">
        <v>42453</v>
      </c>
    </row>
    <row r="192" spans="1:20" ht="209" x14ac:dyDescent="0.25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78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86">
        <v>1</v>
      </c>
      <c r="P192" s="10">
        <v>10</v>
      </c>
      <c r="Q192" s="31" t="s">
        <v>8315</v>
      </c>
      <c r="R192" s="25" t="s">
        <v>8316</v>
      </c>
      <c r="S192" s="32">
        <v>42217</v>
      </c>
      <c r="T192" s="32">
        <v>42247</v>
      </c>
    </row>
    <row r="193" spans="1:20" ht="145" x14ac:dyDescent="0.25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78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79">
        <v>0</v>
      </c>
      <c r="P193" s="10">
        <v>0</v>
      </c>
      <c r="Q193" s="31" t="s">
        <v>8315</v>
      </c>
      <c r="R193" s="25" t="s">
        <v>8316</v>
      </c>
      <c r="S193" s="32">
        <v>42282</v>
      </c>
      <c r="T193" s="32">
        <v>42342</v>
      </c>
    </row>
    <row r="194" spans="1:20" ht="209" x14ac:dyDescent="0.25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78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85">
        <v>7</v>
      </c>
      <c r="P194" s="10">
        <v>30.71</v>
      </c>
      <c r="Q194" s="31" t="s">
        <v>8315</v>
      </c>
      <c r="R194" s="25" t="s">
        <v>8316</v>
      </c>
      <c r="S194" s="32">
        <v>42768</v>
      </c>
      <c r="T194" s="32">
        <v>42789</v>
      </c>
    </row>
    <row r="195" spans="1:20" ht="177" x14ac:dyDescent="0.25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78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106">
        <v>28</v>
      </c>
      <c r="P195" s="10">
        <v>51</v>
      </c>
      <c r="Q195" s="31" t="s">
        <v>8315</v>
      </c>
      <c r="R195" s="25" t="s">
        <v>8316</v>
      </c>
      <c r="S195" s="32">
        <v>41765</v>
      </c>
      <c r="T195" s="32">
        <v>41795</v>
      </c>
    </row>
    <row r="196" spans="1:20" ht="209" x14ac:dyDescent="0.25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78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79">
        <v>0</v>
      </c>
      <c r="P196" s="10">
        <v>0</v>
      </c>
      <c r="Q196" s="31" t="s">
        <v>8315</v>
      </c>
      <c r="R196" s="25" t="s">
        <v>8316</v>
      </c>
      <c r="S196" s="32">
        <v>42322</v>
      </c>
      <c r="T196" s="32">
        <v>42352</v>
      </c>
    </row>
    <row r="197" spans="1:20" ht="193" x14ac:dyDescent="0.25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78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108">
        <v>16</v>
      </c>
      <c r="P197" s="10">
        <v>66.67</v>
      </c>
      <c r="Q197" s="31" t="s">
        <v>8315</v>
      </c>
      <c r="R197" s="25" t="s">
        <v>8316</v>
      </c>
      <c r="S197" s="32">
        <v>42374</v>
      </c>
      <c r="T197" s="32">
        <v>42403</v>
      </c>
    </row>
    <row r="198" spans="1:20" ht="209" x14ac:dyDescent="0.25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78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79">
        <v>0</v>
      </c>
      <c r="P198" s="10">
        <v>0</v>
      </c>
      <c r="Q198" s="31" t="s">
        <v>8315</v>
      </c>
      <c r="R198" s="25" t="s">
        <v>8316</v>
      </c>
      <c r="S198" s="32">
        <v>41941</v>
      </c>
      <c r="T198" s="32">
        <v>41991</v>
      </c>
    </row>
    <row r="199" spans="1:20" ht="209" x14ac:dyDescent="0.25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78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85">
        <v>7</v>
      </c>
      <c r="P199" s="10">
        <v>59</v>
      </c>
      <c r="Q199" s="31" t="s">
        <v>8315</v>
      </c>
      <c r="R199" s="25" t="s">
        <v>8316</v>
      </c>
      <c r="S199" s="32">
        <v>42293</v>
      </c>
      <c r="T199" s="32">
        <v>42353</v>
      </c>
    </row>
    <row r="200" spans="1:20" ht="209" x14ac:dyDescent="0.25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78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86">
        <v>1</v>
      </c>
      <c r="P200" s="10">
        <v>100</v>
      </c>
      <c r="Q200" s="31" t="s">
        <v>8315</v>
      </c>
      <c r="R200" s="25" t="s">
        <v>8316</v>
      </c>
      <c r="S200" s="32">
        <v>42067</v>
      </c>
      <c r="T200" s="32">
        <v>42097</v>
      </c>
    </row>
    <row r="201" spans="1:20" ht="113" x14ac:dyDescent="0.25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78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101">
        <v>37</v>
      </c>
      <c r="P201" s="10">
        <v>147.4</v>
      </c>
      <c r="Q201" s="31" t="s">
        <v>8315</v>
      </c>
      <c r="R201" s="25" t="s">
        <v>8316</v>
      </c>
      <c r="S201" s="32">
        <v>41903</v>
      </c>
      <c r="T201" s="32">
        <v>41933</v>
      </c>
    </row>
    <row r="202" spans="1:20" ht="193" x14ac:dyDescent="0.25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78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122">
        <v>47</v>
      </c>
      <c r="P202" s="10">
        <v>166.06</v>
      </c>
      <c r="Q202" s="31" t="s">
        <v>8315</v>
      </c>
      <c r="R202" s="25" t="s">
        <v>8316</v>
      </c>
      <c r="S202" s="32">
        <v>41804</v>
      </c>
      <c r="T202" s="32">
        <v>41821</v>
      </c>
    </row>
    <row r="203" spans="1:20" ht="225" x14ac:dyDescent="0.25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78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91">
        <v>11</v>
      </c>
      <c r="P203" s="10">
        <v>40</v>
      </c>
      <c r="Q203" s="31" t="s">
        <v>8315</v>
      </c>
      <c r="R203" s="25" t="s">
        <v>8316</v>
      </c>
      <c r="S203" s="32">
        <v>42497</v>
      </c>
      <c r="T203" s="32">
        <v>42514</v>
      </c>
    </row>
    <row r="204" spans="1:20" ht="225" x14ac:dyDescent="0.25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78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113">
        <v>12</v>
      </c>
      <c r="P204" s="10">
        <v>75.25</v>
      </c>
      <c r="Q204" s="31" t="s">
        <v>8315</v>
      </c>
      <c r="R204" s="25" t="s">
        <v>8316</v>
      </c>
      <c r="S204" s="32">
        <v>41869</v>
      </c>
      <c r="T204" s="32">
        <v>41929</v>
      </c>
    </row>
    <row r="205" spans="1:20" ht="145" x14ac:dyDescent="0.25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78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123">
        <v>60</v>
      </c>
      <c r="P205" s="10">
        <v>60</v>
      </c>
      <c r="Q205" s="31" t="s">
        <v>8315</v>
      </c>
      <c r="R205" s="25" t="s">
        <v>8316</v>
      </c>
      <c r="S205" s="32">
        <v>42305</v>
      </c>
      <c r="T205" s="32">
        <v>42339</v>
      </c>
    </row>
    <row r="206" spans="1:20" ht="193" x14ac:dyDescent="0.25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78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124">
        <v>31</v>
      </c>
      <c r="P206" s="10">
        <v>1250</v>
      </c>
      <c r="Q206" s="31" t="s">
        <v>8315</v>
      </c>
      <c r="R206" s="25" t="s">
        <v>8316</v>
      </c>
      <c r="S206" s="32">
        <v>42144</v>
      </c>
      <c r="T206" s="32">
        <v>42203</v>
      </c>
    </row>
    <row r="207" spans="1:20" ht="193" x14ac:dyDescent="0.25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78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79">
        <v>0</v>
      </c>
      <c r="P207" s="10">
        <v>7</v>
      </c>
      <c r="Q207" s="31" t="s">
        <v>8315</v>
      </c>
      <c r="R207" s="25" t="s">
        <v>8316</v>
      </c>
      <c r="S207" s="32">
        <v>41995</v>
      </c>
      <c r="T207" s="32">
        <v>42024</v>
      </c>
    </row>
    <row r="208" spans="1:20" ht="209" x14ac:dyDescent="0.25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78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90">
        <v>38</v>
      </c>
      <c r="P208" s="10">
        <v>56.25</v>
      </c>
      <c r="Q208" s="31" t="s">
        <v>8315</v>
      </c>
      <c r="R208" s="25" t="s">
        <v>8316</v>
      </c>
      <c r="S208" s="32">
        <v>42074</v>
      </c>
      <c r="T208" s="32">
        <v>42104</v>
      </c>
    </row>
    <row r="209" spans="1:20" ht="209" x14ac:dyDescent="0.25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78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111">
        <v>8</v>
      </c>
      <c r="P209" s="10">
        <v>38.33</v>
      </c>
      <c r="Q209" s="31" t="s">
        <v>8315</v>
      </c>
      <c r="R209" s="25" t="s">
        <v>8316</v>
      </c>
      <c r="S209" s="32">
        <v>41904</v>
      </c>
      <c r="T209" s="32">
        <v>41934</v>
      </c>
    </row>
    <row r="210" spans="1:20" ht="193" x14ac:dyDescent="0.25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78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82">
        <v>2</v>
      </c>
      <c r="P210" s="10">
        <v>27.5</v>
      </c>
      <c r="Q210" s="31" t="s">
        <v>8315</v>
      </c>
      <c r="R210" s="25" t="s">
        <v>8316</v>
      </c>
      <c r="S210" s="32">
        <v>41991</v>
      </c>
      <c r="T210" s="32">
        <v>42015</v>
      </c>
    </row>
    <row r="211" spans="1:20" ht="193" x14ac:dyDescent="0.25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78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79">
        <v>0</v>
      </c>
      <c r="P211" s="10">
        <v>16</v>
      </c>
      <c r="Q211" s="31" t="s">
        <v>8315</v>
      </c>
      <c r="R211" s="25" t="s">
        <v>8316</v>
      </c>
      <c r="S211" s="32">
        <v>42169</v>
      </c>
      <c r="T211" s="32">
        <v>42199</v>
      </c>
    </row>
    <row r="212" spans="1:20" ht="209" x14ac:dyDescent="0.25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78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79">
        <v>0</v>
      </c>
      <c r="P212" s="10">
        <v>1</v>
      </c>
      <c r="Q212" s="31" t="s">
        <v>8315</v>
      </c>
      <c r="R212" s="25" t="s">
        <v>8316</v>
      </c>
      <c r="S212" s="32">
        <v>41905</v>
      </c>
      <c r="T212" s="32">
        <v>41935</v>
      </c>
    </row>
    <row r="213" spans="1:20" ht="177" x14ac:dyDescent="0.25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78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79">
        <v>0</v>
      </c>
      <c r="P213" s="10">
        <v>0</v>
      </c>
      <c r="Q213" s="31" t="s">
        <v>8315</v>
      </c>
      <c r="R213" s="25" t="s">
        <v>8316</v>
      </c>
      <c r="S213" s="32">
        <v>41761</v>
      </c>
      <c r="T213" s="32">
        <v>41768</v>
      </c>
    </row>
    <row r="214" spans="1:20" ht="225" x14ac:dyDescent="0.25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78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90">
        <v>38</v>
      </c>
      <c r="P214" s="10">
        <v>86.62</v>
      </c>
      <c r="Q214" s="31" t="s">
        <v>8315</v>
      </c>
      <c r="R214" s="25" t="s">
        <v>8316</v>
      </c>
      <c r="S214" s="32">
        <v>41865</v>
      </c>
      <c r="T214" s="32">
        <v>41925</v>
      </c>
    </row>
    <row r="215" spans="1:20" ht="177" x14ac:dyDescent="0.25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78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79">
        <v>0</v>
      </c>
      <c r="P215" s="10">
        <v>0</v>
      </c>
      <c r="Q215" s="31" t="s">
        <v>8315</v>
      </c>
      <c r="R215" s="25" t="s">
        <v>8316</v>
      </c>
      <c r="S215" s="32">
        <v>42613</v>
      </c>
      <c r="T215" s="32">
        <v>42644</v>
      </c>
    </row>
    <row r="216" spans="1:20" ht="193" x14ac:dyDescent="0.25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78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125">
        <v>53</v>
      </c>
      <c r="P216" s="10">
        <v>88.33</v>
      </c>
      <c r="Q216" s="31" t="s">
        <v>8315</v>
      </c>
      <c r="R216" s="25" t="s">
        <v>8316</v>
      </c>
      <c r="S216" s="32">
        <v>42534</v>
      </c>
      <c r="T216" s="32">
        <v>42554</v>
      </c>
    </row>
    <row r="217" spans="1:20" ht="209" x14ac:dyDescent="0.25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78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96">
        <v>3</v>
      </c>
      <c r="P217" s="10">
        <v>23.75</v>
      </c>
      <c r="Q217" s="31" t="s">
        <v>8315</v>
      </c>
      <c r="R217" s="25" t="s">
        <v>8316</v>
      </c>
      <c r="S217" s="32">
        <v>42446</v>
      </c>
      <c r="T217" s="32">
        <v>42461</v>
      </c>
    </row>
    <row r="218" spans="1:20" ht="145" x14ac:dyDescent="0.25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78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79">
        <v>0</v>
      </c>
      <c r="P218" s="10">
        <v>0</v>
      </c>
      <c r="Q218" s="31" t="s">
        <v>8315</v>
      </c>
      <c r="R218" s="25" t="s">
        <v>8316</v>
      </c>
      <c r="S218" s="32">
        <v>42421</v>
      </c>
      <c r="T218" s="32">
        <v>42481</v>
      </c>
    </row>
    <row r="219" spans="1:20" ht="209" x14ac:dyDescent="0.25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78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82">
        <v>2</v>
      </c>
      <c r="P219" s="10">
        <v>163.33000000000001</v>
      </c>
      <c r="Q219" s="31" t="s">
        <v>8315</v>
      </c>
      <c r="R219" s="25" t="s">
        <v>8316</v>
      </c>
      <c r="S219" s="32">
        <v>42523</v>
      </c>
      <c r="T219" s="32">
        <v>42553</v>
      </c>
    </row>
    <row r="220" spans="1:20" ht="145" x14ac:dyDescent="0.25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78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86">
        <v>1</v>
      </c>
      <c r="P220" s="10">
        <v>6.75</v>
      </c>
      <c r="Q220" s="31" t="s">
        <v>8315</v>
      </c>
      <c r="R220" s="25" t="s">
        <v>8316</v>
      </c>
      <c r="S220" s="32">
        <v>41833</v>
      </c>
      <c r="T220" s="32">
        <v>41863</v>
      </c>
    </row>
    <row r="221" spans="1:20" ht="225" x14ac:dyDescent="0.25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78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79">
        <v>0</v>
      </c>
      <c r="P221" s="10">
        <v>25</v>
      </c>
      <c r="Q221" s="31" t="s">
        <v>8315</v>
      </c>
      <c r="R221" s="25" t="s">
        <v>8316</v>
      </c>
      <c r="S221" s="32">
        <v>42479</v>
      </c>
      <c r="T221" s="32">
        <v>42509</v>
      </c>
    </row>
    <row r="222" spans="1:20" ht="209" x14ac:dyDescent="0.25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78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126">
        <v>61</v>
      </c>
      <c r="P222" s="10">
        <v>179.12</v>
      </c>
      <c r="Q222" s="31" t="s">
        <v>8315</v>
      </c>
      <c r="R222" s="25" t="s">
        <v>8316</v>
      </c>
      <c r="S222" s="32">
        <v>42235</v>
      </c>
      <c r="T222" s="32">
        <v>42275</v>
      </c>
    </row>
    <row r="223" spans="1:20" ht="161" x14ac:dyDescent="0.25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78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86">
        <v>1</v>
      </c>
      <c r="P223" s="10">
        <v>34.950000000000003</v>
      </c>
      <c r="Q223" s="31" t="s">
        <v>8315</v>
      </c>
      <c r="R223" s="25" t="s">
        <v>8316</v>
      </c>
      <c r="S223" s="32">
        <v>42718</v>
      </c>
      <c r="T223" s="32">
        <v>42748</v>
      </c>
    </row>
    <row r="224" spans="1:20" ht="177" x14ac:dyDescent="0.25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78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110">
        <v>17</v>
      </c>
      <c r="P224" s="10">
        <v>27.5</v>
      </c>
      <c r="Q224" s="31" t="s">
        <v>8315</v>
      </c>
      <c r="R224" s="25" t="s">
        <v>8316</v>
      </c>
      <c r="S224" s="32">
        <v>42031</v>
      </c>
      <c r="T224" s="32">
        <v>42064</v>
      </c>
    </row>
    <row r="225" spans="1:20" ht="209" x14ac:dyDescent="0.25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78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86">
        <v>1</v>
      </c>
      <c r="P225" s="10">
        <v>18.5</v>
      </c>
      <c r="Q225" s="31" t="s">
        <v>8315</v>
      </c>
      <c r="R225" s="25" t="s">
        <v>8316</v>
      </c>
      <c r="S225" s="32">
        <v>42078</v>
      </c>
      <c r="T225" s="32">
        <v>42133</v>
      </c>
    </row>
    <row r="226" spans="1:20" ht="177" x14ac:dyDescent="0.25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78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79">
        <v>0</v>
      </c>
      <c r="P226" s="10">
        <v>0</v>
      </c>
      <c r="Q226" s="31" t="s">
        <v>8315</v>
      </c>
      <c r="R226" s="25" t="s">
        <v>8316</v>
      </c>
      <c r="S226" s="32">
        <v>41905</v>
      </c>
      <c r="T226" s="32">
        <v>41933</v>
      </c>
    </row>
    <row r="227" spans="1:20" ht="225" x14ac:dyDescent="0.25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78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97">
        <v>9</v>
      </c>
      <c r="P227" s="10">
        <v>222.5</v>
      </c>
      <c r="Q227" s="31" t="s">
        <v>8315</v>
      </c>
      <c r="R227" s="25" t="s">
        <v>8316</v>
      </c>
      <c r="S227" s="32">
        <v>42695</v>
      </c>
      <c r="T227" s="32">
        <v>42725</v>
      </c>
    </row>
    <row r="228" spans="1:20" ht="193" x14ac:dyDescent="0.25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78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79">
        <v>0</v>
      </c>
      <c r="P228" s="10">
        <v>5</v>
      </c>
      <c r="Q228" s="31" t="s">
        <v>8315</v>
      </c>
      <c r="R228" s="25" t="s">
        <v>8316</v>
      </c>
      <c r="S228" s="32">
        <v>42510</v>
      </c>
      <c r="T228" s="32">
        <v>42540</v>
      </c>
    </row>
    <row r="229" spans="1:20" ht="193" x14ac:dyDescent="0.25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78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79">
        <v>0</v>
      </c>
      <c r="P229" s="10">
        <v>0</v>
      </c>
      <c r="Q229" s="31" t="s">
        <v>8315</v>
      </c>
      <c r="R229" s="25" t="s">
        <v>8316</v>
      </c>
      <c r="S229" s="32">
        <v>42511</v>
      </c>
      <c r="T229" s="32">
        <v>42535</v>
      </c>
    </row>
    <row r="230" spans="1:20" ht="177" x14ac:dyDescent="0.25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78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108">
        <v>16</v>
      </c>
      <c r="P230" s="10">
        <v>29.17</v>
      </c>
      <c r="Q230" s="31" t="s">
        <v>8315</v>
      </c>
      <c r="R230" s="25" t="s">
        <v>8316</v>
      </c>
      <c r="S230" s="32">
        <v>42041</v>
      </c>
      <c r="T230" s="32">
        <v>42071</v>
      </c>
    </row>
    <row r="231" spans="1:20" ht="209" x14ac:dyDescent="0.25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78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82">
        <v>2</v>
      </c>
      <c r="P231" s="10">
        <v>1.5</v>
      </c>
      <c r="Q231" s="31" t="s">
        <v>8315</v>
      </c>
      <c r="R231" s="25" t="s">
        <v>8316</v>
      </c>
      <c r="S231" s="32">
        <v>42307</v>
      </c>
      <c r="T231" s="32">
        <v>42322</v>
      </c>
    </row>
    <row r="232" spans="1:20" ht="209" x14ac:dyDescent="0.25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78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103">
        <v>22</v>
      </c>
      <c r="P232" s="10">
        <v>126.5</v>
      </c>
      <c r="Q232" s="31" t="s">
        <v>8315</v>
      </c>
      <c r="R232" s="25" t="s">
        <v>8316</v>
      </c>
      <c r="S232" s="32">
        <v>42353</v>
      </c>
      <c r="T232" s="32">
        <v>42383</v>
      </c>
    </row>
    <row r="233" spans="1:20" ht="209" x14ac:dyDescent="0.25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78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79">
        <v>0</v>
      </c>
      <c r="P233" s="10">
        <v>10</v>
      </c>
      <c r="Q233" s="31" t="s">
        <v>8315</v>
      </c>
      <c r="R233" s="25" t="s">
        <v>8316</v>
      </c>
      <c r="S233" s="32">
        <v>42058</v>
      </c>
      <c r="T233" s="32">
        <v>42087</v>
      </c>
    </row>
    <row r="234" spans="1:20" ht="193" x14ac:dyDescent="0.25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78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84">
        <v>5</v>
      </c>
      <c r="P234" s="10">
        <v>9.4</v>
      </c>
      <c r="Q234" s="31" t="s">
        <v>8315</v>
      </c>
      <c r="R234" s="25" t="s">
        <v>8316</v>
      </c>
      <c r="S234" s="32">
        <v>42304</v>
      </c>
      <c r="T234" s="32">
        <v>42329</v>
      </c>
    </row>
    <row r="235" spans="1:20" ht="65" x14ac:dyDescent="0.25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78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79">
        <v>0</v>
      </c>
      <c r="P235" s="10">
        <v>0</v>
      </c>
      <c r="Q235" s="31" t="s">
        <v>8315</v>
      </c>
      <c r="R235" s="25" t="s">
        <v>8316</v>
      </c>
      <c r="S235" s="32">
        <v>42538</v>
      </c>
      <c r="T235" s="32">
        <v>42568</v>
      </c>
    </row>
    <row r="236" spans="1:20" ht="209" x14ac:dyDescent="0.25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78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84">
        <v>5</v>
      </c>
      <c r="P236" s="10">
        <v>30</v>
      </c>
      <c r="Q236" s="31" t="s">
        <v>8315</v>
      </c>
      <c r="R236" s="25" t="s">
        <v>8316</v>
      </c>
      <c r="S236" s="32">
        <v>42122</v>
      </c>
      <c r="T236" s="32">
        <v>42155</v>
      </c>
    </row>
    <row r="237" spans="1:20" ht="193" x14ac:dyDescent="0.25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78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96">
        <v>3</v>
      </c>
      <c r="P237" s="10">
        <v>10.67</v>
      </c>
      <c r="Q237" s="31" t="s">
        <v>8315</v>
      </c>
      <c r="R237" s="25" t="s">
        <v>8316</v>
      </c>
      <c r="S237" s="32">
        <v>42209</v>
      </c>
      <c r="T237" s="32">
        <v>42223</v>
      </c>
    </row>
    <row r="238" spans="1:20" ht="225" x14ac:dyDescent="0.25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78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109">
        <v>13</v>
      </c>
      <c r="P238" s="10">
        <v>25.5</v>
      </c>
      <c r="Q238" s="31" t="s">
        <v>8315</v>
      </c>
      <c r="R238" s="25" t="s">
        <v>8316</v>
      </c>
      <c r="S238" s="32">
        <v>41990</v>
      </c>
      <c r="T238" s="32">
        <v>42020</v>
      </c>
    </row>
    <row r="239" spans="1:20" ht="209" x14ac:dyDescent="0.25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78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79">
        <v>0</v>
      </c>
      <c r="P239" s="10">
        <v>20</v>
      </c>
      <c r="Q239" s="31" t="s">
        <v>8315</v>
      </c>
      <c r="R239" s="25" t="s">
        <v>8316</v>
      </c>
      <c r="S239" s="32">
        <v>42039</v>
      </c>
      <c r="T239" s="32">
        <v>42099</v>
      </c>
    </row>
    <row r="240" spans="1:20" ht="193" x14ac:dyDescent="0.25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78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101">
        <v>37</v>
      </c>
      <c r="P240" s="10">
        <v>91.25</v>
      </c>
      <c r="Q240" s="31" t="s">
        <v>8315</v>
      </c>
      <c r="R240" s="25" t="s">
        <v>8316</v>
      </c>
      <c r="S240" s="32">
        <v>41890</v>
      </c>
      <c r="T240" s="32">
        <v>41934</v>
      </c>
    </row>
    <row r="241" spans="1:20" ht="161" x14ac:dyDescent="0.25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78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79">
        <v>0</v>
      </c>
      <c r="P241" s="10">
        <v>0</v>
      </c>
      <c r="Q241" s="31" t="s">
        <v>8315</v>
      </c>
      <c r="R241" s="25" t="s">
        <v>8316</v>
      </c>
      <c r="S241" s="32">
        <v>42495</v>
      </c>
      <c r="T241" s="32">
        <v>42525</v>
      </c>
    </row>
    <row r="242" spans="1:20" ht="225" x14ac:dyDescent="0.25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78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86">
        <v>1</v>
      </c>
      <c r="P242" s="10">
        <v>50</v>
      </c>
      <c r="Q242" s="31" t="s">
        <v>8315</v>
      </c>
      <c r="R242" s="25" t="s">
        <v>8316</v>
      </c>
      <c r="S242" s="32">
        <v>42570</v>
      </c>
      <c r="T242" s="32">
        <v>42615</v>
      </c>
    </row>
    <row r="243" spans="1:20" ht="145" x14ac:dyDescent="0.25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78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79">
        <v>0</v>
      </c>
      <c r="P243" s="10">
        <v>0</v>
      </c>
      <c r="Q243" s="31" t="s">
        <v>8315</v>
      </c>
      <c r="R243" s="25" t="s">
        <v>8316</v>
      </c>
      <c r="S243" s="32">
        <v>41927</v>
      </c>
      <c r="T243" s="32">
        <v>41937</v>
      </c>
    </row>
    <row r="244" spans="1:20" ht="209" x14ac:dyDescent="0.25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78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79">
        <v>0</v>
      </c>
      <c r="P244" s="10">
        <v>0</v>
      </c>
      <c r="Q244" s="31" t="s">
        <v>8315</v>
      </c>
      <c r="R244" s="25" t="s">
        <v>8316</v>
      </c>
      <c r="S244" s="32">
        <v>42730</v>
      </c>
      <c r="T244" s="32">
        <v>42760</v>
      </c>
    </row>
    <row r="245" spans="1:20" ht="177" x14ac:dyDescent="0.25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78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104">
        <v>27</v>
      </c>
      <c r="P245" s="10">
        <v>22.83</v>
      </c>
      <c r="Q245" s="31" t="s">
        <v>8315</v>
      </c>
      <c r="R245" s="25" t="s">
        <v>8316</v>
      </c>
      <c r="S245" s="32">
        <v>42475</v>
      </c>
      <c r="T245" s="32">
        <v>42505</v>
      </c>
    </row>
    <row r="246" spans="1:20" ht="193" x14ac:dyDescent="0.25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78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105">
        <v>10</v>
      </c>
      <c r="P246" s="10">
        <v>16.670000000000002</v>
      </c>
      <c r="Q246" s="31" t="s">
        <v>8315</v>
      </c>
      <c r="R246" s="25" t="s">
        <v>8316</v>
      </c>
      <c r="S246" s="32">
        <v>42188</v>
      </c>
      <c r="T246" s="32">
        <v>42242</v>
      </c>
    </row>
    <row r="247" spans="1:20" ht="209" x14ac:dyDescent="0.25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78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127">
        <v>71</v>
      </c>
      <c r="P247" s="10">
        <v>106.97</v>
      </c>
      <c r="Q247" s="31" t="s">
        <v>8315</v>
      </c>
      <c r="R247" s="25" t="s">
        <v>8316</v>
      </c>
      <c r="S247" s="32">
        <v>42053</v>
      </c>
      <c r="T247" s="32">
        <v>42096</v>
      </c>
    </row>
    <row r="248" spans="1:20" ht="209" x14ac:dyDescent="0.25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78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82">
        <v>2</v>
      </c>
      <c r="P248" s="10">
        <v>10.25</v>
      </c>
      <c r="Q248" s="31" t="s">
        <v>8315</v>
      </c>
      <c r="R248" s="25" t="s">
        <v>8316</v>
      </c>
      <c r="S248" s="32">
        <v>41883</v>
      </c>
      <c r="T248" s="32">
        <v>41906</v>
      </c>
    </row>
    <row r="249" spans="1:20" ht="209" x14ac:dyDescent="0.25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78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82">
        <v>2</v>
      </c>
      <c r="P249" s="10">
        <v>59</v>
      </c>
      <c r="Q249" s="31" t="s">
        <v>8315</v>
      </c>
      <c r="R249" s="25" t="s">
        <v>8316</v>
      </c>
      <c r="S249" s="32">
        <v>42767</v>
      </c>
      <c r="T249" s="32">
        <v>42797</v>
      </c>
    </row>
    <row r="250" spans="1:20" ht="193" x14ac:dyDescent="0.25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78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96">
        <v>3</v>
      </c>
      <c r="P250" s="10">
        <v>15.67</v>
      </c>
      <c r="Q250" s="31" t="s">
        <v>8315</v>
      </c>
      <c r="R250" s="25" t="s">
        <v>8316</v>
      </c>
      <c r="S250" s="32">
        <v>42029</v>
      </c>
      <c r="T250" s="32">
        <v>42059</v>
      </c>
    </row>
    <row r="251" spans="1:20" ht="193" x14ac:dyDescent="0.25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78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79">
        <v>0</v>
      </c>
      <c r="P251" s="10">
        <v>1</v>
      </c>
      <c r="Q251" s="31" t="s">
        <v>8315</v>
      </c>
      <c r="R251" s="25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03809-CBEC-9641-B766-B81B6747E112}">
  <dimension ref="A1:C15"/>
  <sheetViews>
    <sheetView workbookViewId="0">
      <selection activeCell="C14" sqref="C14"/>
    </sheetView>
  </sheetViews>
  <sheetFormatPr baseColWidth="10" defaultRowHeight="15" x14ac:dyDescent="0.2"/>
  <cols>
    <col min="1" max="1" width="22.6640625" bestFit="1" customWidth="1"/>
    <col min="2" max="2" width="8" bestFit="1" customWidth="1"/>
    <col min="3" max="3" width="8.6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29">
        <f>AVERAGE('Successful US Kickstarters'!D:D)</f>
        <v>5048.8786407766993</v>
      </c>
      <c r="C2" s="129">
        <f>AVERAGE('Failed US Kickstarters'!D:D)</f>
        <v>10554.212</v>
      </c>
    </row>
    <row r="3" spans="1:3" x14ac:dyDescent="0.2">
      <c r="A3" t="s">
        <v>8391</v>
      </c>
      <c r="B3" s="129">
        <f>MEDIAN('Successful US Kickstarters'!D:D)</f>
        <v>3000</v>
      </c>
      <c r="C3" s="129">
        <f>MEDIAN('Failed US Kickstarters'!D:D)</f>
        <v>5000</v>
      </c>
    </row>
    <row r="4" spans="1:3" x14ac:dyDescent="0.2">
      <c r="A4" t="s">
        <v>8400</v>
      </c>
      <c r="B4" s="129">
        <f>_xlfn.STDEV.P('Successful US Kickstarters'!D:D)</f>
        <v>7748.7537726373303</v>
      </c>
      <c r="C4" s="129">
        <f>_xlfn.STDEV.P('Failed US Kickstarters'!D:D)</f>
        <v>21967.731061515115</v>
      </c>
    </row>
    <row r="5" spans="1:3" x14ac:dyDescent="0.2">
      <c r="A5" t="s">
        <v>8401</v>
      </c>
      <c r="B5" s="129">
        <f>_xlfn.QUARTILE.EXC('Successful US Kickstarters'!D:D, 3)</f>
        <v>5000</v>
      </c>
      <c r="C5" s="129">
        <f>_xlfn.QUARTILE.EXC('Failed US Kickstarters'!D:D, 3)</f>
        <v>10000</v>
      </c>
    </row>
    <row r="6" spans="1:3" x14ac:dyDescent="0.2">
      <c r="A6" t="s">
        <v>8394</v>
      </c>
      <c r="B6" s="129">
        <f>_xlfn.QUARTILE.EXC('Successful US Kickstarters'!D:D, 1)</f>
        <v>1500</v>
      </c>
      <c r="C6" s="129">
        <f>_xlfn.QUARTILE.EXC('Failed US Kickstarters'!D:D, 1)</f>
        <v>2000</v>
      </c>
    </row>
    <row r="7" spans="1:3" x14ac:dyDescent="0.2">
      <c r="A7" t="s">
        <v>8395</v>
      </c>
      <c r="B7" s="129">
        <f>B5-B6</f>
        <v>3500</v>
      </c>
      <c r="C7" s="129">
        <f>C5-C6</f>
        <v>8000</v>
      </c>
    </row>
    <row r="8" spans="1:3" x14ac:dyDescent="0.2">
      <c r="B8" s="129"/>
      <c r="C8" s="129"/>
    </row>
    <row r="9" spans="1:3" x14ac:dyDescent="0.2">
      <c r="A9" s="129" t="s">
        <v>8392</v>
      </c>
      <c r="B9" s="129">
        <f>AVERAGE('Successful US Kickstarters'!E:E)</f>
        <v>5601.5458009708727</v>
      </c>
      <c r="C9" s="129">
        <f>AVERAGE('Failed US Kickstarters'!E:E)</f>
        <v>558.65484000000004</v>
      </c>
    </row>
    <row r="10" spans="1:3" x14ac:dyDescent="0.2">
      <c r="A10" s="129" t="s">
        <v>8393</v>
      </c>
      <c r="B10" s="129">
        <f>MEDIAN('Successful US Kickstarters'!E:E)</f>
        <v>3167.5</v>
      </c>
      <c r="C10" s="129">
        <f>MEDIAN('Failed US Kickstarters'!E:E)</f>
        <v>103</v>
      </c>
    </row>
    <row r="11" spans="1:3" x14ac:dyDescent="0.2">
      <c r="A11" s="130" t="s">
        <v>8398</v>
      </c>
      <c r="B11" s="129">
        <f>_xlfn.STDEV.P('Successful US Kickstarters'!E:E)</f>
        <v>8334.5731699164608</v>
      </c>
      <c r="C11" s="129">
        <f>_xlfn.STDEV.P('Failed US Kickstarters'!E:E)</f>
        <v>1330.5230280400915</v>
      </c>
    </row>
    <row r="12" spans="1:3" x14ac:dyDescent="0.2">
      <c r="A12" s="130" t="s">
        <v>8399</v>
      </c>
      <c r="B12" s="129">
        <f>_xlfn.QUARTILE.EXC('Successful US Kickstarters'!E:E, 3)</f>
        <v>5699</v>
      </c>
      <c r="C12" s="129">
        <f>_xlfn.QUARTILE.EXC('Failed US Kickstarters'!E:E, 3)</f>
        <v>501</v>
      </c>
    </row>
    <row r="13" spans="1:3" x14ac:dyDescent="0.2">
      <c r="A13" s="130" t="s">
        <v>8396</v>
      </c>
      <c r="B13" s="129">
        <f>_xlfn.QUARTILE.EXC('Successful US Kickstarters'!E:E, 1)</f>
        <v>1716.5074999999999</v>
      </c>
      <c r="C13" s="129">
        <f>_xlfn.QUARTILE.EXC('Failed US Kickstarters'!E:E, 1)</f>
        <v>9.25</v>
      </c>
    </row>
    <row r="14" spans="1:3" x14ac:dyDescent="0.2">
      <c r="A14" s="130" t="s">
        <v>8397</v>
      </c>
      <c r="B14" s="129">
        <f>B12-B13</f>
        <v>3982.4925000000003</v>
      </c>
      <c r="C14" s="129">
        <f>C12-C13</f>
        <v>491.75</v>
      </c>
    </row>
    <row r="15" spans="1:3" x14ac:dyDescent="0.2">
      <c r="A15" s="129"/>
      <c r="B15" s="129"/>
      <c r="C15" s="12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3DE8-618D-2A45-8F0D-24230EF2AFAC}">
  <dimension ref="A1:T413"/>
  <sheetViews>
    <sheetView topLeftCell="A5" workbookViewId="0">
      <selection activeCell="B4" sqref="B4"/>
    </sheetView>
  </sheetViews>
  <sheetFormatPr baseColWidth="10" defaultRowHeight="15" x14ac:dyDescent="0.2"/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11" t="s">
        <v>8306</v>
      </c>
      <c r="P1" s="20" t="s">
        <v>8307</v>
      </c>
      <c r="Q1" s="24" t="s">
        <v>8358</v>
      </c>
      <c r="R1" s="20" t="s">
        <v>8359</v>
      </c>
      <c r="S1" s="20" t="s">
        <v>8365</v>
      </c>
      <c r="T1" s="20" t="s">
        <v>8366</v>
      </c>
    </row>
    <row r="2" spans="1:20" ht="225" x14ac:dyDescent="0.25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10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5" x14ac:dyDescent="0.25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10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193" x14ac:dyDescent="0.25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10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193" x14ac:dyDescent="0.25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10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209" x14ac:dyDescent="0.25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10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81" x14ac:dyDescent="0.25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10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225" x14ac:dyDescent="0.25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10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241" x14ac:dyDescent="0.25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10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209" x14ac:dyDescent="0.25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10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193" x14ac:dyDescent="0.25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10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225" x14ac:dyDescent="0.25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10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225" x14ac:dyDescent="0.25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10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209" x14ac:dyDescent="0.25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10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177" x14ac:dyDescent="0.25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10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81" x14ac:dyDescent="0.25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10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209" x14ac:dyDescent="0.25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10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209" x14ac:dyDescent="0.25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10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193" x14ac:dyDescent="0.25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10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161" x14ac:dyDescent="0.25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10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225" x14ac:dyDescent="0.25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10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225" x14ac:dyDescent="0.25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10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145" x14ac:dyDescent="0.25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10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161" x14ac:dyDescent="0.25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10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161" x14ac:dyDescent="0.25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10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77" x14ac:dyDescent="0.25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10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161" x14ac:dyDescent="0.25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10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93" x14ac:dyDescent="0.25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10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161" x14ac:dyDescent="0.25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10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97" x14ac:dyDescent="0.25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10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193" x14ac:dyDescent="0.25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10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209" x14ac:dyDescent="0.25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10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193" x14ac:dyDescent="0.25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10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177" x14ac:dyDescent="0.25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10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209" x14ac:dyDescent="0.25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10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65" x14ac:dyDescent="0.25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10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209" x14ac:dyDescent="0.25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10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225" x14ac:dyDescent="0.25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10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209" x14ac:dyDescent="0.25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10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193" x14ac:dyDescent="0.25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10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193" x14ac:dyDescent="0.25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10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225" x14ac:dyDescent="0.25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10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145" x14ac:dyDescent="0.25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10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225" x14ac:dyDescent="0.25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10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225" x14ac:dyDescent="0.25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10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145" x14ac:dyDescent="0.25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10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145" x14ac:dyDescent="0.25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10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65" x14ac:dyDescent="0.25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10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225" x14ac:dyDescent="0.25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10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93" x14ac:dyDescent="0.25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10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209" x14ac:dyDescent="0.25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10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209" x14ac:dyDescent="0.25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10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209" x14ac:dyDescent="0.25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10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209" x14ac:dyDescent="0.25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10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193" x14ac:dyDescent="0.25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10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209" x14ac:dyDescent="0.25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10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209" x14ac:dyDescent="0.25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10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161" x14ac:dyDescent="0.25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10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129" x14ac:dyDescent="0.25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10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193" x14ac:dyDescent="0.25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10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209" x14ac:dyDescent="0.25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10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129" x14ac:dyDescent="0.25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10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193" x14ac:dyDescent="0.25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10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209" x14ac:dyDescent="0.25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10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225" x14ac:dyDescent="0.25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10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273" x14ac:dyDescent="0.25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10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209" x14ac:dyDescent="0.25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10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209" x14ac:dyDescent="0.25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10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161" x14ac:dyDescent="0.25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10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209" x14ac:dyDescent="0.25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10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97" x14ac:dyDescent="0.25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10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225" x14ac:dyDescent="0.25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10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241" x14ac:dyDescent="0.25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10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177" x14ac:dyDescent="0.25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10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177" x14ac:dyDescent="0.25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10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209" x14ac:dyDescent="0.25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10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225" x14ac:dyDescent="0.25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10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97" x14ac:dyDescent="0.25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10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97" x14ac:dyDescent="0.25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10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161" x14ac:dyDescent="0.25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10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209" x14ac:dyDescent="0.25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10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225" x14ac:dyDescent="0.25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10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193" x14ac:dyDescent="0.25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10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193" x14ac:dyDescent="0.25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10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193" x14ac:dyDescent="0.25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10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209" x14ac:dyDescent="0.25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10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97" x14ac:dyDescent="0.25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10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193" x14ac:dyDescent="0.25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10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113" x14ac:dyDescent="0.25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10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161" x14ac:dyDescent="0.25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10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209" x14ac:dyDescent="0.25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10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225" x14ac:dyDescent="0.25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10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209" x14ac:dyDescent="0.25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10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257" x14ac:dyDescent="0.25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10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209" x14ac:dyDescent="0.25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10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209" x14ac:dyDescent="0.25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10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161" x14ac:dyDescent="0.25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10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209" x14ac:dyDescent="0.25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10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161" x14ac:dyDescent="0.25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10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161" x14ac:dyDescent="0.25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10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209" x14ac:dyDescent="0.25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10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193" x14ac:dyDescent="0.25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10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209" x14ac:dyDescent="0.25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10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225" x14ac:dyDescent="0.25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10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225" x14ac:dyDescent="0.25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10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129" x14ac:dyDescent="0.25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10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225" x14ac:dyDescent="0.25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10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161" x14ac:dyDescent="0.25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10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145" x14ac:dyDescent="0.25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10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97" x14ac:dyDescent="0.25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10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145" x14ac:dyDescent="0.25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10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145" x14ac:dyDescent="0.25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10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209" x14ac:dyDescent="0.25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10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177" x14ac:dyDescent="0.25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10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1" x14ac:dyDescent="0.25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10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161" x14ac:dyDescent="0.25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10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209" x14ac:dyDescent="0.25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10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193" x14ac:dyDescent="0.25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10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193" x14ac:dyDescent="0.25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10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209" x14ac:dyDescent="0.25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10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209" x14ac:dyDescent="0.25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10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241" x14ac:dyDescent="0.25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10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113" x14ac:dyDescent="0.25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10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225" x14ac:dyDescent="0.25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10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113" x14ac:dyDescent="0.25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10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209" x14ac:dyDescent="0.25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10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161" x14ac:dyDescent="0.25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10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193" x14ac:dyDescent="0.25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10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113" x14ac:dyDescent="0.25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10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193" x14ac:dyDescent="0.25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10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209" x14ac:dyDescent="0.25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10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193" x14ac:dyDescent="0.25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10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129" x14ac:dyDescent="0.25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10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161" x14ac:dyDescent="0.25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10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145" x14ac:dyDescent="0.25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10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193" x14ac:dyDescent="0.25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10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161" x14ac:dyDescent="0.25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10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209" x14ac:dyDescent="0.25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10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129" x14ac:dyDescent="0.25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10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129" x14ac:dyDescent="0.25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10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161" x14ac:dyDescent="0.25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10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177" x14ac:dyDescent="0.25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10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209" x14ac:dyDescent="0.25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10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209" x14ac:dyDescent="0.25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10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177" x14ac:dyDescent="0.25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10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209" x14ac:dyDescent="0.25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10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193" x14ac:dyDescent="0.25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10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209" x14ac:dyDescent="0.25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10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225" x14ac:dyDescent="0.25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10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225" x14ac:dyDescent="0.25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10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177" x14ac:dyDescent="0.25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10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225" x14ac:dyDescent="0.25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10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177" x14ac:dyDescent="0.25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10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49" x14ac:dyDescent="0.25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10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209" x14ac:dyDescent="0.25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10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225" x14ac:dyDescent="0.25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10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193" x14ac:dyDescent="0.25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10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225" x14ac:dyDescent="0.25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10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161" x14ac:dyDescent="0.25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10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209" x14ac:dyDescent="0.25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10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193" x14ac:dyDescent="0.25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10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193" x14ac:dyDescent="0.25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10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193" x14ac:dyDescent="0.25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10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225" x14ac:dyDescent="0.25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10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193" x14ac:dyDescent="0.25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10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193" x14ac:dyDescent="0.25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10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145" x14ac:dyDescent="0.25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10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193" x14ac:dyDescent="0.25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10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193" x14ac:dyDescent="0.25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10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177" x14ac:dyDescent="0.25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10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193" x14ac:dyDescent="0.25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10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161" x14ac:dyDescent="0.25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10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177" x14ac:dyDescent="0.25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10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193" x14ac:dyDescent="0.25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10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193" x14ac:dyDescent="0.25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10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209" x14ac:dyDescent="0.25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10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193" x14ac:dyDescent="0.25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10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193" x14ac:dyDescent="0.25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10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193" x14ac:dyDescent="0.25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10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209" x14ac:dyDescent="0.25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10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145" x14ac:dyDescent="0.25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10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113" x14ac:dyDescent="0.25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10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161" x14ac:dyDescent="0.25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10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209" x14ac:dyDescent="0.25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10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145" x14ac:dyDescent="0.25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10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225" x14ac:dyDescent="0.25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10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209" x14ac:dyDescent="0.25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10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193" x14ac:dyDescent="0.25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10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225" x14ac:dyDescent="0.25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10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225" x14ac:dyDescent="0.25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10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161" x14ac:dyDescent="0.25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10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193" x14ac:dyDescent="0.25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10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129" x14ac:dyDescent="0.25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10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209" x14ac:dyDescent="0.25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10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209" x14ac:dyDescent="0.25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10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177" x14ac:dyDescent="0.25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10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225" x14ac:dyDescent="0.25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10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209" x14ac:dyDescent="0.25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10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177" x14ac:dyDescent="0.25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10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113" x14ac:dyDescent="0.25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10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129" x14ac:dyDescent="0.25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10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177" x14ac:dyDescent="0.25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10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241" x14ac:dyDescent="0.25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10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193" x14ac:dyDescent="0.25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10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209" x14ac:dyDescent="0.25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10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193" x14ac:dyDescent="0.25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10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209" x14ac:dyDescent="0.25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10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193" x14ac:dyDescent="0.25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10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193" x14ac:dyDescent="0.25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10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241" x14ac:dyDescent="0.25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10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193" x14ac:dyDescent="0.25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10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209" x14ac:dyDescent="0.25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10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209" x14ac:dyDescent="0.25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10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193" x14ac:dyDescent="0.25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10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177" x14ac:dyDescent="0.25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10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225" x14ac:dyDescent="0.25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10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225" x14ac:dyDescent="0.25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10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193" x14ac:dyDescent="0.25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10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241" x14ac:dyDescent="0.25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10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161" x14ac:dyDescent="0.25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10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193" x14ac:dyDescent="0.25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10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177" x14ac:dyDescent="0.25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10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209" x14ac:dyDescent="0.25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10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209" x14ac:dyDescent="0.25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10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209" x14ac:dyDescent="0.25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10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145" x14ac:dyDescent="0.25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10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193" x14ac:dyDescent="0.25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10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225" x14ac:dyDescent="0.25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10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209" x14ac:dyDescent="0.25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10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145" x14ac:dyDescent="0.25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10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209" x14ac:dyDescent="0.25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10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193" x14ac:dyDescent="0.25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10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177" x14ac:dyDescent="0.25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10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193" x14ac:dyDescent="0.25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10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193" x14ac:dyDescent="0.25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10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129" x14ac:dyDescent="0.25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10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193" x14ac:dyDescent="0.25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10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209" x14ac:dyDescent="0.25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10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209" x14ac:dyDescent="0.25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10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193" x14ac:dyDescent="0.25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10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129" x14ac:dyDescent="0.25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10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209" x14ac:dyDescent="0.25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10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193" x14ac:dyDescent="0.25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10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225" x14ac:dyDescent="0.25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10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193" x14ac:dyDescent="0.25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10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113" x14ac:dyDescent="0.25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10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177" x14ac:dyDescent="0.25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10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161" x14ac:dyDescent="0.25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10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209" x14ac:dyDescent="0.25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10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225" x14ac:dyDescent="0.25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10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225" x14ac:dyDescent="0.25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10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193" x14ac:dyDescent="0.25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10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113" x14ac:dyDescent="0.25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10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209" x14ac:dyDescent="0.25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10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241" x14ac:dyDescent="0.25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10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193" x14ac:dyDescent="0.25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10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225" x14ac:dyDescent="0.25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10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177" x14ac:dyDescent="0.25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10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49" x14ac:dyDescent="0.25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10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161" x14ac:dyDescent="0.25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10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241" x14ac:dyDescent="0.25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10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161" x14ac:dyDescent="0.25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10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225" x14ac:dyDescent="0.25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10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209" x14ac:dyDescent="0.25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10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225" x14ac:dyDescent="0.25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10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209" x14ac:dyDescent="0.25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10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193" x14ac:dyDescent="0.25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10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177" x14ac:dyDescent="0.25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10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177" x14ac:dyDescent="0.25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10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225" x14ac:dyDescent="0.25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10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193" x14ac:dyDescent="0.25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10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193" x14ac:dyDescent="0.25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10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209" x14ac:dyDescent="0.25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10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209" x14ac:dyDescent="0.25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10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225" x14ac:dyDescent="0.25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10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193" x14ac:dyDescent="0.25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10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209" x14ac:dyDescent="0.25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10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225" x14ac:dyDescent="0.25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10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225" x14ac:dyDescent="0.25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10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209" x14ac:dyDescent="0.25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10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209" x14ac:dyDescent="0.25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10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241" x14ac:dyDescent="0.25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10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193" x14ac:dyDescent="0.25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10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225" x14ac:dyDescent="0.25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10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93" x14ac:dyDescent="0.25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10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209" x14ac:dyDescent="0.25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10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161" x14ac:dyDescent="0.25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10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209" x14ac:dyDescent="0.25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10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241" x14ac:dyDescent="0.25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10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209" x14ac:dyDescent="0.25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10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193" x14ac:dyDescent="0.25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10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193" x14ac:dyDescent="0.25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10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209" x14ac:dyDescent="0.25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10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193" x14ac:dyDescent="0.25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10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257" x14ac:dyDescent="0.25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10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193" x14ac:dyDescent="0.25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10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193" x14ac:dyDescent="0.25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10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193" x14ac:dyDescent="0.25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10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225" x14ac:dyDescent="0.25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10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225" x14ac:dyDescent="0.25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10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5" x14ac:dyDescent="0.25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10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225" x14ac:dyDescent="0.25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10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209" x14ac:dyDescent="0.25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10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145" x14ac:dyDescent="0.25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10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209" x14ac:dyDescent="0.25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10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209" x14ac:dyDescent="0.25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10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161" x14ac:dyDescent="0.25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10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225" x14ac:dyDescent="0.25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10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225" x14ac:dyDescent="0.25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10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193" x14ac:dyDescent="0.25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10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177" x14ac:dyDescent="0.25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10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241" x14ac:dyDescent="0.25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10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177" x14ac:dyDescent="0.25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10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177" x14ac:dyDescent="0.25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10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225" x14ac:dyDescent="0.25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10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257" x14ac:dyDescent="0.25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10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241" x14ac:dyDescent="0.25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10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209" x14ac:dyDescent="0.25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10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193" x14ac:dyDescent="0.25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10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193" x14ac:dyDescent="0.25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10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209" x14ac:dyDescent="0.25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10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209" x14ac:dyDescent="0.25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10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177" x14ac:dyDescent="0.25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10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193" x14ac:dyDescent="0.25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10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193" x14ac:dyDescent="0.25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10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193" x14ac:dyDescent="0.25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10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193" x14ac:dyDescent="0.25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10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177" x14ac:dyDescent="0.25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10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1" x14ac:dyDescent="0.25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10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193" x14ac:dyDescent="0.25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10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225" x14ac:dyDescent="0.25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10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177" x14ac:dyDescent="0.25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10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177" x14ac:dyDescent="0.25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10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225" x14ac:dyDescent="0.25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10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113" x14ac:dyDescent="0.25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10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129" x14ac:dyDescent="0.25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10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177" x14ac:dyDescent="0.25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10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209" x14ac:dyDescent="0.25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10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113" x14ac:dyDescent="0.25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10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209" x14ac:dyDescent="0.25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10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241" x14ac:dyDescent="0.25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10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209" x14ac:dyDescent="0.25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10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145" x14ac:dyDescent="0.25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10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193" x14ac:dyDescent="0.25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10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225" x14ac:dyDescent="0.25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10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209" x14ac:dyDescent="0.25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10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225" x14ac:dyDescent="0.25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10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129" x14ac:dyDescent="0.25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10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161" x14ac:dyDescent="0.25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10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257" x14ac:dyDescent="0.25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10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241" x14ac:dyDescent="0.25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10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145" x14ac:dyDescent="0.25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10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161" x14ac:dyDescent="0.25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10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241" x14ac:dyDescent="0.25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10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113" x14ac:dyDescent="0.25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10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177" x14ac:dyDescent="0.25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10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209" x14ac:dyDescent="0.25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10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209" x14ac:dyDescent="0.25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10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81" x14ac:dyDescent="0.25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10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209" x14ac:dyDescent="0.25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10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209" x14ac:dyDescent="0.25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10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225" x14ac:dyDescent="0.25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10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145" x14ac:dyDescent="0.25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10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225" x14ac:dyDescent="0.25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10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61" x14ac:dyDescent="0.25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10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241" x14ac:dyDescent="0.25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10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193" x14ac:dyDescent="0.25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10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145" x14ac:dyDescent="0.25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10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225" x14ac:dyDescent="0.25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10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193" x14ac:dyDescent="0.25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10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177" x14ac:dyDescent="0.25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10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209" x14ac:dyDescent="0.25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10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209" x14ac:dyDescent="0.25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10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193" x14ac:dyDescent="0.25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10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9" x14ac:dyDescent="0.25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10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113" x14ac:dyDescent="0.25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10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177" x14ac:dyDescent="0.25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10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209" x14ac:dyDescent="0.25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10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177" x14ac:dyDescent="0.25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10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225" x14ac:dyDescent="0.25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10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97" x14ac:dyDescent="0.25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10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209" x14ac:dyDescent="0.25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10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177" x14ac:dyDescent="0.25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10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177" x14ac:dyDescent="0.25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10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145" x14ac:dyDescent="0.25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10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225" x14ac:dyDescent="0.25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10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113" x14ac:dyDescent="0.25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10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113" x14ac:dyDescent="0.25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10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225" x14ac:dyDescent="0.25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10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193" x14ac:dyDescent="0.25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10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225" x14ac:dyDescent="0.25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10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193" x14ac:dyDescent="0.25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10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113" x14ac:dyDescent="0.25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10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225" x14ac:dyDescent="0.25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10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193" x14ac:dyDescent="0.25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10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177" x14ac:dyDescent="0.25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10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193" x14ac:dyDescent="0.25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10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209" x14ac:dyDescent="0.25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10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209" x14ac:dyDescent="0.25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10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193" x14ac:dyDescent="0.25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10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241" x14ac:dyDescent="0.25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10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209" x14ac:dyDescent="0.25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10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145" x14ac:dyDescent="0.25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10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225" x14ac:dyDescent="0.25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10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193" x14ac:dyDescent="0.25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10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209" x14ac:dyDescent="0.25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10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209" x14ac:dyDescent="0.25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10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193" x14ac:dyDescent="0.25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10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177" x14ac:dyDescent="0.25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10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225" x14ac:dyDescent="0.25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10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225" x14ac:dyDescent="0.25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10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161" x14ac:dyDescent="0.25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10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209" x14ac:dyDescent="0.25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10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82F5-7DB0-5647-B2C7-7DBFB0C25373}">
  <dimension ref="A1:I6"/>
  <sheetViews>
    <sheetView workbookViewId="0">
      <selection activeCell="I5" sqref="I5"/>
    </sheetView>
  </sheetViews>
  <sheetFormatPr baseColWidth="10" defaultRowHeight="15" x14ac:dyDescent="0.2"/>
  <cols>
    <col min="1" max="1" width="28.6640625" bestFit="1" customWidth="1"/>
    <col min="2" max="2" width="32.1640625" customWidth="1"/>
    <col min="5" max="5" width="7" bestFit="1" customWidth="1"/>
    <col min="6" max="6" width="15.1640625" bestFit="1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9" ht="64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  <c r="I2">
        <v>49</v>
      </c>
    </row>
    <row r="3" spans="1:9" ht="64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  <c r="I3">
        <v>50</v>
      </c>
    </row>
    <row r="4" spans="1:9" ht="64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  <c r="I4">
        <v>66</v>
      </c>
    </row>
    <row r="5" spans="1:9" ht="48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  <c r="I5">
        <f>AVERAGE(I2:I4)</f>
        <v>55</v>
      </c>
    </row>
    <row r="6" spans="1:9" ht="64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65986-4B69-A845-A24A-FE00A4C80A19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8360</v>
      </c>
      <c r="B3" s="16" t="s">
        <v>8361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7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C447-C06D-B742-BD4B-64BA8F292E72}">
  <dimension ref="A1:E7"/>
  <sheetViews>
    <sheetView workbookViewId="0">
      <selection activeCell="H24" sqref="H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6" t="s">
        <v>8358</v>
      </c>
      <c r="B1" t="s">
        <v>8363</v>
      </c>
    </row>
    <row r="2" spans="1:5" x14ac:dyDescent="0.2">
      <c r="A2" s="16" t="s">
        <v>8222</v>
      </c>
      <c r="B2" t="s">
        <v>8224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7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DE98-3067-F344-9316-9EAAD9D95455}">
  <dimension ref="A1:F18"/>
  <sheetViews>
    <sheetView topLeftCell="G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8363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Sucessful Table top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Over Time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2021-10-17T18:40:07Z</dcterms:modified>
</cp:coreProperties>
</file>