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tudk.sharepoint.com/sites/MegansPhD/Delte dokumenter/General/Work Packages/WP2 - Fuel portfolio/For submission/"/>
    </mc:Choice>
  </mc:AlternateContent>
  <xr:revisionPtr revIDLastSave="42" documentId="8_{6EF8095E-6701-4F5C-BAC0-FBDD73EE73E5}" xr6:coauthVersionLast="47" xr6:coauthVersionMax="47" xr10:uidLastSave="{242F62E5-6E1B-4555-BB68-EDB5FF9E87FA}"/>
  <bookViews>
    <workbookView xWindow="-110" yWindow="-110" windowWidth="19420" windowHeight="10420" activeTab="3" xr2:uid="{5E77CAB5-75E9-49BE-92CB-B6F79B713345}"/>
  </bookViews>
  <sheets>
    <sheet name="Description" sheetId="4" r:id="rId1"/>
    <sheet name="T-km" sheetId="1" r:id="rId2"/>
    <sheet name="MJ SP" sheetId="5" r:id="rId3"/>
    <sheet name="MJ fuel" sheetId="6" r:id="rId4"/>
    <sheet name="All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" i="6" l="1"/>
  <c r="AB5" i="6"/>
  <c r="AC5" i="6"/>
  <c r="F5" i="7" s="1"/>
  <c r="AD5" i="6"/>
  <c r="AE5" i="6"/>
  <c r="AF5" i="6"/>
  <c r="I5" i="7" s="1"/>
  <c r="AG5" i="6"/>
  <c r="AH5" i="6"/>
  <c r="AA6" i="6"/>
  <c r="AB6" i="6"/>
  <c r="AC6" i="6"/>
  <c r="AD6" i="6"/>
  <c r="AE6" i="6"/>
  <c r="AF6" i="6"/>
  <c r="AG6" i="6"/>
  <c r="AH6" i="6"/>
  <c r="AA7" i="6"/>
  <c r="AB7" i="6"/>
  <c r="AC7" i="6"/>
  <c r="AD7" i="6"/>
  <c r="AE7" i="6"/>
  <c r="AF7" i="6"/>
  <c r="AG7" i="6"/>
  <c r="AH7" i="6"/>
  <c r="AA8" i="6"/>
  <c r="AB8" i="6"/>
  <c r="AC8" i="6"/>
  <c r="AD8" i="6"/>
  <c r="AE8" i="6"/>
  <c r="AF8" i="6"/>
  <c r="AG8" i="6"/>
  <c r="AH8" i="6"/>
  <c r="AA9" i="6"/>
  <c r="AB9" i="6"/>
  <c r="AC9" i="6"/>
  <c r="AD9" i="6"/>
  <c r="AE9" i="6"/>
  <c r="AF9" i="6"/>
  <c r="AG9" i="6"/>
  <c r="AH9" i="6"/>
  <c r="AA10" i="6"/>
  <c r="AB10" i="6"/>
  <c r="AC10" i="6"/>
  <c r="AD10" i="6"/>
  <c r="AE10" i="6"/>
  <c r="AF10" i="6"/>
  <c r="AG10" i="6"/>
  <c r="AH10" i="6"/>
  <c r="AA11" i="6"/>
  <c r="AB11" i="6"/>
  <c r="AC11" i="6"/>
  <c r="AD11" i="6"/>
  <c r="AE11" i="6"/>
  <c r="AF11" i="6"/>
  <c r="AG11" i="6"/>
  <c r="AH11" i="6"/>
  <c r="AA12" i="6"/>
  <c r="AB12" i="6"/>
  <c r="AC12" i="6"/>
  <c r="AD12" i="6"/>
  <c r="AE12" i="6"/>
  <c r="AF12" i="6"/>
  <c r="AG12" i="6"/>
  <c r="AH12" i="6"/>
  <c r="AA13" i="6"/>
  <c r="AB13" i="6"/>
  <c r="AC13" i="6"/>
  <c r="AD13" i="6"/>
  <c r="AE13" i="6"/>
  <c r="AF13" i="6"/>
  <c r="AG13" i="6"/>
  <c r="AH13" i="6"/>
  <c r="AA14" i="6"/>
  <c r="AB14" i="6"/>
  <c r="AC14" i="6"/>
  <c r="AD14" i="6"/>
  <c r="AE14" i="6"/>
  <c r="AF14" i="6"/>
  <c r="AG14" i="6"/>
  <c r="AH14" i="6"/>
  <c r="AA15" i="6"/>
  <c r="AB15" i="6"/>
  <c r="AC15" i="6"/>
  <c r="AD15" i="6"/>
  <c r="AE15" i="6"/>
  <c r="AF15" i="6"/>
  <c r="AG15" i="6"/>
  <c r="AH15" i="6"/>
  <c r="AA16" i="6"/>
  <c r="AB16" i="6"/>
  <c r="AC16" i="6"/>
  <c r="AD16" i="6"/>
  <c r="AE16" i="6"/>
  <c r="AF16" i="6"/>
  <c r="AG16" i="6"/>
  <c r="AH16" i="6"/>
  <c r="AA17" i="6"/>
  <c r="AB17" i="6"/>
  <c r="AC17" i="6"/>
  <c r="AD17" i="6"/>
  <c r="AE17" i="6"/>
  <c r="AF17" i="6"/>
  <c r="AG17" i="6"/>
  <c r="AH17" i="6"/>
  <c r="AA18" i="6"/>
  <c r="AB18" i="6"/>
  <c r="AC18" i="6"/>
  <c r="AD18" i="6"/>
  <c r="AE18" i="6"/>
  <c r="AF18" i="6"/>
  <c r="AG18" i="6"/>
  <c r="AH18" i="6"/>
  <c r="AA19" i="6"/>
  <c r="AB19" i="6"/>
  <c r="AC19" i="6"/>
  <c r="AD19" i="6"/>
  <c r="AE19" i="6"/>
  <c r="AF19" i="6"/>
  <c r="AG19" i="6"/>
  <c r="AH19" i="6"/>
  <c r="AA20" i="6"/>
  <c r="AB20" i="6"/>
  <c r="AC20" i="6"/>
  <c r="AD20" i="6"/>
  <c r="AE20" i="6"/>
  <c r="AF20" i="6"/>
  <c r="AG20" i="6"/>
  <c r="AH20" i="6"/>
  <c r="AA21" i="6"/>
  <c r="AB21" i="6"/>
  <c r="AC21" i="6"/>
  <c r="AD21" i="6"/>
  <c r="AE21" i="6"/>
  <c r="AF21" i="6"/>
  <c r="AG21" i="6"/>
  <c r="AH21" i="6"/>
  <c r="AA22" i="6"/>
  <c r="AB22" i="6"/>
  <c r="AC22" i="6"/>
  <c r="AD22" i="6"/>
  <c r="AE22" i="6"/>
  <c r="AF22" i="6"/>
  <c r="AG22" i="6"/>
  <c r="AH22" i="6"/>
  <c r="AA23" i="6"/>
  <c r="AB23" i="6"/>
  <c r="AC23" i="6"/>
  <c r="AD23" i="6"/>
  <c r="AE23" i="6"/>
  <c r="AF23" i="6"/>
  <c r="AG23" i="6"/>
  <c r="AH23" i="6"/>
  <c r="AA24" i="6"/>
  <c r="AB24" i="6"/>
  <c r="AC24" i="6"/>
  <c r="AD24" i="6"/>
  <c r="AE24" i="6"/>
  <c r="AF24" i="6"/>
  <c r="AG24" i="6"/>
  <c r="AH24" i="6"/>
  <c r="AA25" i="6"/>
  <c r="AB25" i="6"/>
  <c r="AC25" i="6"/>
  <c r="AD25" i="6"/>
  <c r="AE25" i="6"/>
  <c r="AF25" i="6"/>
  <c r="AG25" i="6"/>
  <c r="AH25" i="6"/>
  <c r="AA26" i="6"/>
  <c r="AB26" i="6"/>
  <c r="AC26" i="6"/>
  <c r="AD26" i="6"/>
  <c r="AE26" i="6"/>
  <c r="AF26" i="6"/>
  <c r="AG26" i="6"/>
  <c r="AH26" i="6"/>
  <c r="AA27" i="6"/>
  <c r="AB27" i="6"/>
  <c r="AC27" i="6"/>
  <c r="AD27" i="6"/>
  <c r="AE27" i="6"/>
  <c r="AF27" i="6"/>
  <c r="AG27" i="6"/>
  <c r="AH27" i="6"/>
  <c r="AA28" i="6"/>
  <c r="AB28" i="6"/>
  <c r="AC28" i="6"/>
  <c r="AD28" i="6"/>
  <c r="AE28" i="6"/>
  <c r="AF28" i="6"/>
  <c r="AG28" i="6"/>
  <c r="AH28" i="6"/>
  <c r="AB4" i="6"/>
  <c r="AC4" i="6"/>
  <c r="AD4" i="6"/>
  <c r="AE4" i="6"/>
  <c r="AF4" i="6"/>
  <c r="AG4" i="6"/>
  <c r="AH4" i="6"/>
  <c r="AA4" i="6"/>
  <c r="AA5" i="5"/>
  <c r="D4" i="7" s="1"/>
  <c r="AB5" i="5"/>
  <c r="AC5" i="5"/>
  <c r="AD5" i="5"/>
  <c r="AE5" i="5"/>
  <c r="AF5" i="5"/>
  <c r="AG5" i="5"/>
  <c r="AH5" i="5"/>
  <c r="K4" i="7" s="1"/>
  <c r="AA6" i="5"/>
  <c r="AB6" i="5"/>
  <c r="AC6" i="5"/>
  <c r="AD6" i="5"/>
  <c r="AE6" i="5"/>
  <c r="AF6" i="5"/>
  <c r="AG6" i="5"/>
  <c r="AH6" i="5"/>
  <c r="AA7" i="5"/>
  <c r="AB7" i="5"/>
  <c r="AC7" i="5"/>
  <c r="AD7" i="5"/>
  <c r="AE7" i="5"/>
  <c r="AF7" i="5"/>
  <c r="AG7" i="5"/>
  <c r="AH7" i="5"/>
  <c r="AA8" i="5"/>
  <c r="AB8" i="5"/>
  <c r="AC8" i="5"/>
  <c r="AD8" i="5"/>
  <c r="AE8" i="5"/>
  <c r="AF8" i="5"/>
  <c r="AG8" i="5"/>
  <c r="AH8" i="5"/>
  <c r="AA9" i="5"/>
  <c r="AB9" i="5"/>
  <c r="AC9" i="5"/>
  <c r="AD9" i="5"/>
  <c r="AE9" i="5"/>
  <c r="AF9" i="5"/>
  <c r="AG9" i="5"/>
  <c r="AH9" i="5"/>
  <c r="AA10" i="5"/>
  <c r="AB10" i="5"/>
  <c r="AC10" i="5"/>
  <c r="AD10" i="5"/>
  <c r="AE10" i="5"/>
  <c r="AF10" i="5"/>
  <c r="AG10" i="5"/>
  <c r="AH10" i="5"/>
  <c r="AA11" i="5"/>
  <c r="AB11" i="5"/>
  <c r="AC11" i="5"/>
  <c r="AD11" i="5"/>
  <c r="AE11" i="5"/>
  <c r="AF11" i="5"/>
  <c r="AG11" i="5"/>
  <c r="AH11" i="5"/>
  <c r="AA12" i="5"/>
  <c r="AB12" i="5"/>
  <c r="AC12" i="5"/>
  <c r="AD12" i="5"/>
  <c r="AE12" i="5"/>
  <c r="AF12" i="5"/>
  <c r="AG12" i="5"/>
  <c r="AH12" i="5"/>
  <c r="AA13" i="5"/>
  <c r="AB13" i="5"/>
  <c r="AC13" i="5"/>
  <c r="AD13" i="5"/>
  <c r="AE13" i="5"/>
  <c r="AF13" i="5"/>
  <c r="AG13" i="5"/>
  <c r="AH13" i="5"/>
  <c r="AA14" i="5"/>
  <c r="AB14" i="5"/>
  <c r="AC14" i="5"/>
  <c r="AD14" i="5"/>
  <c r="AE14" i="5"/>
  <c r="AF14" i="5"/>
  <c r="AG14" i="5"/>
  <c r="AH14" i="5"/>
  <c r="AA15" i="5"/>
  <c r="AB15" i="5"/>
  <c r="AC15" i="5"/>
  <c r="AD15" i="5"/>
  <c r="AE15" i="5"/>
  <c r="AF15" i="5"/>
  <c r="AG15" i="5"/>
  <c r="AH15" i="5"/>
  <c r="AA16" i="5"/>
  <c r="AB16" i="5"/>
  <c r="AC16" i="5"/>
  <c r="AD16" i="5"/>
  <c r="AE16" i="5"/>
  <c r="AF16" i="5"/>
  <c r="AG16" i="5"/>
  <c r="AH16" i="5"/>
  <c r="AA17" i="5"/>
  <c r="AB17" i="5"/>
  <c r="AC17" i="5"/>
  <c r="AD17" i="5"/>
  <c r="AE17" i="5"/>
  <c r="AF17" i="5"/>
  <c r="AG17" i="5"/>
  <c r="AH17" i="5"/>
  <c r="AA18" i="5"/>
  <c r="AB18" i="5"/>
  <c r="AC18" i="5"/>
  <c r="AD18" i="5"/>
  <c r="AE18" i="5"/>
  <c r="AF18" i="5"/>
  <c r="AG18" i="5"/>
  <c r="AH18" i="5"/>
  <c r="AA19" i="5"/>
  <c r="AB19" i="5"/>
  <c r="AC19" i="5"/>
  <c r="AD19" i="5"/>
  <c r="AE19" i="5"/>
  <c r="AF19" i="5"/>
  <c r="AG19" i="5"/>
  <c r="AH19" i="5"/>
  <c r="AA20" i="5"/>
  <c r="AB20" i="5"/>
  <c r="AC20" i="5"/>
  <c r="AD20" i="5"/>
  <c r="AE20" i="5"/>
  <c r="AF20" i="5"/>
  <c r="AG20" i="5"/>
  <c r="AH20" i="5"/>
  <c r="AA21" i="5"/>
  <c r="AB21" i="5"/>
  <c r="AC21" i="5"/>
  <c r="AD21" i="5"/>
  <c r="AE21" i="5"/>
  <c r="AF21" i="5"/>
  <c r="AG21" i="5"/>
  <c r="AH21" i="5"/>
  <c r="AA22" i="5"/>
  <c r="AB22" i="5"/>
  <c r="AC22" i="5"/>
  <c r="AD22" i="5"/>
  <c r="AE22" i="5"/>
  <c r="AF22" i="5"/>
  <c r="AG22" i="5"/>
  <c r="AH22" i="5"/>
  <c r="AA23" i="5"/>
  <c r="AB23" i="5"/>
  <c r="AC23" i="5"/>
  <c r="AD23" i="5"/>
  <c r="AE23" i="5"/>
  <c r="AF23" i="5"/>
  <c r="AG23" i="5"/>
  <c r="AH23" i="5"/>
  <c r="AA24" i="5"/>
  <c r="AB24" i="5"/>
  <c r="AC24" i="5"/>
  <c r="AD24" i="5"/>
  <c r="AE24" i="5"/>
  <c r="AF24" i="5"/>
  <c r="AG24" i="5"/>
  <c r="AH24" i="5"/>
  <c r="AA25" i="5"/>
  <c r="AB25" i="5"/>
  <c r="AC25" i="5"/>
  <c r="AD25" i="5"/>
  <c r="AE25" i="5"/>
  <c r="AF25" i="5"/>
  <c r="AG25" i="5"/>
  <c r="AH25" i="5"/>
  <c r="AA26" i="5"/>
  <c r="AB26" i="5"/>
  <c r="AC26" i="5"/>
  <c r="AD26" i="5"/>
  <c r="AE26" i="5"/>
  <c r="AF26" i="5"/>
  <c r="AG26" i="5"/>
  <c r="AH26" i="5"/>
  <c r="AA27" i="5"/>
  <c r="AB27" i="5"/>
  <c r="AC27" i="5"/>
  <c r="AD27" i="5"/>
  <c r="AE27" i="5"/>
  <c r="AF27" i="5"/>
  <c r="AG27" i="5"/>
  <c r="AH27" i="5"/>
  <c r="AA28" i="5"/>
  <c r="AB28" i="5"/>
  <c r="AC28" i="5"/>
  <c r="AD28" i="5"/>
  <c r="AE28" i="5"/>
  <c r="AF28" i="5"/>
  <c r="AG28" i="5"/>
  <c r="AH28" i="5"/>
  <c r="AB4" i="5"/>
  <c r="AC4" i="5"/>
  <c r="AD4" i="5"/>
  <c r="AE4" i="5"/>
  <c r="AF4" i="5"/>
  <c r="AG4" i="5"/>
  <c r="AH4" i="5"/>
  <c r="AA4" i="5"/>
  <c r="AH7" i="1"/>
  <c r="AA5" i="1"/>
  <c r="AB5" i="1"/>
  <c r="E3" i="7" s="1"/>
  <c r="AC5" i="1"/>
  <c r="AD5" i="1"/>
  <c r="G3" i="7" s="1"/>
  <c r="AE5" i="1"/>
  <c r="AF5" i="1"/>
  <c r="AG5" i="1"/>
  <c r="AH5" i="1"/>
  <c r="K3" i="7" s="1"/>
  <c r="AA6" i="1"/>
  <c r="AB6" i="1"/>
  <c r="AC6" i="1"/>
  <c r="AD6" i="1"/>
  <c r="AE6" i="1"/>
  <c r="AF6" i="1"/>
  <c r="AG6" i="1"/>
  <c r="AH6" i="1"/>
  <c r="AA7" i="1"/>
  <c r="AB7" i="1"/>
  <c r="AC7" i="1"/>
  <c r="AD7" i="1"/>
  <c r="AE7" i="1"/>
  <c r="AF7" i="1"/>
  <c r="AG7" i="1"/>
  <c r="AA8" i="1"/>
  <c r="AB8" i="1"/>
  <c r="AC8" i="1"/>
  <c r="AD8" i="1"/>
  <c r="AE8" i="1"/>
  <c r="AF8" i="1"/>
  <c r="AG8" i="1"/>
  <c r="AH8" i="1"/>
  <c r="AA9" i="1"/>
  <c r="AB9" i="1"/>
  <c r="AC9" i="1"/>
  <c r="AD9" i="1"/>
  <c r="AE9" i="1"/>
  <c r="AF9" i="1"/>
  <c r="AG9" i="1"/>
  <c r="AH9" i="1"/>
  <c r="AA10" i="1"/>
  <c r="AB10" i="1"/>
  <c r="AC10" i="1"/>
  <c r="AD10" i="1"/>
  <c r="AE10" i="1"/>
  <c r="AF10" i="1"/>
  <c r="AG10" i="1"/>
  <c r="AH10" i="1"/>
  <c r="AA11" i="1"/>
  <c r="AB11" i="1"/>
  <c r="AC11" i="1"/>
  <c r="AD11" i="1"/>
  <c r="AE11" i="1"/>
  <c r="AF11" i="1"/>
  <c r="AG11" i="1"/>
  <c r="AH11" i="1"/>
  <c r="AA12" i="1"/>
  <c r="AB12" i="1"/>
  <c r="AC12" i="1"/>
  <c r="AD12" i="1"/>
  <c r="AE12" i="1"/>
  <c r="AF12" i="1"/>
  <c r="AG12" i="1"/>
  <c r="AH12" i="1"/>
  <c r="AA13" i="1"/>
  <c r="AB13" i="1"/>
  <c r="AC13" i="1"/>
  <c r="AD13" i="1"/>
  <c r="AE13" i="1"/>
  <c r="AF13" i="1"/>
  <c r="AG13" i="1"/>
  <c r="AH13" i="1"/>
  <c r="AA14" i="1"/>
  <c r="AB14" i="1"/>
  <c r="AC14" i="1"/>
  <c r="AD14" i="1"/>
  <c r="AE14" i="1"/>
  <c r="AF14" i="1"/>
  <c r="AG14" i="1"/>
  <c r="AH14" i="1"/>
  <c r="AA15" i="1"/>
  <c r="AB15" i="1"/>
  <c r="AC15" i="1"/>
  <c r="AD15" i="1"/>
  <c r="AE15" i="1"/>
  <c r="AF15" i="1"/>
  <c r="AG15" i="1"/>
  <c r="AH15" i="1"/>
  <c r="AA16" i="1"/>
  <c r="AB16" i="1"/>
  <c r="AC16" i="1"/>
  <c r="AD16" i="1"/>
  <c r="AE16" i="1"/>
  <c r="AF16" i="1"/>
  <c r="AG16" i="1"/>
  <c r="AH16" i="1"/>
  <c r="AA17" i="1"/>
  <c r="AB17" i="1"/>
  <c r="AC17" i="1"/>
  <c r="AD17" i="1"/>
  <c r="AE17" i="1"/>
  <c r="AF17" i="1"/>
  <c r="AG17" i="1"/>
  <c r="AH17" i="1"/>
  <c r="AA18" i="1"/>
  <c r="AB18" i="1"/>
  <c r="AC18" i="1"/>
  <c r="AD18" i="1"/>
  <c r="AE18" i="1"/>
  <c r="AF18" i="1"/>
  <c r="AG18" i="1"/>
  <c r="AH18" i="1"/>
  <c r="AA19" i="1"/>
  <c r="AB19" i="1"/>
  <c r="AC19" i="1"/>
  <c r="AD19" i="1"/>
  <c r="AE19" i="1"/>
  <c r="AF19" i="1"/>
  <c r="AG19" i="1"/>
  <c r="AH19" i="1"/>
  <c r="AA20" i="1"/>
  <c r="AB20" i="1"/>
  <c r="AC20" i="1"/>
  <c r="AD20" i="1"/>
  <c r="AE20" i="1"/>
  <c r="AF20" i="1"/>
  <c r="AG20" i="1"/>
  <c r="AH20" i="1"/>
  <c r="AA21" i="1"/>
  <c r="AB21" i="1"/>
  <c r="AC21" i="1"/>
  <c r="AD21" i="1"/>
  <c r="AE21" i="1"/>
  <c r="AF21" i="1"/>
  <c r="AG21" i="1"/>
  <c r="AH21" i="1"/>
  <c r="AA22" i="1"/>
  <c r="AB22" i="1"/>
  <c r="AC22" i="1"/>
  <c r="AD22" i="1"/>
  <c r="AE22" i="1"/>
  <c r="AF22" i="1"/>
  <c r="AG22" i="1"/>
  <c r="AH22" i="1"/>
  <c r="AA23" i="1"/>
  <c r="AB23" i="1"/>
  <c r="AC23" i="1"/>
  <c r="AD23" i="1"/>
  <c r="AE23" i="1"/>
  <c r="AF23" i="1"/>
  <c r="AG23" i="1"/>
  <c r="AH23" i="1"/>
  <c r="AA24" i="1"/>
  <c r="AB24" i="1"/>
  <c r="AC24" i="1"/>
  <c r="AD24" i="1"/>
  <c r="AE24" i="1"/>
  <c r="AF24" i="1"/>
  <c r="AG24" i="1"/>
  <c r="AH24" i="1"/>
  <c r="AA25" i="1"/>
  <c r="AB25" i="1"/>
  <c r="AC25" i="1"/>
  <c r="AD25" i="1"/>
  <c r="AE25" i="1"/>
  <c r="AF25" i="1"/>
  <c r="AG25" i="1"/>
  <c r="AH25" i="1"/>
  <c r="AA26" i="1"/>
  <c r="AB26" i="1"/>
  <c r="AC26" i="1"/>
  <c r="AD26" i="1"/>
  <c r="AE26" i="1"/>
  <c r="AF26" i="1"/>
  <c r="AG26" i="1"/>
  <c r="AH26" i="1"/>
  <c r="AA27" i="1"/>
  <c r="AB27" i="1"/>
  <c r="AC27" i="1"/>
  <c r="AD27" i="1"/>
  <c r="AE27" i="1"/>
  <c r="AF27" i="1"/>
  <c r="AG27" i="1"/>
  <c r="AH27" i="1"/>
  <c r="AA28" i="1"/>
  <c r="AB28" i="1"/>
  <c r="AC28" i="1"/>
  <c r="AD28" i="1"/>
  <c r="AE28" i="1"/>
  <c r="AF28" i="1"/>
  <c r="AG28" i="1"/>
  <c r="AH28" i="1"/>
  <c r="AB4" i="1"/>
  <c r="AC4" i="1"/>
  <c r="AD4" i="1"/>
  <c r="AE4" i="1"/>
  <c r="AF4" i="1"/>
  <c r="AG4" i="1"/>
  <c r="AH4" i="1"/>
  <c r="AA4" i="1"/>
  <c r="C5" i="7"/>
  <c r="D5" i="7"/>
  <c r="E5" i="7"/>
  <c r="G5" i="7"/>
  <c r="H5" i="7"/>
  <c r="J5" i="7"/>
  <c r="K5" i="7"/>
  <c r="B5" i="7"/>
  <c r="C3" i="7"/>
  <c r="D3" i="7"/>
  <c r="F3" i="7"/>
  <c r="H3" i="7"/>
  <c r="I3" i="7"/>
  <c r="J3" i="7"/>
  <c r="B3" i="7"/>
  <c r="C4" i="7"/>
  <c r="E4" i="7"/>
  <c r="F4" i="7"/>
  <c r="G4" i="7"/>
  <c r="H4" i="7"/>
  <c r="I4" i="7"/>
  <c r="J4" i="7"/>
  <c r="B4" i="7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4" i="6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4" i="1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4" i="5"/>
  <c r="Y5" i="1" l="1"/>
  <c r="O4" i="6"/>
  <c r="P4" i="6"/>
  <c r="Q4" i="6"/>
  <c r="R4" i="6"/>
  <c r="S4" i="6"/>
  <c r="T4" i="6"/>
  <c r="U4" i="6"/>
  <c r="V4" i="6"/>
  <c r="W4" i="6"/>
  <c r="O5" i="6"/>
  <c r="P5" i="6"/>
  <c r="Q5" i="6"/>
  <c r="R5" i="6"/>
  <c r="S5" i="6"/>
  <c r="T5" i="6"/>
  <c r="U5" i="6"/>
  <c r="V5" i="6"/>
  <c r="W5" i="6"/>
  <c r="O6" i="6"/>
  <c r="P6" i="6"/>
  <c r="Q6" i="6"/>
  <c r="R6" i="6"/>
  <c r="S6" i="6"/>
  <c r="T6" i="6"/>
  <c r="U6" i="6"/>
  <c r="V6" i="6"/>
  <c r="W6" i="6"/>
  <c r="O7" i="6"/>
  <c r="P7" i="6"/>
  <c r="Q7" i="6"/>
  <c r="R7" i="6"/>
  <c r="S7" i="6"/>
  <c r="T7" i="6"/>
  <c r="U7" i="6"/>
  <c r="V7" i="6"/>
  <c r="W7" i="6"/>
  <c r="O8" i="6"/>
  <c r="P8" i="6"/>
  <c r="Q8" i="6"/>
  <c r="R8" i="6"/>
  <c r="S8" i="6"/>
  <c r="T8" i="6"/>
  <c r="U8" i="6"/>
  <c r="V8" i="6"/>
  <c r="W8" i="6"/>
  <c r="O9" i="6"/>
  <c r="P9" i="6"/>
  <c r="Q9" i="6"/>
  <c r="R9" i="6"/>
  <c r="S9" i="6"/>
  <c r="T9" i="6"/>
  <c r="U9" i="6"/>
  <c r="V9" i="6"/>
  <c r="W9" i="6"/>
  <c r="O10" i="6"/>
  <c r="P10" i="6"/>
  <c r="Q10" i="6"/>
  <c r="R10" i="6"/>
  <c r="S10" i="6"/>
  <c r="T10" i="6"/>
  <c r="U10" i="6"/>
  <c r="V10" i="6"/>
  <c r="W10" i="6"/>
  <c r="O11" i="6"/>
  <c r="P11" i="6"/>
  <c r="Q11" i="6"/>
  <c r="R11" i="6"/>
  <c r="S11" i="6"/>
  <c r="T11" i="6"/>
  <c r="U11" i="6"/>
  <c r="V11" i="6"/>
  <c r="W11" i="6"/>
  <c r="O12" i="6"/>
  <c r="P12" i="6"/>
  <c r="Q12" i="6"/>
  <c r="R12" i="6"/>
  <c r="S12" i="6"/>
  <c r="T12" i="6"/>
  <c r="U12" i="6"/>
  <c r="V12" i="6"/>
  <c r="W12" i="6"/>
  <c r="O13" i="6"/>
  <c r="P13" i="6"/>
  <c r="Q13" i="6"/>
  <c r="R13" i="6"/>
  <c r="S13" i="6"/>
  <c r="T13" i="6"/>
  <c r="U13" i="6"/>
  <c r="V13" i="6"/>
  <c r="W13" i="6"/>
  <c r="O14" i="6"/>
  <c r="P14" i="6"/>
  <c r="Q14" i="6"/>
  <c r="R14" i="6"/>
  <c r="S14" i="6"/>
  <c r="T14" i="6"/>
  <c r="U14" i="6"/>
  <c r="V14" i="6"/>
  <c r="W14" i="6"/>
  <c r="O15" i="6"/>
  <c r="P15" i="6"/>
  <c r="Q15" i="6"/>
  <c r="R15" i="6"/>
  <c r="S15" i="6"/>
  <c r="T15" i="6"/>
  <c r="U15" i="6"/>
  <c r="V15" i="6"/>
  <c r="W15" i="6"/>
  <c r="O16" i="6"/>
  <c r="P16" i="6"/>
  <c r="Q16" i="6"/>
  <c r="R16" i="6"/>
  <c r="S16" i="6"/>
  <c r="T16" i="6"/>
  <c r="U16" i="6"/>
  <c r="V16" i="6"/>
  <c r="W16" i="6"/>
  <c r="O17" i="6"/>
  <c r="P17" i="6"/>
  <c r="Q17" i="6"/>
  <c r="R17" i="6"/>
  <c r="S17" i="6"/>
  <c r="T17" i="6"/>
  <c r="U17" i="6"/>
  <c r="V17" i="6"/>
  <c r="W17" i="6"/>
  <c r="O18" i="6"/>
  <c r="P18" i="6"/>
  <c r="Q18" i="6"/>
  <c r="R18" i="6"/>
  <c r="S18" i="6"/>
  <c r="T18" i="6"/>
  <c r="U18" i="6"/>
  <c r="V18" i="6"/>
  <c r="W18" i="6"/>
  <c r="O19" i="6"/>
  <c r="P19" i="6"/>
  <c r="Q19" i="6"/>
  <c r="R19" i="6"/>
  <c r="S19" i="6"/>
  <c r="T19" i="6"/>
  <c r="U19" i="6"/>
  <c r="V19" i="6"/>
  <c r="W19" i="6"/>
  <c r="O20" i="6"/>
  <c r="P20" i="6"/>
  <c r="Q20" i="6"/>
  <c r="R20" i="6"/>
  <c r="S20" i="6"/>
  <c r="T20" i="6"/>
  <c r="U20" i="6"/>
  <c r="V20" i="6"/>
  <c r="W20" i="6"/>
  <c r="O21" i="6"/>
  <c r="P21" i="6"/>
  <c r="Q21" i="6"/>
  <c r="R21" i="6"/>
  <c r="S21" i="6"/>
  <c r="T21" i="6"/>
  <c r="U21" i="6"/>
  <c r="V21" i="6"/>
  <c r="W21" i="6"/>
  <c r="O22" i="6"/>
  <c r="P22" i="6"/>
  <c r="Q22" i="6"/>
  <c r="R22" i="6"/>
  <c r="S22" i="6"/>
  <c r="T22" i="6"/>
  <c r="U22" i="6"/>
  <c r="V22" i="6"/>
  <c r="W22" i="6"/>
  <c r="O23" i="6"/>
  <c r="P23" i="6"/>
  <c r="Q23" i="6"/>
  <c r="R23" i="6"/>
  <c r="S23" i="6"/>
  <c r="T23" i="6"/>
  <c r="U23" i="6"/>
  <c r="V23" i="6"/>
  <c r="W23" i="6"/>
  <c r="O24" i="6"/>
  <c r="P24" i="6"/>
  <c r="Q24" i="6"/>
  <c r="R24" i="6"/>
  <c r="S24" i="6"/>
  <c r="T24" i="6"/>
  <c r="U24" i="6"/>
  <c r="V24" i="6"/>
  <c r="W24" i="6"/>
  <c r="O25" i="6"/>
  <c r="P25" i="6"/>
  <c r="Q25" i="6"/>
  <c r="R25" i="6"/>
  <c r="S25" i="6"/>
  <c r="T25" i="6"/>
  <c r="U25" i="6"/>
  <c r="V25" i="6"/>
  <c r="W25" i="6"/>
  <c r="O26" i="6"/>
  <c r="P26" i="6"/>
  <c r="Q26" i="6"/>
  <c r="R26" i="6"/>
  <c r="S26" i="6"/>
  <c r="T26" i="6"/>
  <c r="U26" i="6"/>
  <c r="V26" i="6"/>
  <c r="W26" i="6"/>
  <c r="O27" i="6"/>
  <c r="P27" i="6"/>
  <c r="Q27" i="6"/>
  <c r="R27" i="6"/>
  <c r="S27" i="6"/>
  <c r="T27" i="6"/>
  <c r="U27" i="6"/>
  <c r="V27" i="6"/>
  <c r="W27" i="6"/>
  <c r="O28" i="6"/>
  <c r="P28" i="6"/>
  <c r="Q28" i="6"/>
  <c r="R28" i="6"/>
  <c r="S28" i="6"/>
  <c r="T28" i="6"/>
  <c r="U28" i="6"/>
  <c r="V28" i="6"/>
  <c r="W28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4" i="6"/>
  <c r="D4" i="6"/>
  <c r="E4" i="6"/>
  <c r="F4" i="6"/>
  <c r="G4" i="6"/>
  <c r="H4" i="6"/>
  <c r="I4" i="6"/>
  <c r="J4" i="6"/>
  <c r="K4" i="6"/>
  <c r="L4" i="6"/>
  <c r="D5" i="6"/>
  <c r="E5" i="6"/>
  <c r="F5" i="6"/>
  <c r="G5" i="6"/>
  <c r="H5" i="6"/>
  <c r="I5" i="6"/>
  <c r="J5" i="6"/>
  <c r="K5" i="6"/>
  <c r="L5" i="6"/>
  <c r="D6" i="6"/>
  <c r="E6" i="6"/>
  <c r="F6" i="6"/>
  <c r="G6" i="6"/>
  <c r="H6" i="6"/>
  <c r="I6" i="6"/>
  <c r="J6" i="6"/>
  <c r="K6" i="6"/>
  <c r="L6" i="6"/>
  <c r="D7" i="6"/>
  <c r="E7" i="6"/>
  <c r="F7" i="6"/>
  <c r="G7" i="6"/>
  <c r="H7" i="6"/>
  <c r="I7" i="6"/>
  <c r="J7" i="6"/>
  <c r="K7" i="6"/>
  <c r="L7" i="6"/>
  <c r="D8" i="6"/>
  <c r="E8" i="6"/>
  <c r="F8" i="6"/>
  <c r="G8" i="6"/>
  <c r="H8" i="6"/>
  <c r="I8" i="6"/>
  <c r="J8" i="6"/>
  <c r="K8" i="6"/>
  <c r="L8" i="6"/>
  <c r="D9" i="6"/>
  <c r="E9" i="6"/>
  <c r="F9" i="6"/>
  <c r="G9" i="6"/>
  <c r="H9" i="6"/>
  <c r="I9" i="6"/>
  <c r="J9" i="6"/>
  <c r="K9" i="6"/>
  <c r="L9" i="6"/>
  <c r="D10" i="6"/>
  <c r="E10" i="6"/>
  <c r="F10" i="6"/>
  <c r="G10" i="6"/>
  <c r="H10" i="6"/>
  <c r="I10" i="6"/>
  <c r="J10" i="6"/>
  <c r="K10" i="6"/>
  <c r="L10" i="6"/>
  <c r="D11" i="6"/>
  <c r="E11" i="6"/>
  <c r="F11" i="6"/>
  <c r="G11" i="6"/>
  <c r="H11" i="6"/>
  <c r="I11" i="6"/>
  <c r="J11" i="6"/>
  <c r="K11" i="6"/>
  <c r="L11" i="6"/>
  <c r="D12" i="6"/>
  <c r="E12" i="6"/>
  <c r="F12" i="6"/>
  <c r="G12" i="6"/>
  <c r="H12" i="6"/>
  <c r="I12" i="6"/>
  <c r="J12" i="6"/>
  <c r="K12" i="6"/>
  <c r="L12" i="6"/>
  <c r="D13" i="6"/>
  <c r="E13" i="6"/>
  <c r="F13" i="6"/>
  <c r="G13" i="6"/>
  <c r="H13" i="6"/>
  <c r="I13" i="6"/>
  <c r="J13" i="6"/>
  <c r="K13" i="6"/>
  <c r="L13" i="6"/>
  <c r="D14" i="6"/>
  <c r="E14" i="6"/>
  <c r="F14" i="6"/>
  <c r="G14" i="6"/>
  <c r="H14" i="6"/>
  <c r="I14" i="6"/>
  <c r="J14" i="6"/>
  <c r="K14" i="6"/>
  <c r="L14" i="6"/>
  <c r="D15" i="6"/>
  <c r="E15" i="6"/>
  <c r="F15" i="6"/>
  <c r="G15" i="6"/>
  <c r="H15" i="6"/>
  <c r="I15" i="6"/>
  <c r="J15" i="6"/>
  <c r="K15" i="6"/>
  <c r="L15" i="6"/>
  <c r="D16" i="6"/>
  <c r="E16" i="6"/>
  <c r="F16" i="6"/>
  <c r="G16" i="6"/>
  <c r="H16" i="6"/>
  <c r="I16" i="6"/>
  <c r="J16" i="6"/>
  <c r="K16" i="6"/>
  <c r="L16" i="6"/>
  <c r="D17" i="6"/>
  <c r="E17" i="6"/>
  <c r="F17" i="6"/>
  <c r="G17" i="6"/>
  <c r="H17" i="6"/>
  <c r="I17" i="6"/>
  <c r="J17" i="6"/>
  <c r="K17" i="6"/>
  <c r="L17" i="6"/>
  <c r="D18" i="6"/>
  <c r="E18" i="6"/>
  <c r="F18" i="6"/>
  <c r="G18" i="6"/>
  <c r="H18" i="6"/>
  <c r="I18" i="6"/>
  <c r="J18" i="6"/>
  <c r="K18" i="6"/>
  <c r="L18" i="6"/>
  <c r="D19" i="6"/>
  <c r="E19" i="6"/>
  <c r="F19" i="6"/>
  <c r="G19" i="6"/>
  <c r="H19" i="6"/>
  <c r="I19" i="6"/>
  <c r="J19" i="6"/>
  <c r="K19" i="6"/>
  <c r="L19" i="6"/>
  <c r="D20" i="6"/>
  <c r="E20" i="6"/>
  <c r="F20" i="6"/>
  <c r="G20" i="6"/>
  <c r="H20" i="6"/>
  <c r="I20" i="6"/>
  <c r="J20" i="6"/>
  <c r="K20" i="6"/>
  <c r="L20" i="6"/>
  <c r="D21" i="6"/>
  <c r="E21" i="6"/>
  <c r="F21" i="6"/>
  <c r="G21" i="6"/>
  <c r="H21" i="6"/>
  <c r="I21" i="6"/>
  <c r="J21" i="6"/>
  <c r="K21" i="6"/>
  <c r="L21" i="6"/>
  <c r="D22" i="6"/>
  <c r="E22" i="6"/>
  <c r="F22" i="6"/>
  <c r="G22" i="6"/>
  <c r="H22" i="6"/>
  <c r="I22" i="6"/>
  <c r="J22" i="6"/>
  <c r="K22" i="6"/>
  <c r="L22" i="6"/>
  <c r="D23" i="6"/>
  <c r="E23" i="6"/>
  <c r="F23" i="6"/>
  <c r="G23" i="6"/>
  <c r="H23" i="6"/>
  <c r="I23" i="6"/>
  <c r="J23" i="6"/>
  <c r="K23" i="6"/>
  <c r="L23" i="6"/>
  <c r="D24" i="6"/>
  <c r="E24" i="6"/>
  <c r="F24" i="6"/>
  <c r="G24" i="6"/>
  <c r="H24" i="6"/>
  <c r="I24" i="6"/>
  <c r="J24" i="6"/>
  <c r="K24" i="6"/>
  <c r="L24" i="6"/>
  <c r="D25" i="6"/>
  <c r="E25" i="6"/>
  <c r="F25" i="6"/>
  <c r="G25" i="6"/>
  <c r="H25" i="6"/>
  <c r="I25" i="6"/>
  <c r="J25" i="6"/>
  <c r="K25" i="6"/>
  <c r="L25" i="6"/>
  <c r="D26" i="6"/>
  <c r="E26" i="6"/>
  <c r="F26" i="6"/>
  <c r="G26" i="6"/>
  <c r="H26" i="6"/>
  <c r="I26" i="6"/>
  <c r="J26" i="6"/>
  <c r="K26" i="6"/>
  <c r="L26" i="6"/>
  <c r="D27" i="6"/>
  <c r="E27" i="6"/>
  <c r="F27" i="6"/>
  <c r="G27" i="6"/>
  <c r="H27" i="6"/>
  <c r="I27" i="6"/>
  <c r="J27" i="6"/>
  <c r="K27" i="6"/>
  <c r="L27" i="6"/>
  <c r="D28" i="6"/>
  <c r="E28" i="6"/>
  <c r="F28" i="6"/>
  <c r="G28" i="6"/>
  <c r="H28" i="6"/>
  <c r="I28" i="6"/>
  <c r="J28" i="6"/>
  <c r="K28" i="6"/>
  <c r="L28" i="6"/>
  <c r="C5" i="6"/>
  <c r="C6" i="6"/>
  <c r="C7" i="6"/>
  <c r="C8" i="6"/>
  <c r="C9" i="6"/>
  <c r="C10" i="6"/>
  <c r="Y10" i="6" s="1"/>
  <c r="C11" i="6"/>
  <c r="C12" i="6"/>
  <c r="C13" i="6"/>
  <c r="C14" i="6"/>
  <c r="C15" i="6"/>
  <c r="C16" i="6"/>
  <c r="C17" i="6"/>
  <c r="C18" i="6"/>
  <c r="Y18" i="6" s="1"/>
  <c r="C19" i="6"/>
  <c r="C20" i="6"/>
  <c r="C21" i="6"/>
  <c r="Y21" i="6" s="1"/>
  <c r="C22" i="6"/>
  <c r="C23" i="6"/>
  <c r="C24" i="6"/>
  <c r="C25" i="6"/>
  <c r="C26" i="6"/>
  <c r="Y26" i="6" s="1"/>
  <c r="C27" i="6"/>
  <c r="C28" i="6"/>
  <c r="C4" i="6"/>
  <c r="Y27" i="6"/>
  <c r="Y25" i="6"/>
  <c r="Y24" i="6"/>
  <c r="Y22" i="6"/>
  <c r="Y19" i="6"/>
  <c r="Y17" i="6"/>
  <c r="Y16" i="6"/>
  <c r="Y15" i="6"/>
  <c r="Y14" i="6"/>
  <c r="Y13" i="6"/>
  <c r="Y11" i="6"/>
  <c r="Y9" i="6"/>
  <c r="Y8" i="6"/>
  <c r="Y7" i="6"/>
  <c r="Y6" i="6"/>
  <c r="Y5" i="6"/>
  <c r="Y4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4" i="1"/>
  <c r="Y23" i="6" l="1"/>
  <c r="Y28" i="6"/>
  <c r="Y20" i="6"/>
  <c r="Y12" i="6"/>
  <c r="Y4" i="6" l="1"/>
</calcChain>
</file>

<file path=xl/sharedStrings.xml><?xml version="1.0" encoding="utf-8"?>
<sst xmlns="http://schemas.openxmlformats.org/spreadsheetml/2006/main" count="291" uniqueCount="79">
  <si>
    <t>eMeOH_DAC</t>
  </si>
  <si>
    <t>bioMeOH</t>
  </si>
  <si>
    <t>eMeOH_bio</t>
  </si>
  <si>
    <t>eNH3</t>
  </si>
  <si>
    <t>DME</t>
  </si>
  <si>
    <t>LNG</t>
  </si>
  <si>
    <t>VLSFO</t>
  </si>
  <si>
    <t>PO_fast</t>
  </si>
  <si>
    <t>PO_slow</t>
  </si>
  <si>
    <t>In t-km</t>
  </si>
  <si>
    <t>NH3_CCS</t>
  </si>
  <si>
    <t>Acidification accumulated exceedance (AE)</t>
  </si>
  <si>
    <t>Unit</t>
  </si>
  <si>
    <t>Climate change global warming potential (GWP100)</t>
  </si>
  <si>
    <t>Climate change: biogenic global warming potential (GWP100)</t>
  </si>
  <si>
    <t>Climate change: fossil global warming potential (GWP100)</t>
  </si>
  <si>
    <t>Climate change: land use and land use change global warming potential (GWP100)</t>
  </si>
  <si>
    <t>Ecotoxicity: freshwater comparative toxic unit for ecosystems (CTUe)</t>
  </si>
  <si>
    <t>Ecotoxicity: freshwater, inorganics comparative toxic unit for ecosystems (CTUe)</t>
  </si>
  <si>
    <t>Ecotoxicity: freshwater, organics comparative toxic unit for ecosystems (CTUe)</t>
  </si>
  <si>
    <t>Energy resources: non-renewable abiotic depletion potential (ADP): fossil fuels</t>
  </si>
  <si>
    <t>Eutrophication: freshwater fraction of nutrients reaching freshwater end compartment (P)</t>
  </si>
  <si>
    <t>Eutrophication: marine fraction of nutrients reaching marine end compartment (N)</t>
  </si>
  <si>
    <t>Eutrophication: terrestrial accumulated exceedance (AE)</t>
  </si>
  <si>
    <t>Human toxicity: carcinogenic comparative toxic unit for human (CTUh)</t>
  </si>
  <si>
    <t>Human toxicity: carcinogenic, inorganics comparative toxic unit for human (CTUh)</t>
  </si>
  <si>
    <t>Human toxicity: carcinogenic, organics comparative toxic unit for human (CTUh)</t>
  </si>
  <si>
    <t>Human toxicity: non-carcinogenic comparative toxic unit for human (CTUh)</t>
  </si>
  <si>
    <t>Human toxicity: non-carcinogenic, inorganics comparative toxic unit for human (CTUh)</t>
  </si>
  <si>
    <t>Human toxicity: non-carcinogenic, organics comparative toxic unit for human (CTUh)</t>
  </si>
  <si>
    <t>Ionising radiation: human health human exposure efficiency relative to u235</t>
  </si>
  <si>
    <t>Land use soil quality index</t>
  </si>
  <si>
    <t>Material resources: metals/minerals abiotic depletion potential (ADP): elements (ultimate reserves)</t>
  </si>
  <si>
    <t>Ozone depletion ozone depletion potential (ODP)</t>
  </si>
  <si>
    <t>Particulate matter formation impact on human health</t>
  </si>
  <si>
    <t>Photochemical oxidant formation: human health tropospheric ozone concentration increase</t>
  </si>
  <si>
    <t>Water use user deprivation potential (deprivation-weighted water consumption)</t>
  </si>
  <si>
    <t>Disease incidence</t>
  </si>
  <si>
    <t>CTUe</t>
  </si>
  <si>
    <t>molNe</t>
  </si>
  <si>
    <t>CTUh</t>
  </si>
  <si>
    <t>Dimensionless</t>
  </si>
  <si>
    <t>MJ</t>
  </si>
  <si>
    <t>kg P-eq</t>
  </si>
  <si>
    <t>kg N-eq</t>
  </si>
  <si>
    <t>kg CO2-eq</t>
  </si>
  <si>
    <t>mol H+-eq</t>
  </si>
  <si>
    <t>kgB U235-eq</t>
  </si>
  <si>
    <t>kg Sb-eq</t>
  </si>
  <si>
    <t>m3-world deprivation eq</t>
  </si>
  <si>
    <t>kg NMVOC-eq</t>
  </si>
  <si>
    <t>kg CFC11-eq</t>
  </si>
  <si>
    <t>Well-to-tank</t>
  </si>
  <si>
    <t>Tank-to-wake</t>
  </si>
  <si>
    <t>Well-to-wake</t>
  </si>
  <si>
    <t>In MJ fuel</t>
  </si>
  <si>
    <t>In MJ shaft power</t>
  </si>
  <si>
    <t>Sheet name</t>
  </si>
  <si>
    <t>Description</t>
  </si>
  <si>
    <t>T-km</t>
  </si>
  <si>
    <t>LCA results for well-to-tank, tank-to-wake, and well-to-wake life cycle stages, per tonne cargo transported over one kilometre</t>
  </si>
  <si>
    <t>MJ SP</t>
  </si>
  <si>
    <t>MJ fuel</t>
  </si>
  <si>
    <t>LCA results for well-to-tank, tank-to-wake, and well-to-wake life cycle stages, per MJ energy provided to the shaft (i.e. MJ shaft power)</t>
  </si>
  <si>
    <t>LCA results for well-to-tank, tank-to-wake, and well-to-wake life cycle stages, per fuel energy content (i.e. MJ fuel)</t>
  </si>
  <si>
    <t>This document provides the LCA impact scores for all impact categories in the EF3.1 LCIA method, for three different functional units and for each life cycle stage.</t>
  </si>
  <si>
    <t>Description of document</t>
  </si>
  <si>
    <t>e-Ammonia</t>
  </si>
  <si>
    <t>e-Methanol with DAC</t>
  </si>
  <si>
    <t>Hybrid methanol</t>
  </si>
  <si>
    <t>Biomethanol</t>
  </si>
  <si>
    <t>Pyrolysis oil (fast)</t>
  </si>
  <si>
    <t>Pyrolysis oil (slow)</t>
  </si>
  <si>
    <t>t-km</t>
  </si>
  <si>
    <t>MJ sp</t>
  </si>
  <si>
    <t>Ammonia with CCS</t>
  </si>
  <si>
    <t>Climate change impact (gCO2e/FU)</t>
  </si>
  <si>
    <t>FU</t>
  </si>
  <si>
    <t>Supporting Information: LCA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</si>
</sst>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1" fontId="2" fillId="0" borderId="0" xfId="0" applyNumberFormat="1" applyFont="1" applyAlignment="1">
      <alignment horizontal="right" vertical="center" wrapText="1"/>
    </xf>
    <xf numFmtId="164" fontId="2" fillId="0" borderId="0" xfId="0" applyNumberFormat="1" applyFont="1" applyAlignment="1">
      <alignment horizontal="righ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All!$A$3</c:f>
              <c:strCache>
                <c:ptCount val="1"/>
                <c:pt idx="0">
                  <c:v>t-km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All!$B$2:$K$2</c:f>
              <c:strCache>
                <c:ptCount val="10"/>
                <c:pt idx="0">
                  <c:v>VLSFO</c:v>
                </c:pt>
                <c:pt idx="1">
                  <c:v>LNG</c:v>
                </c:pt>
                <c:pt idx="2">
                  <c:v>Ammonia with CCS</c:v>
                </c:pt>
                <c:pt idx="3">
                  <c:v>e-Ammonia</c:v>
                </c:pt>
                <c:pt idx="4">
                  <c:v>e-Methanol with DAC</c:v>
                </c:pt>
                <c:pt idx="5">
                  <c:v>Hybrid methanol</c:v>
                </c:pt>
                <c:pt idx="6">
                  <c:v>Biomethanol</c:v>
                </c:pt>
                <c:pt idx="7">
                  <c:v>DME</c:v>
                </c:pt>
                <c:pt idx="8">
                  <c:v>Pyrolysis oil (fast)</c:v>
                </c:pt>
                <c:pt idx="9">
                  <c:v>Pyrolysis oil (slow)</c:v>
                </c:pt>
              </c:strCache>
            </c:strRef>
          </c:cat>
          <c:val>
            <c:numRef>
              <c:f>All!$B$3:$K$3</c:f>
              <c:numCache>
                <c:formatCode>0.00</c:formatCode>
                <c:ptCount val="10"/>
                <c:pt idx="0">
                  <c:v>24.877495289404049</c:v>
                </c:pt>
                <c:pt idx="1">
                  <c:v>22.204908190411974</c:v>
                </c:pt>
                <c:pt idx="2">
                  <c:v>18.717211618991293</c:v>
                </c:pt>
                <c:pt idx="3">
                  <c:v>11.835806797005404</c:v>
                </c:pt>
                <c:pt idx="4">
                  <c:v>20.762293752502952</c:v>
                </c:pt>
                <c:pt idx="5">
                  <c:v>11.169728475817182</c:v>
                </c:pt>
                <c:pt idx="6">
                  <c:v>13.179225940480256</c:v>
                </c:pt>
                <c:pt idx="7">
                  <c:v>18.441984481848881</c:v>
                </c:pt>
                <c:pt idx="8">
                  <c:v>7.8370230789701116</c:v>
                </c:pt>
                <c:pt idx="9">
                  <c:v>4.1856167388086831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D-41DD-8978-D022B40F61F2}"/>
            </c:ext>
          </c:extLst>
        </c:ser>
        <c:ser>
          <c:idx val="1"/>
          <c:order val="1"/>
          <c:tx>
            <c:strRef>
              <c:f>All!$A$4</c:f>
              <c:strCache>
                <c:ptCount val="1"/>
                <c:pt idx="0">
                  <c:v>MJ sp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All!$B$2:$K$2</c:f>
              <c:strCache>
                <c:ptCount val="10"/>
                <c:pt idx="0">
                  <c:v>VLSFO</c:v>
                </c:pt>
                <c:pt idx="1">
                  <c:v>LNG</c:v>
                </c:pt>
                <c:pt idx="2">
                  <c:v>Ammonia with CCS</c:v>
                </c:pt>
                <c:pt idx="3">
                  <c:v>e-Ammonia</c:v>
                </c:pt>
                <c:pt idx="4">
                  <c:v>e-Methanol with DAC</c:v>
                </c:pt>
                <c:pt idx="5">
                  <c:v>Hybrid methanol</c:v>
                </c:pt>
                <c:pt idx="6">
                  <c:v>Biomethanol</c:v>
                </c:pt>
                <c:pt idx="7">
                  <c:v>DME</c:v>
                </c:pt>
                <c:pt idx="8">
                  <c:v>Pyrolysis oil (fast)</c:v>
                </c:pt>
                <c:pt idx="9">
                  <c:v>Pyrolysis oil (slow)</c:v>
                </c:pt>
              </c:strCache>
            </c:strRef>
          </c:cat>
          <c:val>
            <c:numRef>
              <c:f>All!$B$4:$K$4</c:f>
              <c:numCache>
                <c:formatCode>0.00</c:formatCode>
                <c:ptCount val="10"/>
                <c:pt idx="0">
                  <c:v>207.31246074503372</c:v>
                </c:pt>
                <c:pt idx="1">
                  <c:v>178.75498702558224</c:v>
                </c:pt>
                <c:pt idx="2">
                  <c:v>150.18811243070513</c:v>
                </c:pt>
                <c:pt idx="3">
                  <c:v>95.122777128980758</c:v>
                </c:pt>
                <c:pt idx="4">
                  <c:v>167.67074060682577</c:v>
                </c:pt>
                <c:pt idx="5">
                  <c:v>90.361220324058436</c:v>
                </c:pt>
                <c:pt idx="6">
                  <c:v>106.55639653829985</c:v>
                </c:pt>
                <c:pt idx="7">
                  <c:v>148.97063365442349</c:v>
                </c:pt>
                <c:pt idx="8">
                  <c:v>65.308525658084264</c:v>
                </c:pt>
                <c:pt idx="9">
                  <c:v>34.880139490072359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0D-41DD-8978-D022B40F61F2}"/>
            </c:ext>
          </c:extLst>
        </c:ser>
        <c:ser>
          <c:idx val="2"/>
          <c:order val="2"/>
          <c:tx>
            <c:strRef>
              <c:f>All!$A$5</c:f>
              <c:strCache>
                <c:ptCount val="1"/>
                <c:pt idx="0">
                  <c:v>MJ fuel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All!$B$2:$K$2</c:f>
              <c:strCache>
                <c:ptCount val="10"/>
                <c:pt idx="0">
                  <c:v>VLSFO</c:v>
                </c:pt>
                <c:pt idx="1">
                  <c:v>LNG</c:v>
                </c:pt>
                <c:pt idx="2">
                  <c:v>Ammonia with CCS</c:v>
                </c:pt>
                <c:pt idx="3">
                  <c:v>e-Ammonia</c:v>
                </c:pt>
                <c:pt idx="4">
                  <c:v>e-Methanol with DAC</c:v>
                </c:pt>
                <c:pt idx="5">
                  <c:v>Hybrid methanol</c:v>
                </c:pt>
                <c:pt idx="6">
                  <c:v>Biomethanol</c:v>
                </c:pt>
                <c:pt idx="7">
                  <c:v>DME</c:v>
                </c:pt>
                <c:pt idx="8">
                  <c:v>Pyrolysis oil (fast)</c:v>
                </c:pt>
                <c:pt idx="9">
                  <c:v>Pyrolysis oil (slow)</c:v>
                </c:pt>
              </c:strCache>
            </c:strRef>
          </c:cat>
          <c:val>
            <c:numRef>
              <c:f>All!$B$5:$K$5</c:f>
              <c:numCache>
                <c:formatCode>0.00</c:formatCode>
                <c:ptCount val="10"/>
                <c:pt idx="0">
                  <c:v>108.47114392798694</c:v>
                </c:pt>
                <c:pt idx="1">
                  <c:v>92.290061748588926</c:v>
                </c:pt>
                <c:pt idx="2">
                  <c:v>75.141141935517425</c:v>
                </c:pt>
                <c:pt idx="3">
                  <c:v>47.68474206208144</c:v>
                </c:pt>
                <c:pt idx="4">
                  <c:v>86.038875039220642</c:v>
                </c:pt>
                <c:pt idx="5">
                  <c:v>46.419492998996503</c:v>
                </c:pt>
                <c:pt idx="6">
                  <c:v>54.719154816763691</c:v>
                </c:pt>
                <c:pt idx="7">
                  <c:v>67.086685992966153</c:v>
                </c:pt>
                <c:pt idx="8">
                  <c:v>28.396199407200427</c:v>
                </c:pt>
                <c:pt idx="9">
                  <c:v>15.673529232421927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0D-41DD-8978-D022B40F61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1473920"/>
        <c:axId val="821488800"/>
      </c:barChart>
      <c:catAx>
        <c:axId val="82147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a-DK" sz="1600"/>
                  <a:t>Fuel pathway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a-DK"/>
          </a:p>
        </c:txPr>
        <c:crossAx val="821488800"/>
        <c:crosses val="autoZero"/>
        <c:auto val="1"/>
        <c:lblAlgn val="ctr"/>
        <c:lblOffset val="100"/>
        <c:noMultiLvlLbl val="0"/>
      </c:catAx>
      <c:valAx>
        <c:axId val="821488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a-DK" sz="1600"/>
                  <a:t>Climate change impact (gCO2e/functional</a:t>
                </a:r>
                <a:r>
                  <a:rPr lang="da-DK" sz="1600" baseline="0"/>
                  <a:t> unit</a:t>
                </a:r>
                <a:r>
                  <a:rPr lang="da-DK" sz="16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a-DK"/>
          </a:p>
        </c:txPr>
        <c:crossAx val="82147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15875</xdr:rowOff>
    </xdr:from>
    <xdr:to>
      <xdr:col>20</xdr:col>
      <xdr:colOff>326571</xdr:colOff>
      <xdr:row>46</xdr:row>
      <xdr:rowOff>90715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8A9BC9-8B9E-41E6-B14B-B3C15B7B0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B9437-53FD-47B4-B091-C82E500AF201}">
  <dimension ref="A1:D6"/>
  <sheetViews>
    <sheetView zoomScale="71" zoomScaleNormal="71" workbookViewId="0">
      <selection sqref="A1:D6"/>
    </sheetView>
  </sheetViews>
  <sheetFormatPr defaultRowHeight="14.5" x14ac:dyDescent="0.35"/>
  <cols>
    <col min="1" max="1" width="78.7265625" customWidth="1"/>
    <col min="3" max="3" width="13.453125" customWidth="1"/>
    <col min="4" max="4" width="64.26953125" customWidth="1"/>
  </cols>
  <sheetData>
    <row r="1" spans="1:4" x14ac:dyDescent="0.35">
      <c r="A1" s="8" t="s">
        <v>78</v>
      </c>
      <c r="B1" s="9"/>
      <c r="C1" s="9"/>
      <c r="D1" s="10"/>
    </row>
    <row r="2" spans="1:4" x14ac:dyDescent="0.35">
      <c r="A2" s="4"/>
      <c r="B2" s="4"/>
      <c r="C2" s="4"/>
      <c r="D2" s="4"/>
    </row>
    <row r="3" spans="1:4" x14ac:dyDescent="0.35">
      <c r="A3" s="6" t="s">
        <v>66</v>
      </c>
      <c r="C3" s="6" t="s">
        <v>57</v>
      </c>
      <c r="D3" s="6" t="s">
        <v>58</v>
      </c>
    </row>
    <row r="4" spans="1:4" ht="29" x14ac:dyDescent="0.35">
      <c r="A4" s="11" t="s">
        <v>65</v>
      </c>
      <c r="C4" s="6" t="s">
        <v>59</v>
      </c>
      <c r="D4" s="5" t="s">
        <v>60</v>
      </c>
    </row>
    <row r="5" spans="1:4" ht="29" x14ac:dyDescent="0.35">
      <c r="A5" s="11"/>
      <c r="C5" s="6" t="s">
        <v>61</v>
      </c>
      <c r="D5" s="5" t="s">
        <v>63</v>
      </c>
    </row>
    <row r="6" spans="1:4" ht="29" x14ac:dyDescent="0.35">
      <c r="A6" s="11"/>
      <c r="C6" s="6" t="s">
        <v>62</v>
      </c>
      <c r="D6" s="5" t="s">
        <v>64</v>
      </c>
    </row>
  </sheetData>
  <mergeCells count="2">
    <mergeCell ref="A1:D1"/>
    <mergeCell ref="A4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463ED-639C-494D-8DB6-3ED59A6160B9}">
  <dimension ref="A1:AH28"/>
  <sheetViews>
    <sheetView zoomScale="69" zoomScaleNormal="69" workbookViewId="0">
      <pane xSplit="1" topLeftCell="K1" activePane="topRight" state="frozen"/>
      <selection pane="topRight" activeCell="Y3" sqref="Y3:AH3"/>
    </sheetView>
  </sheetViews>
  <sheetFormatPr defaultRowHeight="14.5" x14ac:dyDescent="0.35"/>
  <cols>
    <col min="1" max="1" width="82.08984375" bestFit="1" customWidth="1"/>
    <col min="2" max="2" width="19.54296875" customWidth="1"/>
    <col min="3" max="11" width="8.81640625" bestFit="1" customWidth="1"/>
    <col min="12" max="12" width="9" bestFit="1" customWidth="1"/>
    <col min="26" max="26" width="10.81640625" bestFit="1" customWidth="1"/>
    <col min="27" max="27" width="11.81640625" bestFit="1" customWidth="1"/>
    <col min="29" max="29" width="11.36328125" bestFit="1" customWidth="1"/>
  </cols>
  <sheetData>
    <row r="1" spans="1:34" ht="15" thickBot="1" x14ac:dyDescent="0.4">
      <c r="A1" t="s">
        <v>9</v>
      </c>
    </row>
    <row r="2" spans="1:34" ht="15" thickBot="1" x14ac:dyDescent="0.4">
      <c r="B2" t="s">
        <v>12</v>
      </c>
      <c r="C2" s="12" t="s">
        <v>52</v>
      </c>
      <c r="D2" s="13"/>
      <c r="E2" s="13"/>
      <c r="F2" s="13"/>
      <c r="G2" s="13"/>
      <c r="H2" s="13"/>
      <c r="I2" s="13"/>
      <c r="J2" s="13"/>
      <c r="K2" s="13"/>
      <c r="L2" s="14"/>
      <c r="N2" s="12" t="s">
        <v>53</v>
      </c>
      <c r="O2" s="13"/>
      <c r="P2" s="13"/>
      <c r="Q2" s="13"/>
      <c r="R2" s="13"/>
      <c r="S2" s="13"/>
      <c r="T2" s="13"/>
      <c r="U2" s="13"/>
      <c r="V2" s="13"/>
      <c r="W2" s="14"/>
      <c r="Y2" s="12" t="s">
        <v>54</v>
      </c>
      <c r="Z2" s="13"/>
      <c r="AA2" s="13"/>
      <c r="AB2" s="13"/>
      <c r="AC2" s="13"/>
      <c r="AD2" s="13"/>
      <c r="AE2" s="13"/>
      <c r="AF2" s="13"/>
      <c r="AG2" s="13"/>
      <c r="AH2" s="14"/>
    </row>
    <row r="3" spans="1:34" x14ac:dyDescent="0.35">
      <c r="C3" t="s">
        <v>6</v>
      </c>
      <c r="D3" t="s">
        <v>5</v>
      </c>
      <c r="E3" t="s">
        <v>75</v>
      </c>
      <c r="F3" t="s">
        <v>67</v>
      </c>
      <c r="G3" t="s">
        <v>68</v>
      </c>
      <c r="H3" t="s">
        <v>69</v>
      </c>
      <c r="I3" t="s">
        <v>70</v>
      </c>
      <c r="J3" t="s">
        <v>4</v>
      </c>
      <c r="K3" t="s">
        <v>71</v>
      </c>
      <c r="L3" t="s">
        <v>72</v>
      </c>
      <c r="N3" t="s">
        <v>6</v>
      </c>
      <c r="O3" t="s">
        <v>5</v>
      </c>
      <c r="P3" t="s">
        <v>75</v>
      </c>
      <c r="Q3" t="s">
        <v>67</v>
      </c>
      <c r="R3" t="s">
        <v>68</v>
      </c>
      <c r="S3" t="s">
        <v>69</v>
      </c>
      <c r="T3" t="s">
        <v>70</v>
      </c>
      <c r="U3" t="s">
        <v>4</v>
      </c>
      <c r="V3" t="s">
        <v>71</v>
      </c>
      <c r="W3" t="s">
        <v>72</v>
      </c>
      <c r="Y3" t="s">
        <v>6</v>
      </c>
      <c r="Z3" t="s">
        <v>5</v>
      </c>
      <c r="AA3" t="s">
        <v>75</v>
      </c>
      <c r="AB3" t="s">
        <v>67</v>
      </c>
      <c r="AC3" t="s">
        <v>68</v>
      </c>
      <c r="AD3" t="s">
        <v>69</v>
      </c>
      <c r="AE3" t="s">
        <v>70</v>
      </c>
      <c r="AF3" t="s">
        <v>4</v>
      </c>
      <c r="AG3" t="s">
        <v>71</v>
      </c>
      <c r="AH3" t="s">
        <v>72</v>
      </c>
    </row>
    <row r="4" spans="1:34" x14ac:dyDescent="0.35">
      <c r="A4" t="s">
        <v>11</v>
      </c>
      <c r="B4" t="s">
        <v>46</v>
      </c>
      <c r="C4" s="1">
        <v>1.5876438938878824E-5</v>
      </c>
      <c r="D4" s="1">
        <v>9.621590251069836E-6</v>
      </c>
      <c r="E4" s="1">
        <v>7.2010078785699695E-5</v>
      </c>
      <c r="F4" s="1">
        <v>5.0539465295546489E-5</v>
      </c>
      <c r="G4" s="1">
        <v>7.9001628822364511E-5</v>
      </c>
      <c r="H4" s="1">
        <v>4.6307907059224229E-5</v>
      </c>
      <c r="I4" s="1">
        <v>5.2423838524147757E-5</v>
      </c>
      <c r="J4" s="1">
        <v>7.3719705334126124E-5</v>
      </c>
      <c r="K4" s="1">
        <v>1.2690369736109507E-4</v>
      </c>
      <c r="L4" s="1">
        <v>1.3807932904585221E-4</v>
      </c>
      <c r="N4" s="1">
        <v>4.1116371774009477E-4</v>
      </c>
      <c r="O4" s="1">
        <v>5.7449013928052015E-5</v>
      </c>
      <c r="P4" s="1">
        <v>9.2235884188680348E-5</v>
      </c>
      <c r="Q4" s="1">
        <v>9.2235884188680348E-5</v>
      </c>
      <c r="R4" s="1">
        <v>7.6852509198567048E-5</v>
      </c>
      <c r="S4" s="1">
        <v>7.6852509198567048E-5</v>
      </c>
      <c r="T4" s="1">
        <v>7.6852509198567048E-5</v>
      </c>
      <c r="U4" s="1">
        <v>7.2887822325401792E-5</v>
      </c>
      <c r="V4" s="1">
        <v>1.1225056389713785E-4</v>
      </c>
      <c r="W4" s="1">
        <v>1.1225056389713785E-4</v>
      </c>
      <c r="Y4" s="1">
        <f t="shared" ref="Y4:Y28" si="0">C4+N4</f>
        <v>4.2704015667897356E-4</v>
      </c>
      <c r="Z4" s="1">
        <f>0.98*(D4+O4)+0.02*($Y4)</f>
        <v>7.4269995229118873E-5</v>
      </c>
      <c r="AA4" s="1">
        <f>0.95*(E4+P4)+0.05*($Y4)</f>
        <v>1.7738567265960972E-4</v>
      </c>
      <c r="AB4" s="1">
        <f t="shared" ref="AB4:AH4" si="1">0.95*(F4+Q4)+0.05*($Y4)</f>
        <v>1.5698858984396419E-4</v>
      </c>
      <c r="AC4" s="1">
        <f t="shared" si="1"/>
        <v>1.6941343895383366E-4</v>
      </c>
      <c r="AD4" s="1">
        <f t="shared" si="1"/>
        <v>1.383544032788504E-4</v>
      </c>
      <c r="AE4" s="1">
        <f t="shared" si="1"/>
        <v>1.4416453817052774E-4</v>
      </c>
      <c r="AF4" s="1">
        <f t="shared" si="1"/>
        <v>1.6062915911050019E-4</v>
      </c>
      <c r="AG4" s="1">
        <f t="shared" si="1"/>
        <v>2.4854855602926996E-4</v>
      </c>
      <c r="AH4" s="1">
        <f t="shared" si="1"/>
        <v>2.591654061297892E-4</v>
      </c>
    </row>
    <row r="5" spans="1:34" x14ac:dyDescent="0.35">
      <c r="A5" t="s">
        <v>13</v>
      </c>
      <c r="B5" t="s">
        <v>45</v>
      </c>
      <c r="C5" s="1">
        <v>4.7700683912386601E-3</v>
      </c>
      <c r="D5" s="1">
        <v>5.5704832746503946E-3</v>
      </c>
      <c r="E5" s="1">
        <v>1.6753299871313104E-2</v>
      </c>
      <c r="F5" s="1">
        <v>9.5097158481700587E-3</v>
      </c>
      <c r="G5" s="1">
        <v>1.9838580558718188E-2</v>
      </c>
      <c r="H5" s="1">
        <v>9.7411434253647459E-3</v>
      </c>
      <c r="I5" s="1">
        <v>1.185640391448377E-2</v>
      </c>
      <c r="J5" s="1">
        <v>1.7324258983371983E-2</v>
      </c>
      <c r="K5" s="1">
        <v>6.1479719685555217E-3</v>
      </c>
      <c r="L5" s="1">
        <v>2.3043863473329648E-3</v>
      </c>
      <c r="N5" s="1">
        <v>2.0107426898165387E-2</v>
      </c>
      <c r="O5" s="1">
        <v>1.6579882321904601E-2</v>
      </c>
      <c r="P5" s="1">
        <v>1.6396862913406784E-3</v>
      </c>
      <c r="Q5" s="1">
        <v>1.6396862913406784E-3</v>
      </c>
      <c r="R5" s="1">
        <v>7.0712363921102367E-4</v>
      </c>
      <c r="S5" s="1">
        <v>7.0712363921102367E-4</v>
      </c>
      <c r="T5" s="1">
        <v>7.0712363921102367E-4</v>
      </c>
      <c r="U5" s="1">
        <v>7.7901440334241488E-4</v>
      </c>
      <c r="V5" s="1">
        <v>7.921841519706994E-4</v>
      </c>
      <c r="W5" s="1">
        <v>7.921841519706994E-4</v>
      </c>
      <c r="Y5" s="1">
        <f>C5+N5</f>
        <v>2.4877495289404049E-2</v>
      </c>
      <c r="Z5" s="1">
        <f t="shared" ref="Z5:Z28" si="2">0.98*(D5+O5)+0.02*($Y5)</f>
        <v>2.2204908190411973E-2</v>
      </c>
      <c r="AA5" s="1">
        <f t="shared" ref="AA5:AA28" si="3">0.95*(E5+P5)+0.05*($Y5)</f>
        <v>1.8717211618991293E-2</v>
      </c>
      <c r="AB5" s="1">
        <f t="shared" ref="AB5:AB28" si="4">0.95*(F5+Q5)+0.05*($Y5)</f>
        <v>1.1835806797005403E-2</v>
      </c>
      <c r="AC5" s="1">
        <f t="shared" ref="AC5:AC28" si="5">0.95*(G5+R5)+0.05*($Y5)</f>
        <v>2.0762293752502953E-2</v>
      </c>
      <c r="AD5" s="1">
        <f t="shared" ref="AD5:AD28" si="6">0.95*(H5+S5)+0.05*($Y5)</f>
        <v>1.1169728475817183E-2</v>
      </c>
      <c r="AE5" s="1">
        <f t="shared" ref="AE5:AE28" si="7">0.95*(I5+T5)+0.05*($Y5)</f>
        <v>1.3179225940480255E-2</v>
      </c>
      <c r="AF5" s="1">
        <f t="shared" ref="AF5:AF28" si="8">0.95*(J5+U5)+0.05*($Y5)</f>
        <v>1.8441984481848882E-2</v>
      </c>
      <c r="AG5" s="1">
        <f t="shared" ref="AG5:AG28" si="9">0.95*(K5+V5)+0.05*($Y5)</f>
        <v>7.837023078970112E-3</v>
      </c>
      <c r="AH5" s="1">
        <f t="shared" ref="AH5:AH28" si="10">0.95*(L5+W5)+0.05*($Y5)</f>
        <v>4.1856167388086831E-3</v>
      </c>
    </row>
    <row r="6" spans="1:34" x14ac:dyDescent="0.35">
      <c r="A6" t="s">
        <v>14</v>
      </c>
      <c r="B6" t="s">
        <v>45</v>
      </c>
      <c r="C6" s="1">
        <v>1.0233794498261401E-6</v>
      </c>
      <c r="D6" s="1">
        <v>1.2072149968218581E-6</v>
      </c>
      <c r="E6" s="1">
        <v>1.2704517044215001E-5</v>
      </c>
      <c r="F6" s="1">
        <v>6.4640611001908285E-6</v>
      </c>
      <c r="G6" s="1">
        <v>6.5369880859255996E-6</v>
      </c>
      <c r="H6" s="1">
        <v>6.8064831948173103E-6</v>
      </c>
      <c r="I6" s="1">
        <v>8.3682958587686129E-6</v>
      </c>
      <c r="J6" s="1">
        <v>1.2159217726513317E-5</v>
      </c>
      <c r="K6" s="1">
        <v>3.7106790351224926E-6</v>
      </c>
      <c r="L6" s="1">
        <v>4.4881427564581109E-6</v>
      </c>
      <c r="N6" s="1">
        <v>1.4028003372952403E-6</v>
      </c>
      <c r="O6" s="1">
        <v>1.5282926655768487E-6</v>
      </c>
      <c r="P6" s="1">
        <v>1.7440545723593803E-6</v>
      </c>
      <c r="Q6" s="1">
        <v>1.7440545723593803E-6</v>
      </c>
      <c r="R6" s="1">
        <v>1.2724252950573162E-5</v>
      </c>
      <c r="S6" s="1">
        <v>1.2724252950573162E-5</v>
      </c>
      <c r="T6" s="1">
        <v>1.2724252950573162E-5</v>
      </c>
      <c r="U6" s="1">
        <v>1.7441211428433746E-5</v>
      </c>
      <c r="V6" s="1">
        <v>1.0402807804261294E-5</v>
      </c>
      <c r="W6" s="1">
        <v>1.0402807804261294E-5</v>
      </c>
      <c r="Y6" s="1">
        <f t="shared" si="0"/>
        <v>2.4261797871213805E-6</v>
      </c>
      <c r="Z6" s="1">
        <f t="shared" si="2"/>
        <v>2.72932110489316E-6</v>
      </c>
      <c r="AA6" s="1">
        <f t="shared" si="3"/>
        <v>1.3847452025101729E-5</v>
      </c>
      <c r="AB6" s="1">
        <f t="shared" si="4"/>
        <v>7.919018878278767E-6</v>
      </c>
      <c r="AC6" s="1">
        <f t="shared" si="5"/>
        <v>1.8419487974029891E-5</v>
      </c>
      <c r="AD6" s="1">
        <f t="shared" si="6"/>
        <v>1.8675508327477015E-5</v>
      </c>
      <c r="AE6" s="1">
        <f t="shared" si="7"/>
        <v>2.0159230358230756E-5</v>
      </c>
      <c r="AF6" s="1">
        <f t="shared" si="8"/>
        <v>2.8241716686555774E-5</v>
      </c>
      <c r="AG6" s="1">
        <f t="shared" si="9"/>
        <v>1.3529121486770666E-5</v>
      </c>
      <c r="AH6" s="1">
        <f t="shared" si="10"/>
        <v>1.4267712022039503E-5</v>
      </c>
    </row>
    <row r="7" spans="1:34" x14ac:dyDescent="0.35">
      <c r="A7" t="s">
        <v>15</v>
      </c>
      <c r="B7" t="s">
        <v>45</v>
      </c>
      <c r="C7" s="1">
        <v>4.7679161612134216E-3</v>
      </c>
      <c r="D7" s="1">
        <v>5.5679322209710421E-3</v>
      </c>
      <c r="E7" s="1">
        <v>1.6729876006533594E-2</v>
      </c>
      <c r="F7" s="1">
        <v>9.4810740705089987E-3</v>
      </c>
      <c r="G7" s="1">
        <v>1.9808484997046825E-2</v>
      </c>
      <c r="H7" s="1">
        <v>8.8013805356451456E-3</v>
      </c>
      <c r="I7" s="1">
        <v>1.0058692976302025E-2</v>
      </c>
      <c r="J7" s="1">
        <v>1.5234203415337518E-2</v>
      </c>
      <c r="K7" s="1">
        <v>4.2467597942680291E-3</v>
      </c>
      <c r="L7" s="1">
        <v>-8.2610320369448636E-3</v>
      </c>
      <c r="N7" s="1">
        <v>2.010507887417393E-2</v>
      </c>
      <c r="O7" s="1">
        <v>1.6577324247050856E-2</v>
      </c>
      <c r="P7" s="1">
        <v>1.6368308580607086E-3</v>
      </c>
      <c r="Q7" s="1">
        <v>1.6368308580607086E-3</v>
      </c>
      <c r="R7" s="1">
        <v>6.9338493589482303E-4</v>
      </c>
      <c r="S7" s="1">
        <v>6.9338493589482303E-4</v>
      </c>
      <c r="T7" s="1">
        <v>6.9338493589482303E-4</v>
      </c>
      <c r="U7" s="1">
        <v>7.8559860084179926E-4</v>
      </c>
      <c r="V7" s="1">
        <v>7.8083612051227586E-4</v>
      </c>
      <c r="W7" s="1">
        <v>7.8083612051227586E-4</v>
      </c>
      <c r="Y7" s="1">
        <f t="shared" si="0"/>
        <v>2.4872995035387351E-2</v>
      </c>
      <c r="Z7" s="1">
        <f t="shared" si="2"/>
        <v>2.2199811239369205E-2</v>
      </c>
      <c r="AA7" s="1">
        <f t="shared" si="3"/>
        <v>1.8692021273133956E-2</v>
      </c>
      <c r="AB7" s="1">
        <f t="shared" si="4"/>
        <v>1.1805659433910588E-2</v>
      </c>
      <c r="AC7" s="1">
        <f t="shared" si="5"/>
        <v>2.0720426188063933E-2</v>
      </c>
      <c r="AD7" s="1">
        <f t="shared" si="6"/>
        <v>1.0263676949732337E-2</v>
      </c>
      <c r="AE7" s="1">
        <f t="shared" si="7"/>
        <v>1.1458123768356372E-2</v>
      </c>
      <c r="AF7" s="1">
        <f t="shared" si="8"/>
        <v>1.646246166713972E-2</v>
      </c>
      <c r="AG7" s="1">
        <f t="shared" si="9"/>
        <v>6.0198658708106563E-3</v>
      </c>
      <c r="AH7" s="1">
        <f>0.95*(L7+W7)+0.05*($Y7)</f>
        <v>-5.8625363688415907E-3</v>
      </c>
    </row>
    <row r="8" spans="1:34" x14ac:dyDescent="0.35">
      <c r="A8" t="s">
        <v>16</v>
      </c>
      <c r="B8" t="s">
        <v>45</v>
      </c>
      <c r="C8" s="1">
        <v>1.1288505754076599E-6</v>
      </c>
      <c r="D8" s="1">
        <v>1.3438386825296432E-6</v>
      </c>
      <c r="E8" s="1">
        <v>1.071934773528728E-5</v>
      </c>
      <c r="F8" s="1">
        <v>2.2177716560870076E-5</v>
      </c>
      <c r="G8" s="1">
        <v>2.3558573585432274E-5</v>
      </c>
      <c r="H8" s="1">
        <v>9.3295640652478148E-4</v>
      </c>
      <c r="I8" s="1">
        <v>1.7893426423229752E-3</v>
      </c>
      <c r="J8" s="1">
        <v>2.0778963503079468E-3</v>
      </c>
      <c r="K8" s="1">
        <v>1.834639620837229E-3</v>
      </c>
      <c r="L8" s="1">
        <v>1.0560930241521369E-2</v>
      </c>
      <c r="N8" s="1">
        <v>9.4522365416223445E-7</v>
      </c>
      <c r="O8" s="1">
        <v>1.0297821882102616E-6</v>
      </c>
      <c r="P8" s="1">
        <v>1.1113787076102468E-6</v>
      </c>
      <c r="Q8" s="1">
        <v>1.1113787076102468E-6</v>
      </c>
      <c r="R8" s="1">
        <v>1.014450365627503E-6</v>
      </c>
      <c r="S8" s="1">
        <v>1.014450365627503E-6</v>
      </c>
      <c r="T8" s="1">
        <v>1.014450365627503E-6</v>
      </c>
      <c r="U8" s="1">
        <v>9.7736125840375056E-7</v>
      </c>
      <c r="V8" s="1">
        <v>9.4522365416223445E-7</v>
      </c>
      <c r="W8" s="1">
        <v>9.4522365416223445E-7</v>
      </c>
      <c r="Y8" s="1">
        <f t="shared" si="0"/>
        <v>2.0740742295698945E-6</v>
      </c>
      <c r="Z8" s="1">
        <f t="shared" si="2"/>
        <v>2.3676299379165045E-6</v>
      </c>
      <c r="AA8" s="1">
        <f t="shared" si="3"/>
        <v>1.1342893832231145E-5</v>
      </c>
      <c r="AB8" s="1">
        <f t="shared" si="4"/>
        <v>2.22283442165348E-5</v>
      </c>
      <c r="AC8" s="1">
        <f t="shared" si="5"/>
        <v>2.3448076464985283E-5</v>
      </c>
      <c r="AD8" s="1">
        <f t="shared" si="6"/>
        <v>8.8737601775736702E-4</v>
      </c>
      <c r="AE8" s="1">
        <f t="shared" si="7"/>
        <v>1.7009429417656509E-3</v>
      </c>
      <c r="AF8" s="1">
        <f t="shared" si="8"/>
        <v>1.9750337296995115E-3</v>
      </c>
      <c r="AG8" s="1">
        <f t="shared" si="9"/>
        <v>1.7439093059783001E-3</v>
      </c>
      <c r="AH8" s="1">
        <f t="shared" si="10"/>
        <v>1.0033885395628233E-2</v>
      </c>
    </row>
    <row r="9" spans="1:34" x14ac:dyDescent="0.35">
      <c r="A9" t="s">
        <v>17</v>
      </c>
      <c r="B9" t="s">
        <v>38</v>
      </c>
      <c r="C9" s="1">
        <v>0.12301449381980017</v>
      </c>
      <c r="D9" s="1">
        <v>1.1986340281166453E-2</v>
      </c>
      <c r="E9" s="1">
        <v>5.3602498274025467E-2</v>
      </c>
      <c r="F9" s="1">
        <v>5.0481374329478107E-2</v>
      </c>
      <c r="G9" s="1">
        <v>7.1594304254478741E-2</v>
      </c>
      <c r="H9" s="1">
        <v>5.0919460299473522E-2</v>
      </c>
      <c r="I9" s="1">
        <v>5.4504378369757286E-2</v>
      </c>
      <c r="J9" s="1">
        <v>7.577673023789222E-2</v>
      </c>
      <c r="K9" s="1">
        <v>3.0760065211548178E-2</v>
      </c>
      <c r="L9" s="1">
        <v>0.12662174633301193</v>
      </c>
      <c r="N9" s="1">
        <v>3.0775124529596035E-3</v>
      </c>
      <c r="O9" s="1">
        <v>3.3567525118232732E-3</v>
      </c>
      <c r="P9" s="1">
        <v>5.4920168058197926E-3</v>
      </c>
      <c r="Q9" s="1">
        <v>5.4920168058197926E-3</v>
      </c>
      <c r="R9" s="1">
        <v>4.3721488850100125E-3</v>
      </c>
      <c r="S9" s="1">
        <v>4.3721488850100125E-3</v>
      </c>
      <c r="T9" s="1">
        <v>4.3721488850100125E-3</v>
      </c>
      <c r="U9" s="1">
        <v>3.1711788873730793E-3</v>
      </c>
      <c r="V9" s="1">
        <v>3.0641426527094544E-3</v>
      </c>
      <c r="W9" s="1">
        <v>3.0641426527094544E-3</v>
      </c>
      <c r="Y9" s="1">
        <f t="shared" si="0"/>
        <v>0.12609200627275977</v>
      </c>
      <c r="Z9" s="1">
        <f t="shared" si="2"/>
        <v>1.7558071062585126E-2</v>
      </c>
      <c r="AA9" s="1">
        <f t="shared" si="3"/>
        <v>6.2444389639490991E-2</v>
      </c>
      <c r="AB9" s="1">
        <f t="shared" si="4"/>
        <v>5.9479321892170998E-2</v>
      </c>
      <c r="AC9" s="1">
        <f t="shared" si="5"/>
        <v>7.8472730796152301E-2</v>
      </c>
      <c r="AD9" s="1">
        <f t="shared" si="6"/>
        <v>5.883162903889734E-2</v>
      </c>
      <c r="AE9" s="1">
        <f t="shared" si="7"/>
        <v>6.2237301205666923E-2</v>
      </c>
      <c r="AF9" s="1">
        <f t="shared" si="8"/>
        <v>8.1305113982640009E-2</v>
      </c>
      <c r="AG9" s="1">
        <f t="shared" si="9"/>
        <v>3.8437597784682739E-2</v>
      </c>
      <c r="AH9" s="1">
        <f t="shared" si="10"/>
        <v>0.12950619485007331</v>
      </c>
    </row>
    <row r="10" spans="1:34" x14ac:dyDescent="0.35">
      <c r="A10" t="s">
        <v>18</v>
      </c>
      <c r="B10" t="s">
        <v>38</v>
      </c>
      <c r="C10" s="1">
        <v>0.1188411536614799</v>
      </c>
      <c r="D10" s="1">
        <v>1.1566829187172558E-2</v>
      </c>
      <c r="E10" s="1">
        <v>5.1827490573842262E-2</v>
      </c>
      <c r="F10" s="1">
        <v>4.6540066537706336E-2</v>
      </c>
      <c r="G10" s="1">
        <v>6.6735593176355426E-2</v>
      </c>
      <c r="H10" s="1">
        <v>4.8511098595009648E-2</v>
      </c>
      <c r="I10" s="1">
        <v>5.3405896807657997E-2</v>
      </c>
      <c r="J10" s="1">
        <v>7.4067168294435534E-2</v>
      </c>
      <c r="K10" s="1">
        <v>2.9774987439503686E-2</v>
      </c>
      <c r="L10" s="1">
        <v>0.12496048942810378</v>
      </c>
      <c r="N10" s="1">
        <v>2.8967449486718938E-3</v>
      </c>
      <c r="O10" s="1">
        <v>3.1560701067791046E-3</v>
      </c>
      <c r="P10" s="1">
        <v>5.2863619361750531E-3</v>
      </c>
      <c r="Q10" s="1">
        <v>5.2863619361750531E-3</v>
      </c>
      <c r="R10" s="1">
        <v>3.1501871863205896E-3</v>
      </c>
      <c r="S10" s="1">
        <v>3.1501871863205896E-3</v>
      </c>
      <c r="T10" s="1">
        <v>3.1501871863205896E-3</v>
      </c>
      <c r="U10" s="1">
        <v>2.9957164616468569E-3</v>
      </c>
      <c r="V10" s="1">
        <v>2.8964125081866899E-3</v>
      </c>
      <c r="W10" s="1">
        <v>2.8964125081866899E-3</v>
      </c>
      <c r="Y10" s="1">
        <f t="shared" si="0"/>
        <v>0.1217378986101518</v>
      </c>
      <c r="Z10" s="1">
        <f t="shared" si="2"/>
        <v>1.6863199280275666E-2</v>
      </c>
      <c r="AA10" s="1">
        <f t="shared" si="3"/>
        <v>6.0345054815024037E-2</v>
      </c>
      <c r="AB10" s="1">
        <f t="shared" si="4"/>
        <v>5.5322001980694903E-2</v>
      </c>
      <c r="AC10" s="1">
        <f t="shared" si="5"/>
        <v>7.2478386275049794E-2</v>
      </c>
      <c r="AD10" s="1">
        <f t="shared" si="6"/>
        <v>5.5165116422771311E-2</v>
      </c>
      <c r="AE10" s="1">
        <f t="shared" si="7"/>
        <v>5.9815174724787243E-2</v>
      </c>
      <c r="AF10" s="1">
        <f t="shared" si="8"/>
        <v>7.9296635448785846E-2</v>
      </c>
      <c r="AG10" s="1">
        <f t="shared" si="9"/>
        <v>3.7124724880813448E-2</v>
      </c>
      <c r="AH10" s="1">
        <f t="shared" si="10"/>
        <v>0.12755095176998354</v>
      </c>
    </row>
    <row r="11" spans="1:34" x14ac:dyDescent="0.35">
      <c r="A11" t="s">
        <v>19</v>
      </c>
      <c r="B11" t="s">
        <v>38</v>
      </c>
      <c r="C11" s="1">
        <v>4.1733401583202113E-3</v>
      </c>
      <c r="D11" s="1">
        <v>4.1951109399389265E-4</v>
      </c>
      <c r="E11" s="1">
        <v>1.7750077001832138E-3</v>
      </c>
      <c r="F11" s="1">
        <v>3.9413077917717738E-3</v>
      </c>
      <c r="G11" s="1">
        <v>4.858711078123296E-3</v>
      </c>
      <c r="H11" s="1">
        <v>2.4083617044638743E-3</v>
      </c>
      <c r="I11" s="1">
        <v>1.0984815620992856E-3</v>
      </c>
      <c r="J11" s="1">
        <v>1.7095619434566727E-3</v>
      </c>
      <c r="K11" s="1">
        <v>9.8507777204449886E-4</v>
      </c>
      <c r="L11" s="1">
        <v>1.6612569049080238E-3</v>
      </c>
      <c r="N11" s="1">
        <v>1.8076750428770941E-4</v>
      </c>
      <c r="O11" s="1">
        <v>2.006824050441686E-4</v>
      </c>
      <c r="P11" s="1">
        <v>2.0565486964474011E-4</v>
      </c>
      <c r="Q11" s="1">
        <v>2.0565486964474011E-4</v>
      </c>
      <c r="R11" s="1">
        <v>1.2219616986894226E-3</v>
      </c>
      <c r="S11" s="1">
        <v>1.2219616986894226E-3</v>
      </c>
      <c r="T11" s="1">
        <v>1.2219616986894226E-3</v>
      </c>
      <c r="U11" s="1">
        <v>1.7546242572622257E-4</v>
      </c>
      <c r="V11" s="1">
        <v>1.6773014452276438E-4</v>
      </c>
      <c r="W11" s="1">
        <v>1.6773014452276438E-4</v>
      </c>
      <c r="Y11" s="1">
        <f t="shared" si="0"/>
        <v>4.3541076626079211E-3</v>
      </c>
      <c r="Z11" s="1">
        <f t="shared" si="2"/>
        <v>6.9487178230945843E-4</v>
      </c>
      <c r="AA11" s="1">
        <f t="shared" si="3"/>
        <v>2.0993348244669526E-3</v>
      </c>
      <c r="AB11" s="1">
        <f t="shared" si="4"/>
        <v>4.1573199114760843E-3</v>
      </c>
      <c r="AC11" s="1">
        <f t="shared" si="5"/>
        <v>5.9943445211024784E-3</v>
      </c>
      <c r="AD11" s="1">
        <f t="shared" si="6"/>
        <v>3.666512616126028E-3</v>
      </c>
      <c r="AE11" s="1">
        <f t="shared" si="7"/>
        <v>2.4221264808796691E-3</v>
      </c>
      <c r="AF11" s="1">
        <f t="shared" si="8"/>
        <v>2.0084785338541464E-3</v>
      </c>
      <c r="AG11" s="1">
        <f t="shared" si="9"/>
        <v>1.3128729038692961E-3</v>
      </c>
      <c r="AH11" s="1">
        <f t="shared" si="10"/>
        <v>1.9552430800896447E-3</v>
      </c>
    </row>
    <row r="12" spans="1:34" x14ac:dyDescent="0.35">
      <c r="A12" t="s">
        <v>20</v>
      </c>
      <c r="B12" t="s">
        <v>42</v>
      </c>
      <c r="C12" s="1">
        <v>0.29536628467454112</v>
      </c>
      <c r="D12" s="1">
        <v>0.29409810710449047</v>
      </c>
      <c r="E12" s="1">
        <v>0.66591956308128264</v>
      </c>
      <c r="F12" s="1">
        <v>0.15139032076708414</v>
      </c>
      <c r="G12" s="1">
        <v>0.29196875187930138</v>
      </c>
      <c r="H12" s="1">
        <v>0.14453330789089452</v>
      </c>
      <c r="I12" s="1">
        <v>0.17675811427298807</v>
      </c>
      <c r="J12" s="1">
        <v>0.25779987923015141</v>
      </c>
      <c r="K12" s="1">
        <v>7.4417124075004462E-2</v>
      </c>
      <c r="L12" s="1">
        <v>-1.7367172011450491</v>
      </c>
      <c r="N12" s="1">
        <v>6.8144184892524268E-3</v>
      </c>
      <c r="O12" s="1">
        <v>7.4240277118580644E-3</v>
      </c>
      <c r="P12" s="1">
        <v>1.1536929844836744E-2</v>
      </c>
      <c r="Q12" s="1">
        <v>1.1536929844836744E-2</v>
      </c>
      <c r="R12" s="1">
        <v>7.3134957621361924E-3</v>
      </c>
      <c r="S12" s="1">
        <v>7.3134957621361924E-3</v>
      </c>
      <c r="T12" s="1">
        <v>7.3134957621361924E-3</v>
      </c>
      <c r="U12" s="1">
        <v>7.04610871788701E-3</v>
      </c>
      <c r="V12" s="1">
        <v>6.8144184892524268E-3</v>
      </c>
      <c r="W12" s="1">
        <v>6.8144184892524268E-3</v>
      </c>
      <c r="Y12" s="1">
        <f t="shared" si="0"/>
        <v>0.30218070316379353</v>
      </c>
      <c r="Z12" s="1">
        <f t="shared" si="2"/>
        <v>0.30153530618329744</v>
      </c>
      <c r="AA12" s="1">
        <f t="shared" si="3"/>
        <v>0.65869270343800301</v>
      </c>
      <c r="AB12" s="1">
        <f t="shared" si="4"/>
        <v>0.16988992323951449</v>
      </c>
      <c r="AC12" s="1">
        <f t="shared" si="5"/>
        <v>0.29942717041755534</v>
      </c>
      <c r="AD12" s="1">
        <f t="shared" si="6"/>
        <v>0.15936349862856886</v>
      </c>
      <c r="AE12" s="1">
        <f t="shared" si="7"/>
        <v>0.18997706469155773</v>
      </c>
      <c r="AF12" s="1">
        <f t="shared" si="8"/>
        <v>0.26671272370882615</v>
      </c>
      <c r="AG12" s="1">
        <f t="shared" si="9"/>
        <v>9.2279000594233718E-2</v>
      </c>
      <c r="AH12" s="1">
        <f t="shared" si="10"/>
        <v>-1.628298608364817</v>
      </c>
    </row>
    <row r="13" spans="1:34" x14ac:dyDescent="0.35">
      <c r="A13" t="s">
        <v>21</v>
      </c>
      <c r="B13" t="s">
        <v>43</v>
      </c>
      <c r="C13" s="1">
        <v>3.5450310057485159E-7</v>
      </c>
      <c r="D13" s="1">
        <v>3.356336932025791E-7</v>
      </c>
      <c r="E13" s="1">
        <v>5.0282955878582646E-6</v>
      </c>
      <c r="F13" s="1">
        <v>6.3850342131274515E-6</v>
      </c>
      <c r="G13" s="1">
        <v>7.693926047410835E-6</v>
      </c>
      <c r="H13" s="1">
        <v>5.1131587627386353E-6</v>
      </c>
      <c r="I13" s="1">
        <v>5.3649046698542674E-6</v>
      </c>
      <c r="J13" s="1">
        <v>7.6569212460539506E-6</v>
      </c>
      <c r="K13" s="1">
        <v>8.1981112827728184E-7</v>
      </c>
      <c r="L13" s="1">
        <v>-9.2132852708328042E-6</v>
      </c>
      <c r="N13" s="1">
        <v>3.6743498515974462E-7</v>
      </c>
      <c r="O13" s="1">
        <v>4.0030525523984289E-7</v>
      </c>
      <c r="P13" s="1">
        <v>7.0793444433485673E-7</v>
      </c>
      <c r="Q13" s="1">
        <v>7.0793444433485673E-7</v>
      </c>
      <c r="R13" s="1">
        <v>3.9434534683093348E-7</v>
      </c>
      <c r="S13" s="1">
        <v>3.9434534683093348E-7</v>
      </c>
      <c r="T13" s="1">
        <v>3.9434534683093348E-7</v>
      </c>
      <c r="U13" s="1">
        <v>3.7992777465517597E-7</v>
      </c>
      <c r="V13" s="1">
        <v>3.6743498515974462E-7</v>
      </c>
      <c r="W13" s="1">
        <v>3.6743498515974462E-7</v>
      </c>
      <c r="Y13" s="1">
        <f t="shared" si="0"/>
        <v>7.2193808573459621E-7</v>
      </c>
      <c r="Z13" s="1">
        <f t="shared" si="2"/>
        <v>7.3565893118826546E-7</v>
      </c>
      <c r="AA13" s="1">
        <f t="shared" si="3"/>
        <v>5.4855154348701952E-6</v>
      </c>
      <c r="AB13" s="1">
        <f t="shared" si="4"/>
        <v>6.7744171288759229E-6</v>
      </c>
      <c r="AC13" s="1">
        <f t="shared" si="5"/>
        <v>7.7199547288164109E-6</v>
      </c>
      <c r="AD13" s="1">
        <f t="shared" si="6"/>
        <v>5.2682258083778201E-6</v>
      </c>
      <c r="AE13" s="1">
        <f t="shared" si="7"/>
        <v>5.5073844201376706E-6</v>
      </c>
      <c r="AF13" s="1">
        <f t="shared" si="8"/>
        <v>7.671103473960401E-6</v>
      </c>
      <c r="AG13" s="1">
        <f t="shared" si="9"/>
        <v>1.1639807120519046E-6</v>
      </c>
      <c r="AH13" s="1">
        <f t="shared" si="10"/>
        <v>-8.367460867102676E-6</v>
      </c>
    </row>
    <row r="14" spans="1:34" x14ac:dyDescent="0.35">
      <c r="A14" t="s">
        <v>22</v>
      </c>
      <c r="B14" t="s">
        <v>44</v>
      </c>
      <c r="C14" s="1">
        <v>4.0921691858645698E-6</v>
      </c>
      <c r="D14" s="1">
        <v>2.9693742089140556E-6</v>
      </c>
      <c r="E14" s="1">
        <v>1.7145095642411186E-5</v>
      </c>
      <c r="F14" s="1">
        <v>1.1404262253636853E-5</v>
      </c>
      <c r="G14" s="1">
        <v>1.6130784464360857E-5</v>
      </c>
      <c r="H14" s="1">
        <v>1.0616746023003704E-5</v>
      </c>
      <c r="I14" s="1">
        <v>1.1513400640424282E-5</v>
      </c>
      <c r="J14" s="1">
        <v>1.6033182417031005E-5</v>
      </c>
      <c r="K14" s="1">
        <v>1.4489056159414284E-5</v>
      </c>
      <c r="L14" s="1">
        <v>1.6797068344705619E-5</v>
      </c>
      <c r="N14" s="1">
        <v>1.7306650266503759E-4</v>
      </c>
      <c r="O14" s="1">
        <v>2.8812394759183202E-5</v>
      </c>
      <c r="P14" s="1">
        <v>3.8075224214847634E-5</v>
      </c>
      <c r="Q14" s="1">
        <v>3.8075224214847634E-5</v>
      </c>
      <c r="R14" s="1">
        <v>3.8741256909866435E-5</v>
      </c>
      <c r="S14" s="1">
        <v>3.8741256909866435E-5</v>
      </c>
      <c r="T14" s="1">
        <v>3.8741256909866435E-5</v>
      </c>
      <c r="U14" s="1">
        <v>7.3654256766248356E-5</v>
      </c>
      <c r="V14" s="1">
        <v>5.7887334287774941E-5</v>
      </c>
      <c r="W14" s="1">
        <v>5.7887334287774941E-5</v>
      </c>
      <c r="Y14" s="1">
        <f t="shared" si="0"/>
        <v>1.7715867185090216E-4</v>
      </c>
      <c r="Z14" s="1">
        <f t="shared" si="2"/>
        <v>3.4689307025753352E-5</v>
      </c>
      <c r="AA14" s="1">
        <f t="shared" si="3"/>
        <v>6.1317237456940988E-5</v>
      </c>
      <c r="AB14" s="1">
        <f t="shared" si="4"/>
        <v>5.5863445737605365E-5</v>
      </c>
      <c r="AC14" s="1">
        <f t="shared" si="5"/>
        <v>6.0986372898061037E-5</v>
      </c>
      <c r="AD14" s="1">
        <f t="shared" si="6"/>
        <v>5.5748036378771735E-5</v>
      </c>
      <c r="AE14" s="1">
        <f t="shared" si="7"/>
        <v>5.6599858265321285E-5</v>
      </c>
      <c r="AF14" s="1">
        <f t="shared" si="8"/>
        <v>9.4061000816660507E-5</v>
      </c>
      <c r="AG14" s="1">
        <f t="shared" si="9"/>
        <v>7.7615504517374866E-5</v>
      </c>
      <c r="AH14" s="1">
        <f t="shared" si="10"/>
        <v>7.9808116093401635E-5</v>
      </c>
    </row>
    <row r="15" spans="1:34" x14ac:dyDescent="0.35">
      <c r="A15" t="s">
        <v>23</v>
      </c>
      <c r="B15" t="s">
        <v>39</v>
      </c>
      <c r="C15" s="1">
        <v>3.5576623279084126E-5</v>
      </c>
      <c r="D15" s="1">
        <v>3.2304232272163283E-5</v>
      </c>
      <c r="E15" s="1">
        <v>2.5490128476506529E-4</v>
      </c>
      <c r="F15" s="1">
        <v>1.2446669400112534E-4</v>
      </c>
      <c r="G15" s="1">
        <v>1.7260526575151508E-4</v>
      </c>
      <c r="H15" s="1">
        <v>1.0633047288277072E-4</v>
      </c>
      <c r="I15" s="1">
        <v>1.0779946589585586E-4</v>
      </c>
      <c r="J15" s="1">
        <v>1.5424431945735461E-4</v>
      </c>
      <c r="K15" s="1">
        <v>1.5826612401910559E-4</v>
      </c>
      <c r="L15" s="1">
        <v>1.9492355827135883E-4</v>
      </c>
      <c r="N15" s="1">
        <v>1.8947960950100101E-3</v>
      </c>
      <c r="O15" s="1">
        <v>3.1500349086835535E-4</v>
      </c>
      <c r="P15" s="1">
        <v>4.9092268023437943E-4</v>
      </c>
      <c r="Q15" s="1">
        <v>4.9092268023437943E-4</v>
      </c>
      <c r="R15" s="1">
        <v>4.2803925829156914E-4</v>
      </c>
      <c r="S15" s="1">
        <v>4.2803925829156914E-4</v>
      </c>
      <c r="T15" s="1">
        <v>4.2803925829156914E-4</v>
      </c>
      <c r="U15" s="1">
        <v>8.0610053621244968E-4</v>
      </c>
      <c r="V15" s="1">
        <v>6.3345088818757527E-4</v>
      </c>
      <c r="W15" s="1">
        <v>6.3345088818757527E-4</v>
      </c>
      <c r="Y15" s="1">
        <f t="shared" si="0"/>
        <v>1.9303727182890943E-3</v>
      </c>
      <c r="Z15" s="1">
        <f t="shared" si="2"/>
        <v>3.7896902304349013E-4</v>
      </c>
      <c r="AA15" s="1">
        <f t="shared" si="3"/>
        <v>8.0505140266392725E-4</v>
      </c>
      <c r="AB15" s="1">
        <f t="shared" si="4"/>
        <v>6.811385414381843E-4</v>
      </c>
      <c r="AC15" s="1">
        <f t="shared" si="5"/>
        <v>6.6713093375538469E-4</v>
      </c>
      <c r="AD15" s="1">
        <f t="shared" si="6"/>
        <v>6.0416988053007756E-4</v>
      </c>
      <c r="AE15" s="1">
        <f t="shared" si="7"/>
        <v>6.0556542389250841E-4</v>
      </c>
      <c r="AF15" s="1">
        <f t="shared" si="8"/>
        <v>1.0088462488007687E-3</v>
      </c>
      <c r="AG15" s="1">
        <f t="shared" si="9"/>
        <v>8.4864979751080158E-4</v>
      </c>
      <c r="AH15" s="1">
        <f t="shared" si="10"/>
        <v>8.8347436005044202E-4</v>
      </c>
    </row>
    <row r="16" spans="1:34" x14ac:dyDescent="0.35">
      <c r="A16" t="s">
        <v>24</v>
      </c>
      <c r="B16" t="s">
        <v>40</v>
      </c>
      <c r="C16" s="1">
        <v>1.9771913086735921E-12</v>
      </c>
      <c r="D16" s="1">
        <v>2.3718896917108567E-12</v>
      </c>
      <c r="E16" s="1">
        <v>1.8075844553369725E-11</v>
      </c>
      <c r="F16" s="1">
        <v>2.700615726783251E-11</v>
      </c>
      <c r="G16" s="1">
        <v>2.9403847414099747E-11</v>
      </c>
      <c r="H16" s="1">
        <v>1.7056464313108339E-11</v>
      </c>
      <c r="I16" s="1">
        <v>9.0970614629937453E-12</v>
      </c>
      <c r="J16" s="1">
        <v>1.4863663980957139E-11</v>
      </c>
      <c r="K16" s="1">
        <v>9.7810343758261362E-12</v>
      </c>
      <c r="L16" s="1">
        <v>7.2584696356538161E-12</v>
      </c>
      <c r="N16" s="1">
        <v>4.4540535698025637E-12</v>
      </c>
      <c r="O16" s="1">
        <v>4.8525074073245086E-12</v>
      </c>
      <c r="P16" s="1">
        <v>1.1408763442308163E-11</v>
      </c>
      <c r="Q16" s="1">
        <v>1.1408763442308163E-11</v>
      </c>
      <c r="R16" s="1">
        <v>4.7802613295134884E-12</v>
      </c>
      <c r="S16" s="1">
        <v>4.7802613295134884E-12</v>
      </c>
      <c r="T16" s="1">
        <v>4.7802613295134884E-12</v>
      </c>
      <c r="U16" s="1">
        <v>4.6054913911758505E-12</v>
      </c>
      <c r="V16" s="1">
        <v>4.4540535698025637E-12</v>
      </c>
      <c r="W16" s="1">
        <v>4.4540535698025637E-12</v>
      </c>
      <c r="Y16" s="1">
        <f t="shared" si="0"/>
        <v>6.4312448784761558E-12</v>
      </c>
      <c r="Z16" s="1">
        <f t="shared" si="2"/>
        <v>7.2085340546241808E-12</v>
      </c>
      <c r="AA16" s="1">
        <f t="shared" si="3"/>
        <v>2.8331939839817798E-11</v>
      </c>
      <c r="AB16" s="1">
        <f t="shared" si="4"/>
        <v>3.6815736918557448E-11</v>
      </c>
      <c r="AC16" s="1">
        <f t="shared" si="5"/>
        <v>3.2796465550356382E-11</v>
      </c>
      <c r="AD16" s="1">
        <f t="shared" si="6"/>
        <v>2.1066451604414542E-11</v>
      </c>
      <c r="AE16" s="1">
        <f t="shared" si="7"/>
        <v>1.350501889680568E-11</v>
      </c>
      <c r="AF16" s="1">
        <f t="shared" si="8"/>
        <v>1.8817259847450144E-11</v>
      </c>
      <c r="AG16" s="1">
        <f t="shared" si="9"/>
        <v>1.3844895792271073E-11</v>
      </c>
      <c r="AH16" s="1">
        <f t="shared" si="10"/>
        <v>1.144845928910737E-11</v>
      </c>
    </row>
    <row r="17" spans="1:34" x14ac:dyDescent="0.35">
      <c r="A17" t="s">
        <v>25</v>
      </c>
      <c r="B17" t="s">
        <v>40</v>
      </c>
      <c r="C17" s="1">
        <v>3.7633652110503849E-13</v>
      </c>
      <c r="D17" s="1">
        <v>1.8580579170369609E-13</v>
      </c>
      <c r="E17" s="1">
        <v>8.8007877563914473E-12</v>
      </c>
      <c r="F17" s="1">
        <v>1.2126757011084023E-11</v>
      </c>
      <c r="G17" s="1">
        <v>1.2280799711468667E-11</v>
      </c>
      <c r="H17" s="1">
        <v>8.3737586387221348E-12</v>
      </c>
      <c r="I17" s="1">
        <v>5.7471874366780967E-12</v>
      </c>
      <c r="J17" s="1">
        <v>9.2675140075219348E-12</v>
      </c>
      <c r="K17" s="1">
        <v>6.7274131556144901E-12</v>
      </c>
      <c r="L17" s="1">
        <v>4.6066867688440776E-12</v>
      </c>
      <c r="N17" s="1">
        <v>2.2252490112506053E-12</v>
      </c>
      <c r="O17" s="1">
        <v>2.4243167784975766E-12</v>
      </c>
      <c r="P17" s="1">
        <v>8.1551503969016168E-12</v>
      </c>
      <c r="Q17" s="1">
        <v>8.1551503969016168E-12</v>
      </c>
      <c r="R17" s="1">
        <v>2.3882226020474756E-12</v>
      </c>
      <c r="S17" s="1">
        <v>2.3882226020474756E-12</v>
      </c>
      <c r="T17" s="1">
        <v>2.3882226020474756E-12</v>
      </c>
      <c r="U17" s="1">
        <v>2.3009074776331258E-12</v>
      </c>
      <c r="V17" s="1">
        <v>2.2252490112506053E-12</v>
      </c>
      <c r="W17" s="1">
        <v>2.2252490112506053E-12</v>
      </c>
      <c r="Y17" s="1">
        <f t="shared" si="0"/>
        <v>2.6015855323556437E-12</v>
      </c>
      <c r="Z17" s="1">
        <f t="shared" si="2"/>
        <v>2.6099518294443599E-12</v>
      </c>
      <c r="AA17" s="1">
        <f t="shared" si="3"/>
        <v>1.6238220522246196E-11</v>
      </c>
      <c r="AB17" s="1">
        <f t="shared" si="4"/>
        <v>1.9397891314204138E-11</v>
      </c>
      <c r="AC17" s="1">
        <f t="shared" si="5"/>
        <v>1.4065650474458116E-11</v>
      </c>
      <c r="AD17" s="1">
        <f t="shared" si="6"/>
        <v>1.0353961455348911E-11</v>
      </c>
      <c r="AE17" s="1">
        <f t="shared" si="7"/>
        <v>7.8587188134070754E-12</v>
      </c>
      <c r="AF17" s="1">
        <f t="shared" si="8"/>
        <v>1.1120079687515089E-11</v>
      </c>
      <c r="AG17" s="1">
        <f t="shared" si="9"/>
        <v>8.6351083351396234E-12</v>
      </c>
      <c r="AH17" s="1">
        <f t="shared" si="10"/>
        <v>6.6204182677077304E-12</v>
      </c>
    </row>
    <row r="18" spans="1:34" x14ac:dyDescent="0.35">
      <c r="A18" t="s">
        <v>26</v>
      </c>
      <c r="B18" t="s">
        <v>40</v>
      </c>
      <c r="C18" s="1">
        <v>1.6008547875685535E-12</v>
      </c>
      <c r="D18" s="1">
        <v>2.1860839000071612E-12</v>
      </c>
      <c r="E18" s="1">
        <v>9.2750567969782725E-12</v>
      </c>
      <c r="F18" s="1">
        <v>1.48794002567485E-11</v>
      </c>
      <c r="G18" s="1">
        <v>1.7123047702631067E-11</v>
      </c>
      <c r="H18" s="1">
        <v>8.6827056743862092E-12</v>
      </c>
      <c r="I18" s="1">
        <v>3.3498740263156466E-12</v>
      </c>
      <c r="J18" s="1">
        <v>5.5961499734351974E-12</v>
      </c>
      <c r="K18" s="1">
        <v>3.0536212202116477E-12</v>
      </c>
      <c r="L18" s="1">
        <v>2.6517828668097385E-12</v>
      </c>
      <c r="N18" s="1">
        <v>2.2288045585519584E-12</v>
      </c>
      <c r="O18" s="1">
        <v>2.4281906288269312E-12</v>
      </c>
      <c r="P18" s="1">
        <v>3.2536130454065474E-12</v>
      </c>
      <c r="Q18" s="1">
        <v>3.2536130454065474E-12</v>
      </c>
      <c r="R18" s="1">
        <v>2.3920387274660137E-12</v>
      </c>
      <c r="S18" s="1">
        <v>2.3920387274660137E-12</v>
      </c>
      <c r="T18" s="1">
        <v>2.3920387274660137E-12</v>
      </c>
      <c r="U18" s="1">
        <v>2.3045839135427251E-12</v>
      </c>
      <c r="V18" s="1">
        <v>2.2288045585519584E-12</v>
      </c>
      <c r="W18" s="1">
        <v>2.2288045585519584E-12</v>
      </c>
      <c r="Y18" s="1">
        <f t="shared" si="0"/>
        <v>3.8296593461205117E-12</v>
      </c>
      <c r="Z18" s="1">
        <f t="shared" si="2"/>
        <v>4.598582225179821E-12</v>
      </c>
      <c r="AA18" s="1">
        <f t="shared" si="3"/>
        <v>1.2093719317571604E-11</v>
      </c>
      <c r="AB18" s="1">
        <f t="shared" si="4"/>
        <v>1.7417845604353322E-11</v>
      </c>
      <c r="AC18" s="1">
        <f t="shared" si="5"/>
        <v>1.8730815075898253E-11</v>
      </c>
      <c r="AD18" s="1">
        <f t="shared" si="6"/>
        <v>1.0712490149065637E-11</v>
      </c>
      <c r="AE18" s="1">
        <f t="shared" si="7"/>
        <v>5.6463000833986026E-12</v>
      </c>
      <c r="AF18" s="1">
        <f t="shared" si="8"/>
        <v>7.6971801599350505E-12</v>
      </c>
      <c r="AG18" s="1">
        <f t="shared" si="9"/>
        <v>5.2097874571314511E-12</v>
      </c>
      <c r="AH18" s="1">
        <f t="shared" si="10"/>
        <v>4.8280410213996369E-12</v>
      </c>
    </row>
    <row r="19" spans="1:34" x14ac:dyDescent="0.35">
      <c r="A19" t="s">
        <v>27</v>
      </c>
      <c r="B19" t="s">
        <v>40</v>
      </c>
      <c r="C19" s="1">
        <v>2.9273592484819151E-11</v>
      </c>
      <c r="D19" s="1">
        <v>1.7371740084953456E-11</v>
      </c>
      <c r="E19" s="1">
        <v>3.2938348588817646E-10</v>
      </c>
      <c r="F19" s="1">
        <v>6.3797773342682381E-10</v>
      </c>
      <c r="G19" s="1">
        <v>6.6041414079256645E-10</v>
      </c>
      <c r="H19" s="1">
        <v>4.8026663324777094E-10</v>
      </c>
      <c r="I19" s="1">
        <v>3.6768891787532259E-10</v>
      </c>
      <c r="J19" s="1">
        <v>5.2447963344983226E-10</v>
      </c>
      <c r="K19" s="1">
        <v>3.7147810684369483E-10</v>
      </c>
      <c r="L19" s="1">
        <v>1.791299024484391E-10</v>
      </c>
      <c r="N19" s="1">
        <v>9.4262542306570237E-12</v>
      </c>
      <c r="O19" s="1">
        <v>1.2141045423492817E-11</v>
      </c>
      <c r="P19" s="1">
        <v>1.6927397591423724E-11</v>
      </c>
      <c r="Q19" s="1">
        <v>1.6927397591423724E-11</v>
      </c>
      <c r="R19" s="1">
        <v>1.1953180736239858E-11</v>
      </c>
      <c r="S19" s="1">
        <v>1.1953180736239858E-11</v>
      </c>
      <c r="T19" s="1">
        <v>1.1953180736239858E-11</v>
      </c>
      <c r="U19" s="1">
        <v>9.4441358672863815E-12</v>
      </c>
      <c r="V19" s="1">
        <v>9.0733177023338544E-12</v>
      </c>
      <c r="W19" s="1">
        <v>9.0733177023338544E-12</v>
      </c>
      <c r="Y19" s="1">
        <f t="shared" si="0"/>
        <v>3.8699846715476173E-11</v>
      </c>
      <c r="Z19" s="1">
        <f t="shared" si="2"/>
        <v>2.9696526732586864E-11</v>
      </c>
      <c r="AA19" s="1">
        <f t="shared" si="3"/>
        <v>3.3093033164139396E-10</v>
      </c>
      <c r="AB19" s="1">
        <f t="shared" si="4"/>
        <v>6.240948668031089E-10</v>
      </c>
      <c r="AC19" s="1">
        <f t="shared" si="5"/>
        <v>6.4068394778813985E-10</v>
      </c>
      <c r="AD19" s="1">
        <f t="shared" si="6"/>
        <v>4.6954381562058414E-10</v>
      </c>
      <c r="AE19" s="1">
        <f t="shared" si="7"/>
        <v>3.6259498601675812E-10</v>
      </c>
      <c r="AF19" s="1">
        <f t="shared" si="8"/>
        <v>5.0916257318703653E-10</v>
      </c>
      <c r="AG19" s="1">
        <f t="shared" si="9"/>
        <v>3.6345884565450105E-10</v>
      </c>
      <c r="AH19" s="1">
        <f t="shared" si="10"/>
        <v>1.8072805147900812E-10</v>
      </c>
    </row>
    <row r="20" spans="1:34" x14ac:dyDescent="0.35">
      <c r="A20" t="s">
        <v>28</v>
      </c>
      <c r="B20" t="s">
        <v>40</v>
      </c>
      <c r="C20" s="1">
        <v>2.5425960097195309E-11</v>
      </c>
      <c r="D20" s="1">
        <v>1.2073862450329939E-11</v>
      </c>
      <c r="E20" s="1">
        <v>3.0052618472162256E-10</v>
      </c>
      <c r="F20" s="1">
        <v>5.958249181261672E-10</v>
      </c>
      <c r="G20" s="1">
        <v>6.1743877238807311E-10</v>
      </c>
      <c r="H20" s="1">
        <v>4.5827576190584044E-10</v>
      </c>
      <c r="I20" s="1">
        <v>3.6278184606113589E-10</v>
      </c>
      <c r="J20" s="1">
        <v>5.1249149068586857E-10</v>
      </c>
      <c r="K20" s="1">
        <v>3.6441600996944362E-10</v>
      </c>
      <c r="L20" s="1">
        <v>1.8548186216288842E-10</v>
      </c>
      <c r="N20" s="1">
        <v>8.4888540233227924E-12</v>
      </c>
      <c r="O20" s="1">
        <v>9.2482550388114496E-12</v>
      </c>
      <c r="P20" s="1">
        <v>1.672376343498391E-11</v>
      </c>
      <c r="Q20" s="1">
        <v>1.672376343498391E-11</v>
      </c>
      <c r="R20" s="1">
        <v>9.1110897559259045E-12</v>
      </c>
      <c r="S20" s="1">
        <v>9.1110897559259045E-12</v>
      </c>
      <c r="T20" s="1">
        <v>9.1110897559259045E-12</v>
      </c>
      <c r="U20" s="1">
        <v>8.7774750601157668E-12</v>
      </c>
      <c r="V20" s="1">
        <v>8.4888540233227924E-12</v>
      </c>
      <c r="W20" s="1">
        <v>8.4888540233227924E-12</v>
      </c>
      <c r="Y20" s="1">
        <f t="shared" si="0"/>
        <v>3.3914814120518098E-11</v>
      </c>
      <c r="Z20" s="1">
        <f t="shared" si="2"/>
        <v>2.1573971421768923E-11</v>
      </c>
      <c r="AA20" s="1">
        <f t="shared" si="3"/>
        <v>3.0308319145480198E-10</v>
      </c>
      <c r="AB20" s="1">
        <f t="shared" si="4"/>
        <v>5.8361698818911948E-10</v>
      </c>
      <c r="AC20" s="1">
        <f t="shared" si="5"/>
        <v>5.9691810974282489E-10</v>
      </c>
      <c r="AD20" s="1">
        <f t="shared" si="6"/>
        <v>4.4571324978470392E-10</v>
      </c>
      <c r="AE20" s="1">
        <f t="shared" si="7"/>
        <v>3.549940297322346E-10</v>
      </c>
      <c r="AF20" s="1">
        <f t="shared" si="8"/>
        <v>4.9690125816471094E-10</v>
      </c>
      <c r="AG20" s="1">
        <f t="shared" si="9"/>
        <v>3.5595536149915395E-10</v>
      </c>
      <c r="AH20" s="1">
        <f t="shared" si="10"/>
        <v>1.8596792108292652E-10</v>
      </c>
    </row>
    <row r="21" spans="1:34" x14ac:dyDescent="0.35">
      <c r="A21" t="s">
        <v>29</v>
      </c>
      <c r="B21" t="s">
        <v>40</v>
      </c>
      <c r="C21" s="1">
        <v>3.8476323876238457E-12</v>
      </c>
      <c r="D21" s="1">
        <v>5.2978776346235217E-12</v>
      </c>
      <c r="E21" s="1">
        <v>2.8857301166554019E-11</v>
      </c>
      <c r="F21" s="1">
        <v>4.215281530065685E-11</v>
      </c>
      <c r="G21" s="1">
        <v>4.2975368404493495E-11</v>
      </c>
      <c r="H21" s="1">
        <v>2.1990871341930556E-11</v>
      </c>
      <c r="I21" s="1">
        <v>4.9070718141867916E-12</v>
      </c>
      <c r="J21" s="1">
        <v>1.1988142763963614E-11</v>
      </c>
      <c r="K21" s="1">
        <v>7.0620968742511541E-12</v>
      </c>
      <c r="L21" s="1">
        <v>-6.3519597144492569E-12</v>
      </c>
      <c r="N21" s="1">
        <v>9.3740020733423137E-13</v>
      </c>
      <c r="O21" s="1">
        <v>2.8927903846813656E-12</v>
      </c>
      <c r="P21" s="1">
        <v>2.0363415643981204E-13</v>
      </c>
      <c r="Q21" s="1">
        <v>2.0363415643981204E-13</v>
      </c>
      <c r="R21" s="1">
        <v>2.8420909803139547E-12</v>
      </c>
      <c r="S21" s="1">
        <v>2.8420909803139547E-12</v>
      </c>
      <c r="T21" s="1">
        <v>2.8420909803139547E-12</v>
      </c>
      <c r="U21" s="1">
        <v>6.6666080717061534E-13</v>
      </c>
      <c r="V21" s="1">
        <v>5.8446367901106171E-13</v>
      </c>
      <c r="W21" s="1">
        <v>5.8446367901106171E-13</v>
      </c>
      <c r="Y21" s="1">
        <f t="shared" si="0"/>
        <v>4.785032594958077E-12</v>
      </c>
      <c r="Z21" s="1">
        <f t="shared" si="2"/>
        <v>8.1225553108179506E-12</v>
      </c>
      <c r="AA21" s="1">
        <f t="shared" si="3"/>
        <v>2.7847140186592045E-11</v>
      </c>
      <c r="AB21" s="1">
        <f t="shared" si="4"/>
        <v>4.0477878613989726E-11</v>
      </c>
      <c r="AC21" s="1">
        <f t="shared" si="5"/>
        <v>4.3765838045314973E-11</v>
      </c>
      <c r="AD21" s="1">
        <f t="shared" si="6"/>
        <v>2.3830565835880187E-11</v>
      </c>
      <c r="AE21" s="1">
        <f t="shared" si="7"/>
        <v>7.6009562845236117E-12</v>
      </c>
      <c r="AF21" s="1">
        <f t="shared" si="8"/>
        <v>1.2261315022325422E-11</v>
      </c>
      <c r="AG21" s="1">
        <f t="shared" si="9"/>
        <v>7.5034841553470084E-12</v>
      </c>
      <c r="AH21" s="1">
        <f t="shared" si="10"/>
        <v>-5.2398696039183814E-12</v>
      </c>
    </row>
    <row r="22" spans="1:34" x14ac:dyDescent="0.35">
      <c r="A22" t="s">
        <v>30</v>
      </c>
      <c r="B22" t="s">
        <v>47</v>
      </c>
      <c r="C22" s="1">
        <v>7.9892159558316131E-5</v>
      </c>
      <c r="D22" s="1">
        <v>2.7912557760880074E-5</v>
      </c>
      <c r="E22" s="1">
        <v>1.5437541381188604E-3</v>
      </c>
      <c r="F22" s="1">
        <v>1.8387084831355269E-3</v>
      </c>
      <c r="G22" s="1">
        <v>1.8145817014590798E-3</v>
      </c>
      <c r="H22" s="1">
        <v>1.7752718192398406E-3</v>
      </c>
      <c r="I22" s="1">
        <v>2.4567481265039843E-3</v>
      </c>
      <c r="J22" s="1">
        <v>3.1908783667488907E-3</v>
      </c>
      <c r="K22" s="1">
        <v>3.5653361574681695E-4</v>
      </c>
      <c r="L22" s="1">
        <v>5.737032879119077E-4</v>
      </c>
      <c r="N22" s="1">
        <v>6.5455986825794058E-6</v>
      </c>
      <c r="O22" s="1">
        <v>7.1311595783637381E-6</v>
      </c>
      <c r="P22" s="1">
        <v>-4.16318718438744E-6</v>
      </c>
      <c r="Q22" s="1">
        <v>-4.16318718438744E-6</v>
      </c>
      <c r="R22" s="1">
        <v>7.0249879792272058E-6</v>
      </c>
      <c r="S22" s="1">
        <v>7.0249879792272058E-6</v>
      </c>
      <c r="T22" s="1">
        <v>7.0249879792272058E-6</v>
      </c>
      <c r="U22" s="1">
        <v>6.7681490377871057E-6</v>
      </c>
      <c r="V22" s="1">
        <v>6.5455986825794058E-6</v>
      </c>
      <c r="W22" s="1">
        <v>6.5455986825794058E-6</v>
      </c>
      <c r="Y22" s="1">
        <f t="shared" si="0"/>
        <v>8.6437758240895539E-5</v>
      </c>
      <c r="Z22" s="1">
        <f t="shared" si="2"/>
        <v>3.6071598157276851E-5</v>
      </c>
      <c r="AA22" s="1">
        <f t="shared" si="3"/>
        <v>1.4669332912997939E-3</v>
      </c>
      <c r="AB22" s="1">
        <f t="shared" si="4"/>
        <v>1.747139919065627E-3</v>
      </c>
      <c r="AC22" s="1">
        <f t="shared" si="5"/>
        <v>1.7348482428784365E-3</v>
      </c>
      <c r="AD22" s="1">
        <f t="shared" si="6"/>
        <v>1.6975038547701591E-3</v>
      </c>
      <c r="AE22" s="1">
        <f t="shared" si="7"/>
        <v>2.3449063466710958E-3</v>
      </c>
      <c r="AF22" s="1">
        <f t="shared" si="8"/>
        <v>3.0420860779093888E-3</v>
      </c>
      <c r="AG22" s="1">
        <f t="shared" si="9"/>
        <v>3.492471416199713E-4</v>
      </c>
      <c r="AH22" s="1">
        <f t="shared" si="10"/>
        <v>5.5555833017680739E-4</v>
      </c>
    </row>
    <row r="23" spans="1:34" x14ac:dyDescent="0.35">
      <c r="A23" t="s">
        <v>31</v>
      </c>
      <c r="B23" t="s">
        <v>41</v>
      </c>
      <c r="C23" s="1">
        <v>1.8265546953342312E-2</v>
      </c>
      <c r="D23" s="1">
        <v>4.2407704418744533E-3</v>
      </c>
      <c r="E23" s="1">
        <v>0.13579790013870907</v>
      </c>
      <c r="F23" s="1">
        <v>0.17535306780331378</v>
      </c>
      <c r="G23" s="1">
        <v>0.19363013620131736</v>
      </c>
      <c r="H23" s="1">
        <v>0.14884832421899041</v>
      </c>
      <c r="I23" s="1">
        <v>0.17086961670855058</v>
      </c>
      <c r="J23" s="1">
        <v>0.23547283556365592</v>
      </c>
      <c r="K23" s="1">
        <v>4.1273299261300148E-2</v>
      </c>
      <c r="L23" s="1">
        <v>1.5490274168838131E-2</v>
      </c>
      <c r="N23" s="1">
        <v>2.5234907485045463E-3</v>
      </c>
      <c r="O23" s="1">
        <v>2.7492389434240778E-3</v>
      </c>
      <c r="P23" s="1">
        <v>7.3584909784418775E-3</v>
      </c>
      <c r="Q23" s="1">
        <v>7.3584909784418775E-3</v>
      </c>
      <c r="R23" s="1">
        <v>2.7083071715758374E-3</v>
      </c>
      <c r="S23" s="1">
        <v>2.7083071715758374E-3</v>
      </c>
      <c r="T23" s="1">
        <v>2.7083071715758374E-3</v>
      </c>
      <c r="U23" s="1">
        <v>2.609289433953701E-3</v>
      </c>
      <c r="V23" s="1">
        <v>2.5234907485045463E-3</v>
      </c>
      <c r="W23" s="1">
        <v>2.5234907485045463E-3</v>
      </c>
      <c r="Y23" s="1">
        <f t="shared" si="0"/>
        <v>2.0789037701846858E-2</v>
      </c>
      <c r="Z23" s="1">
        <f t="shared" si="2"/>
        <v>7.2659899516294979E-3</v>
      </c>
      <c r="AA23" s="1">
        <f t="shared" si="3"/>
        <v>0.13703802344638571</v>
      </c>
      <c r="AB23" s="1">
        <f t="shared" si="4"/>
        <v>0.1746154327277602</v>
      </c>
      <c r="AC23" s="1">
        <f t="shared" si="5"/>
        <v>0.18756097308934086</v>
      </c>
      <c r="AD23" s="1">
        <f t="shared" si="6"/>
        <v>0.14501825170613025</v>
      </c>
      <c r="AE23" s="1">
        <f t="shared" si="7"/>
        <v>0.16593847957121241</v>
      </c>
      <c r="AF23" s="1">
        <f t="shared" si="8"/>
        <v>0.22721747063282144</v>
      </c>
      <c r="AG23" s="1">
        <f t="shared" si="9"/>
        <v>4.2646402394406799E-2</v>
      </c>
      <c r="AH23" s="1">
        <f t="shared" si="10"/>
        <v>1.8152528556567883E-2</v>
      </c>
    </row>
    <row r="24" spans="1:34" x14ac:dyDescent="0.35">
      <c r="A24" t="s">
        <v>32</v>
      </c>
      <c r="B24" t="s">
        <v>48</v>
      </c>
      <c r="C24" s="1">
        <v>-3.1790560210211078E-9</v>
      </c>
      <c r="D24" s="1">
        <v>-5.4483663142728049E-9</v>
      </c>
      <c r="E24" s="1">
        <v>5.4228647839735666E-7</v>
      </c>
      <c r="F24" s="1">
        <v>1.1333080602531814E-6</v>
      </c>
      <c r="G24" s="1">
        <v>1.0994801845788173E-6</v>
      </c>
      <c r="H24" s="1">
        <v>5.6587693113317276E-7</v>
      </c>
      <c r="I24" s="1">
        <v>8.125231258782481E-8</v>
      </c>
      <c r="J24" s="1">
        <v>2.6716528899745534E-7</v>
      </c>
      <c r="K24" s="1">
        <v>2.2514359409365403E-7</v>
      </c>
      <c r="L24" s="1">
        <v>2.9397315376327127E-7</v>
      </c>
      <c r="N24" s="1">
        <v>-7.3122401367278035E-9</v>
      </c>
      <c r="O24" s="1">
        <v>-7.9663845509149008E-9</v>
      </c>
      <c r="P24" s="1">
        <v>-5.2398680678031265E-9</v>
      </c>
      <c r="Q24" s="1">
        <v>-5.2398680678031265E-9</v>
      </c>
      <c r="R24" s="1">
        <v>-7.8477776200938256E-9</v>
      </c>
      <c r="S24" s="1">
        <v>-7.8477776200938256E-9</v>
      </c>
      <c r="T24" s="1">
        <v>-7.8477776200938256E-9</v>
      </c>
      <c r="U24" s="1">
        <v>-7.5608563013765488E-9</v>
      </c>
      <c r="V24" s="1">
        <v>-7.3122401367278035E-9</v>
      </c>
      <c r="W24" s="1">
        <v>-7.3122401367278035E-9</v>
      </c>
      <c r="Y24" s="1">
        <f t="shared" si="0"/>
        <v>-1.0491296157748911E-8</v>
      </c>
      <c r="Z24" s="1">
        <f t="shared" si="2"/>
        <v>-1.3356281771038931E-8</v>
      </c>
      <c r="AA24" s="1">
        <f t="shared" si="3"/>
        <v>5.096697150051884E-7</v>
      </c>
      <c r="AB24" s="1">
        <f t="shared" si="4"/>
        <v>1.0711402177682219E-6</v>
      </c>
      <c r="AC24" s="1">
        <f t="shared" si="5"/>
        <v>1.0365262218028997E-6</v>
      </c>
      <c r="AD24" s="1">
        <f t="shared" si="6"/>
        <v>5.2960313102953753E-7</v>
      </c>
      <c r="AE24" s="1">
        <f t="shared" si="7"/>
        <v>6.9209743411456978E-8</v>
      </c>
      <c r="AF24" s="1">
        <f t="shared" si="8"/>
        <v>2.4609964625338742E-7</v>
      </c>
      <c r="AG24" s="1">
        <f t="shared" si="9"/>
        <v>2.0641522145119247E-7</v>
      </c>
      <c r="AH24" s="1">
        <f t="shared" si="10"/>
        <v>2.7180330313732882E-7</v>
      </c>
    </row>
    <row r="25" spans="1:34" x14ac:dyDescent="0.35">
      <c r="A25" t="s">
        <v>33</v>
      </c>
      <c r="B25" t="s">
        <v>51</v>
      </c>
      <c r="C25" s="1">
        <v>4.9645991933598998E-10</v>
      </c>
      <c r="D25" s="1">
        <v>1.0859199483118202E-9</v>
      </c>
      <c r="E25" s="1">
        <v>1.9279192349499946E-9</v>
      </c>
      <c r="F25" s="1">
        <v>6.8380469993264383E-10</v>
      </c>
      <c r="G25" s="1">
        <v>1.0419044509685986E-9</v>
      </c>
      <c r="H25" s="1">
        <v>4.6165189978393333E-10</v>
      </c>
      <c r="I25" s="1">
        <v>3.0608595600227593E-10</v>
      </c>
      <c r="J25" s="1">
        <v>4.6004802040010607E-10</v>
      </c>
      <c r="K25" s="1">
        <v>4.9732904939553424E-10</v>
      </c>
      <c r="L25" s="1">
        <v>-3.5366826306793979E-9</v>
      </c>
      <c r="N25" s="1">
        <v>1.3846003008826008E-11</v>
      </c>
      <c r="O25" s="1">
        <v>1.5084648909674914E-11</v>
      </c>
      <c r="P25" s="1">
        <v>2.1793612183389581E-11</v>
      </c>
      <c r="Q25" s="1">
        <v>2.1793612183389581E-11</v>
      </c>
      <c r="R25" s="1">
        <v>1.4860062497216603E-11</v>
      </c>
      <c r="S25" s="1">
        <v>1.4860062497216603E-11</v>
      </c>
      <c r="T25" s="1">
        <v>1.4860062497216603E-11</v>
      </c>
      <c r="U25" s="1">
        <v>1.4316767111126092E-11</v>
      </c>
      <c r="V25" s="1">
        <v>1.3846003008826008E-11</v>
      </c>
      <c r="W25" s="1">
        <v>1.3846003008826008E-11</v>
      </c>
      <c r="Y25" s="1">
        <f t="shared" si="0"/>
        <v>5.1030592234481601E-10</v>
      </c>
      <c r="Z25" s="1">
        <f t="shared" si="2"/>
        <v>1.0891906237239614E-9</v>
      </c>
      <c r="AA25" s="1">
        <f t="shared" si="3"/>
        <v>1.8777425008939557E-9</v>
      </c>
      <c r="AB25" s="1">
        <f t="shared" si="4"/>
        <v>6.9583369262747249E-10</v>
      </c>
      <c r="AC25" s="1">
        <f t="shared" si="5"/>
        <v>1.0294415839097652E-9</v>
      </c>
      <c r="AD25" s="1">
        <f t="shared" si="6"/>
        <v>4.7820166028433322E-10</v>
      </c>
      <c r="AE25" s="1">
        <f t="shared" si="7"/>
        <v>3.304140136917587E-10</v>
      </c>
      <c r="AF25" s="1">
        <f t="shared" si="8"/>
        <v>4.7616184425291134E-10</v>
      </c>
      <c r="AG25" s="1">
        <f t="shared" si="9"/>
        <v>5.11131595901383E-10</v>
      </c>
      <c r="AH25" s="1">
        <f t="shared" si="10"/>
        <v>-3.3211795001698021E-9</v>
      </c>
    </row>
    <row r="26" spans="1:34" x14ac:dyDescent="0.35">
      <c r="A26" t="s">
        <v>34</v>
      </c>
      <c r="B26" t="s">
        <v>37</v>
      </c>
      <c r="C26" s="1">
        <v>1.1009410074568136E-10</v>
      </c>
      <c r="D26" s="1">
        <v>6.02264817088627E-11</v>
      </c>
      <c r="E26" s="1">
        <v>4.5812547387270151E-10</v>
      </c>
      <c r="F26" s="1">
        <v>5.7016690310923177E-10</v>
      </c>
      <c r="G26" s="1">
        <v>8.5588149185410256E-10</v>
      </c>
      <c r="H26" s="1">
        <v>4.2637833357956856E-10</v>
      </c>
      <c r="I26" s="1">
        <v>3.4198303995389155E-10</v>
      </c>
      <c r="J26" s="1">
        <v>5.2199343695746364E-10</v>
      </c>
      <c r="K26" s="1">
        <v>8.1496587369442833E-10</v>
      </c>
      <c r="L26" s="1">
        <v>1.2966702697777213E-9</v>
      </c>
      <c r="N26" s="1">
        <v>7.4387151561548458E-10</v>
      </c>
      <c r="O26" s="1">
        <v>8.8044977841389764E-11</v>
      </c>
      <c r="P26" s="1">
        <v>2.2488293266709437E-10</v>
      </c>
      <c r="Q26" s="1">
        <v>2.2488293266709437E-10</v>
      </c>
      <c r="R26" s="1">
        <v>1.0672196250388083E-10</v>
      </c>
      <c r="S26" s="1">
        <v>1.0672196250388083E-10</v>
      </c>
      <c r="T26" s="1">
        <v>1.0672196250388083E-10</v>
      </c>
      <c r="U26" s="1">
        <v>9.2432154671290025E-11</v>
      </c>
      <c r="V26" s="1">
        <v>1.0527563843817143E-10</v>
      </c>
      <c r="W26" s="1">
        <v>1.0527563843817143E-10</v>
      </c>
      <c r="Y26" s="1">
        <f t="shared" si="0"/>
        <v>8.5396561636116593E-10</v>
      </c>
      <c r="Z26" s="1">
        <f t="shared" si="2"/>
        <v>1.6238534268647073E-10</v>
      </c>
      <c r="AA26" s="1">
        <f t="shared" si="3"/>
        <v>6.9155626703086442E-10</v>
      </c>
      <c r="AB26" s="1">
        <f t="shared" si="4"/>
        <v>7.9799562480556808E-10</v>
      </c>
      <c r="AC26" s="1">
        <f t="shared" si="5"/>
        <v>9.5717156245814238E-10</v>
      </c>
      <c r="AD26" s="1">
        <f t="shared" si="6"/>
        <v>5.4914356209733523E-10</v>
      </c>
      <c r="AE26" s="1">
        <f t="shared" si="7"/>
        <v>4.68968033152942E-10</v>
      </c>
      <c r="AF26" s="1">
        <f t="shared" si="8"/>
        <v>6.2640259286537431E-10</v>
      </c>
      <c r="AG26" s="1">
        <f t="shared" si="9"/>
        <v>9.1692771734402804E-10</v>
      </c>
      <c r="AH26" s="1">
        <f t="shared" si="10"/>
        <v>1.3745468936231563E-9</v>
      </c>
    </row>
    <row r="27" spans="1:34" x14ac:dyDescent="0.35">
      <c r="A27" t="s">
        <v>35</v>
      </c>
      <c r="B27" t="s">
        <v>50</v>
      </c>
      <c r="C27" s="1">
        <v>4.2949108459421279E-5</v>
      </c>
      <c r="D27" s="1">
        <v>2.9387408233471284E-5</v>
      </c>
      <c r="E27" s="1">
        <v>8.9389574901462693E-5</v>
      </c>
      <c r="F27" s="1">
        <v>4.253936973650396E-5</v>
      </c>
      <c r="G27" s="1">
        <v>6.6682029672724126E-5</v>
      </c>
      <c r="H27" s="1">
        <v>3.7311151757072738E-5</v>
      </c>
      <c r="I27" s="1">
        <v>3.8586330475612546E-5</v>
      </c>
      <c r="J27" s="1">
        <v>5.5519381788641766E-5</v>
      </c>
      <c r="K27" s="1">
        <v>5.108303427736217E-5</v>
      </c>
      <c r="L27" s="1">
        <v>6.3358932163215485E-5</v>
      </c>
      <c r="N27" s="1">
        <v>4.5742880290933533E-4</v>
      </c>
      <c r="O27" s="1">
        <v>8.184194772245198E-5</v>
      </c>
      <c r="P27" s="1">
        <v>9.950890632874988E-5</v>
      </c>
      <c r="Q27" s="1">
        <v>9.950890632874988E-5</v>
      </c>
      <c r="R27" s="1">
        <v>2.390067540784234E-4</v>
      </c>
      <c r="S27" s="1">
        <v>2.390067540784234E-4</v>
      </c>
      <c r="T27" s="1">
        <v>2.390067540784234E-4</v>
      </c>
      <c r="U27" s="1">
        <v>1.940048341407549E-4</v>
      </c>
      <c r="V27" s="1">
        <v>1.5312793247174159E-4</v>
      </c>
      <c r="W27" s="1">
        <v>1.5312793247174159E-4</v>
      </c>
      <c r="Y27" s="1">
        <f t="shared" si="0"/>
        <v>5.003779113687566E-4</v>
      </c>
      <c r="Z27" s="1">
        <f t="shared" si="2"/>
        <v>1.1901232706417993E-4</v>
      </c>
      <c r="AA27" s="1">
        <f t="shared" si="3"/>
        <v>2.044724527371398E-4</v>
      </c>
      <c r="AB27" s="1">
        <f t="shared" si="4"/>
        <v>1.5996475783042896E-4</v>
      </c>
      <c r="AC27" s="1">
        <f t="shared" si="5"/>
        <v>3.1542324013202798E-4</v>
      </c>
      <c r="AD27" s="1">
        <f t="shared" si="6"/>
        <v>2.8752090611215914E-4</v>
      </c>
      <c r="AE27" s="1">
        <f t="shared" si="7"/>
        <v>2.8873232589477198E-4</v>
      </c>
      <c r="AF27" s="1">
        <f t="shared" si="8"/>
        <v>2.6206690070136466E-4</v>
      </c>
      <c r="AG27" s="1">
        <f t="shared" si="9"/>
        <v>2.1901931398008638E-4</v>
      </c>
      <c r="AH27" s="1">
        <f t="shared" si="10"/>
        <v>2.3068141697164704E-4</v>
      </c>
    </row>
    <row r="28" spans="1:34" x14ac:dyDescent="0.35">
      <c r="A28" t="s">
        <v>36</v>
      </c>
      <c r="B28" t="s">
        <v>49</v>
      </c>
      <c r="C28" s="1">
        <v>2.7789670967274095E-4</v>
      </c>
      <c r="D28" s="1">
        <v>3.7511445298440152E-4</v>
      </c>
      <c r="E28" s="1">
        <v>2.4188395682174127E-3</v>
      </c>
      <c r="F28" s="1">
        <v>2.7496508407680929E-3</v>
      </c>
      <c r="G28" s="1">
        <v>3.1255529469088471E-3</v>
      </c>
      <c r="H28" s="1">
        <v>2.3569519506401078E-3</v>
      </c>
      <c r="I28" s="1">
        <v>2.5435281385308203E-3</v>
      </c>
      <c r="J28" s="1">
        <v>3.4354841667241505E-3</v>
      </c>
      <c r="K28" s="1">
        <v>6.8906987885851466E-4</v>
      </c>
      <c r="L28" s="1">
        <v>1.7158935425847681E-3</v>
      </c>
      <c r="N28" s="1">
        <v>2.4247663183133493E-4</v>
      </c>
      <c r="O28" s="1">
        <v>2.6416828740461802E-4</v>
      </c>
      <c r="P28" s="1">
        <v>3.5717544752726996E-4</v>
      </c>
      <c r="Q28" s="1">
        <v>3.5717544752726996E-4</v>
      </c>
      <c r="R28" s="1">
        <v>2.6023524141552677E-4</v>
      </c>
      <c r="S28" s="1">
        <v>2.6023524141552677E-4</v>
      </c>
      <c r="T28" s="1">
        <v>2.6023524141552677E-4</v>
      </c>
      <c r="U28" s="1">
        <v>2.5072083731359933E-4</v>
      </c>
      <c r="V28" s="1">
        <v>2.4247663183133493E-4</v>
      </c>
      <c r="W28" s="1">
        <v>2.4247663183133493E-4</v>
      </c>
      <c r="Y28" s="1">
        <f t="shared" si="0"/>
        <v>5.2037334150407586E-4</v>
      </c>
      <c r="Z28" s="1">
        <f t="shared" si="2"/>
        <v>6.3690455241132056E-4</v>
      </c>
      <c r="AA28" s="1">
        <f t="shared" si="3"/>
        <v>2.6632329320326522E-3</v>
      </c>
      <c r="AB28" s="1">
        <f t="shared" si="4"/>
        <v>2.9775036409557983E-3</v>
      </c>
      <c r="AC28" s="1">
        <f t="shared" si="5"/>
        <v>3.2425174459833586E-3</v>
      </c>
      <c r="AD28" s="1">
        <f t="shared" si="6"/>
        <v>2.5123464995280564E-3</v>
      </c>
      <c r="AE28" s="1">
        <f t="shared" si="7"/>
        <v>2.6895938780242333E-3</v>
      </c>
      <c r="AF28" s="1">
        <f t="shared" si="8"/>
        <v>3.5279134209110661E-3</v>
      </c>
      <c r="AG28" s="1">
        <f t="shared" si="9"/>
        <v>9.109878522305609E-4</v>
      </c>
      <c r="AH28" s="1">
        <f t="shared" si="10"/>
        <v>1.8864703327705016E-3</v>
      </c>
    </row>
  </sheetData>
  <mergeCells count="3">
    <mergeCell ref="C2:L2"/>
    <mergeCell ref="N2:W2"/>
    <mergeCell ref="Y2:A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35D2-D771-4D41-9060-B43F4F446455}">
  <dimension ref="A1:AH28"/>
  <sheetViews>
    <sheetView zoomScale="45" zoomScaleNormal="45" workbookViewId="0">
      <pane xSplit="1" topLeftCell="B1" activePane="topRight" state="frozen"/>
      <selection pane="topRight" activeCell="N3" sqref="N3:W3"/>
    </sheetView>
  </sheetViews>
  <sheetFormatPr defaultRowHeight="14.5" x14ac:dyDescent="0.35"/>
  <cols>
    <col min="1" max="1" width="82.08984375" bestFit="1" customWidth="1"/>
    <col min="2" max="2" width="19.54296875" customWidth="1"/>
    <col min="3" max="11" width="8.81640625" bestFit="1" customWidth="1"/>
    <col min="12" max="12" width="9" bestFit="1" customWidth="1"/>
    <col min="26" max="26" width="10.81640625" bestFit="1" customWidth="1"/>
    <col min="27" max="27" width="11.81640625" bestFit="1" customWidth="1"/>
    <col min="29" max="29" width="11.36328125" bestFit="1" customWidth="1"/>
  </cols>
  <sheetData>
    <row r="1" spans="1:34" ht="15" thickBot="1" x14ac:dyDescent="0.4">
      <c r="A1" t="s">
        <v>56</v>
      </c>
    </row>
    <row r="2" spans="1:34" ht="15" thickBot="1" x14ac:dyDescent="0.4">
      <c r="B2" t="s">
        <v>12</v>
      </c>
      <c r="C2" s="12" t="s">
        <v>52</v>
      </c>
      <c r="D2" s="13"/>
      <c r="E2" s="13"/>
      <c r="F2" s="13"/>
      <c r="G2" s="13"/>
      <c r="H2" s="13"/>
      <c r="I2" s="13"/>
      <c r="J2" s="13"/>
      <c r="K2" s="13"/>
      <c r="L2" s="14"/>
      <c r="N2" s="12" t="s">
        <v>53</v>
      </c>
      <c r="O2" s="13"/>
      <c r="P2" s="13"/>
      <c r="Q2" s="13"/>
      <c r="R2" s="13"/>
      <c r="S2" s="13"/>
      <c r="T2" s="13"/>
      <c r="U2" s="13"/>
      <c r="V2" s="13"/>
      <c r="W2" s="14"/>
      <c r="Y2" s="12" t="s">
        <v>54</v>
      </c>
      <c r="Z2" s="13"/>
      <c r="AA2" s="13"/>
      <c r="AB2" s="13"/>
      <c r="AC2" s="13"/>
      <c r="AD2" s="13"/>
      <c r="AE2" s="13"/>
      <c r="AF2" s="13"/>
      <c r="AG2" s="13"/>
      <c r="AH2" s="14"/>
    </row>
    <row r="3" spans="1:34" x14ac:dyDescent="0.35">
      <c r="C3" t="s">
        <v>6</v>
      </c>
      <c r="D3" t="s">
        <v>5</v>
      </c>
      <c r="E3" t="s">
        <v>75</v>
      </c>
      <c r="F3" t="s">
        <v>67</v>
      </c>
      <c r="G3" t="s">
        <v>68</v>
      </c>
      <c r="H3" t="s">
        <v>69</v>
      </c>
      <c r="I3" t="s">
        <v>70</v>
      </c>
      <c r="J3" t="s">
        <v>4</v>
      </c>
      <c r="K3" t="s">
        <v>71</v>
      </c>
      <c r="L3" t="s">
        <v>72</v>
      </c>
      <c r="N3" t="s">
        <v>6</v>
      </c>
      <c r="O3" t="s">
        <v>5</v>
      </c>
      <c r="P3" t="s">
        <v>75</v>
      </c>
      <c r="Q3" t="s">
        <v>67</v>
      </c>
      <c r="R3" t="s">
        <v>68</v>
      </c>
      <c r="S3" t="s">
        <v>69</v>
      </c>
      <c r="T3" t="s">
        <v>70</v>
      </c>
      <c r="U3" t="s">
        <v>4</v>
      </c>
      <c r="V3" t="s">
        <v>71</v>
      </c>
      <c r="W3" t="s">
        <v>72</v>
      </c>
      <c r="Y3" t="s">
        <v>6</v>
      </c>
      <c r="Z3" t="s">
        <v>5</v>
      </c>
      <c r="AA3" t="s">
        <v>75</v>
      </c>
      <c r="AB3" t="s">
        <v>67</v>
      </c>
      <c r="AC3" t="s">
        <v>68</v>
      </c>
      <c r="AD3" t="s">
        <v>69</v>
      </c>
      <c r="AE3" t="s">
        <v>70</v>
      </c>
      <c r="AF3" t="s">
        <v>4</v>
      </c>
      <c r="AG3" t="s">
        <v>71</v>
      </c>
      <c r="AH3" t="s">
        <v>72</v>
      </c>
    </row>
    <row r="4" spans="1:34" x14ac:dyDescent="0.35">
      <c r="A4" t="s">
        <v>11</v>
      </c>
      <c r="B4" t="s">
        <v>46</v>
      </c>
      <c r="C4" s="1">
        <v>1.323036578239902E-4</v>
      </c>
      <c r="D4" s="1">
        <v>7.7393743975786965E-5</v>
      </c>
      <c r="E4" s="1">
        <v>5.762281446906383E-4</v>
      </c>
      <c r="F4" s="1">
        <v>4.0441925369331738E-4</v>
      </c>
      <c r="G4" s="1">
        <v>6.3669913622150642E-4</v>
      </c>
      <c r="H4" s="1">
        <v>3.7321008268233582E-4</v>
      </c>
      <c r="I4" s="1">
        <v>4.2250031047830238E-4</v>
      </c>
      <c r="J4" s="1">
        <v>5.9413044273151291E-4</v>
      </c>
      <c r="K4" s="1">
        <v>1.057530811342459E-3</v>
      </c>
      <c r="L4" s="1">
        <v>1.1506610753821019E-3</v>
      </c>
      <c r="N4" s="1">
        <v>3.4263643145007899E-3</v>
      </c>
      <c r="O4" s="1">
        <v>4.6210596788973628E-4</v>
      </c>
      <c r="P4" s="1">
        <v>7.380760209708113E-4</v>
      </c>
      <c r="Q4" s="1">
        <v>7.380760209708113E-4</v>
      </c>
      <c r="R4" s="1">
        <v>6.1937870082662033E-4</v>
      </c>
      <c r="S4" s="1">
        <v>6.1937870082662033E-4</v>
      </c>
      <c r="T4" s="1">
        <v>6.1937870082662033E-4</v>
      </c>
      <c r="U4" s="1">
        <v>5.87426034215037E-4</v>
      </c>
      <c r="V4" s="1">
        <v>9.3542136580948218E-4</v>
      </c>
      <c r="W4" s="1">
        <v>9.3542136580948218E-4</v>
      </c>
      <c r="Y4" s="1">
        <f t="shared" ref="Y4:Y28" si="0">C4+N4</f>
        <v>3.5586679723247799E-3</v>
      </c>
      <c r="Z4" s="1">
        <f>0.98*(D4+O4)+0.02*($Y4)</f>
        <v>5.9988307707470833E-4</v>
      </c>
      <c r="AA4" s="1">
        <f>0.95*(E4+P4)+0.05*($Y4)</f>
        <v>1.4265223559946161E-3</v>
      </c>
      <c r="AB4" s="1">
        <f t="shared" ref="AB4:AH4" si="1">0.95*(F4+Q4)+0.05*($Y4)</f>
        <v>1.263303909547161E-3</v>
      </c>
      <c r="AC4" s="1">
        <f t="shared" si="1"/>
        <v>1.3712073438119595E-3</v>
      </c>
      <c r="AD4" s="1">
        <f t="shared" si="1"/>
        <v>1.1208927429497471E-3</v>
      </c>
      <c r="AE4" s="1">
        <f t="shared" si="1"/>
        <v>1.1677184593559156E-3</v>
      </c>
      <c r="AF4" s="1">
        <f t="shared" si="1"/>
        <v>1.3004120517154613E-3</v>
      </c>
      <c r="AG4" s="1">
        <f t="shared" si="1"/>
        <v>2.0712379669105829E-3</v>
      </c>
      <c r="AH4" s="1">
        <f t="shared" si="1"/>
        <v>2.1597117177482436E-3</v>
      </c>
    </row>
    <row r="5" spans="1:34" x14ac:dyDescent="0.35">
      <c r="A5" t="s">
        <v>13</v>
      </c>
      <c r="B5" t="s">
        <v>45</v>
      </c>
      <c r="C5" s="1">
        <v>3.9750569926988812E-2</v>
      </c>
      <c r="D5" s="1">
        <v>4.4807619648088763E-2</v>
      </c>
      <c r="E5" s="1">
        <v>0.13406071851444451</v>
      </c>
      <c r="F5" s="1">
        <v>7.6097207670524122E-2</v>
      </c>
      <c r="G5" s="1">
        <v>0.159885401021262</v>
      </c>
      <c r="H5" s="1">
        <v>7.8506958618349013E-2</v>
      </c>
      <c r="I5" s="1">
        <v>9.5554512528076813E-2</v>
      </c>
      <c r="J5" s="1">
        <v>0.13962168748687931</v>
      </c>
      <c r="K5" s="1">
        <v>5.1233099737962681E-2</v>
      </c>
      <c r="L5" s="1">
        <v>1.9203219561108039E-2</v>
      </c>
      <c r="N5" s="1">
        <v>0.1675618908180449</v>
      </c>
      <c r="O5" s="1">
        <v>0.1333645617913822</v>
      </c>
      <c r="P5" s="1">
        <v>1.3120849268138069E-2</v>
      </c>
      <c r="Q5" s="1">
        <v>1.3120849268138069E-2</v>
      </c>
      <c r="R5" s="1">
        <v>5.6989332625001906E-3</v>
      </c>
      <c r="S5" s="1">
        <v>5.6989332625001906E-3</v>
      </c>
      <c r="T5" s="1">
        <v>5.6989332625001906E-3</v>
      </c>
      <c r="U5" s="1">
        <v>6.2783236890910296E-3</v>
      </c>
      <c r="V5" s="1">
        <v>6.6015345997558284E-3</v>
      </c>
      <c r="W5" s="1">
        <v>6.6015345997558284E-3</v>
      </c>
      <c r="Y5" s="1">
        <f t="shared" si="0"/>
        <v>0.20731246074503371</v>
      </c>
      <c r="Z5" s="1">
        <f t="shared" ref="Z5:Z28" si="2">0.98*(D5+O5)+0.02*($Y5)</f>
        <v>0.17875498702558223</v>
      </c>
      <c r="AA5" s="1">
        <f t="shared" ref="AA5:AA28" si="3">0.95*(E5+P5)+0.05*($Y5)</f>
        <v>0.15018811243070512</v>
      </c>
      <c r="AB5" s="1">
        <f t="shared" ref="AB5:AB28" si="4">0.95*(F5+Q5)+0.05*($Y5)</f>
        <v>9.5122777128980762E-2</v>
      </c>
      <c r="AC5" s="1">
        <f t="shared" ref="AC5:AC28" si="5">0.95*(G5+R5)+0.05*($Y5)</f>
        <v>0.16767074060682577</v>
      </c>
      <c r="AD5" s="1">
        <f t="shared" ref="AD5:AD28" si="6">0.95*(H5+S5)+0.05*($Y5)</f>
        <v>9.0361220324058439E-2</v>
      </c>
      <c r="AE5" s="1">
        <f t="shared" ref="AE5:AE28" si="7">0.95*(I5+T5)+0.05*($Y5)</f>
        <v>0.10655639653829985</v>
      </c>
      <c r="AF5" s="1">
        <f t="shared" ref="AF5:AF28" si="8">0.95*(J5+U5)+0.05*($Y5)</f>
        <v>0.14897063365442351</v>
      </c>
      <c r="AG5" s="1">
        <f t="shared" ref="AG5:AG28" si="9">0.95*(K5+V5)+0.05*($Y5)</f>
        <v>6.530852565808426E-2</v>
      </c>
      <c r="AH5" s="1">
        <f t="shared" ref="AH5:AH28" si="10">0.95*(L5+W5)+0.05*($Y5)</f>
        <v>3.4880139490072362E-2</v>
      </c>
    </row>
    <row r="6" spans="1:34" x14ac:dyDescent="0.35">
      <c r="A6" t="s">
        <v>14</v>
      </c>
      <c r="B6" t="s">
        <v>45</v>
      </c>
      <c r="C6" s="1">
        <v>8.5281620818845014E-6</v>
      </c>
      <c r="D6" s="1">
        <v>9.7105453412311626E-6</v>
      </c>
      <c r="E6" s="1">
        <v>1.01662161867158E-4</v>
      </c>
      <c r="F6" s="1">
        <v>5.1725730588557293E-5</v>
      </c>
      <c r="G6" s="1">
        <v>5.2683656398497741E-5</v>
      </c>
      <c r="H6" s="1">
        <v>5.4855602795110501E-5</v>
      </c>
      <c r="I6" s="1">
        <v>6.7442745476858584E-5</v>
      </c>
      <c r="J6" s="1">
        <v>9.7994984900977734E-5</v>
      </c>
      <c r="K6" s="1">
        <v>3.0922325292687439E-5</v>
      </c>
      <c r="L6" s="1">
        <v>3.7401189637150929E-5</v>
      </c>
      <c r="N6" s="1">
        <v>1.169000281079367E-5</v>
      </c>
      <c r="O6" s="1">
        <v>1.2293216421950199E-5</v>
      </c>
      <c r="P6" s="1">
        <v>1.3956009317260261E-5</v>
      </c>
      <c r="Q6" s="1">
        <v>1.3956009317260261E-5</v>
      </c>
      <c r="R6" s="1">
        <v>1.025487826448514E-4</v>
      </c>
      <c r="S6" s="1">
        <v>1.025487826448514E-4</v>
      </c>
      <c r="T6" s="1">
        <v>1.025487826448514E-4</v>
      </c>
      <c r="U6" s="1">
        <v>1.4056424426526229E-4</v>
      </c>
      <c r="V6" s="1">
        <v>8.6690065035510789E-5</v>
      </c>
      <c r="W6" s="1">
        <v>8.6690065035510789E-5</v>
      </c>
      <c r="Y6" s="1">
        <f t="shared" si="0"/>
        <v>2.0218164892678171E-5</v>
      </c>
      <c r="Z6" s="1">
        <f t="shared" si="2"/>
        <v>2.1968049825771297E-5</v>
      </c>
      <c r="AA6" s="1">
        <f t="shared" si="3"/>
        <v>1.1084817086983126E-4</v>
      </c>
      <c r="AB6" s="1">
        <f t="shared" si="4"/>
        <v>6.3408561155160574E-5</v>
      </c>
      <c r="AC6" s="1">
        <f t="shared" si="5"/>
        <v>1.4848172533581558E-4</v>
      </c>
      <c r="AD6" s="1">
        <f t="shared" si="6"/>
        <v>1.505450744125977E-4</v>
      </c>
      <c r="AE6" s="1">
        <f t="shared" si="7"/>
        <v>1.6250285996025836E-4</v>
      </c>
      <c r="AF6" s="1">
        <f t="shared" si="8"/>
        <v>2.2764217595256191E-4</v>
      </c>
      <c r="AG6" s="1">
        <f t="shared" si="9"/>
        <v>1.1274267905642223E-4</v>
      </c>
      <c r="AH6" s="1">
        <f t="shared" si="10"/>
        <v>1.1889760018366253E-4</v>
      </c>
    </row>
    <row r="7" spans="1:34" x14ac:dyDescent="0.35">
      <c r="A7" t="s">
        <v>15</v>
      </c>
      <c r="B7" t="s">
        <v>45</v>
      </c>
      <c r="C7" s="1">
        <v>3.9732634676778518E-2</v>
      </c>
      <c r="D7" s="1">
        <v>4.478709958953541E-2</v>
      </c>
      <c r="E7" s="1">
        <v>0.13387327961184939</v>
      </c>
      <c r="F7" s="1">
        <v>7.58680147758546E-2</v>
      </c>
      <c r="G7" s="1">
        <v>0.15964285136240189</v>
      </c>
      <c r="H7" s="1">
        <v>7.0933111989403178E-2</v>
      </c>
      <c r="I7" s="1">
        <v>8.1066190975999555E-2</v>
      </c>
      <c r="J7" s="1">
        <v>0.12277726801529271</v>
      </c>
      <c r="K7" s="1">
        <v>3.5389664952233578E-2</v>
      </c>
      <c r="L7" s="1">
        <v>-6.8841933641207192E-2</v>
      </c>
      <c r="N7" s="1">
        <v>0.16754232395144941</v>
      </c>
      <c r="O7" s="1">
        <v>0.13334398525620059</v>
      </c>
      <c r="P7" s="1">
        <v>1.30979999524735E-2</v>
      </c>
      <c r="Q7" s="1">
        <v>1.30979999524735E-2</v>
      </c>
      <c r="R7" s="1">
        <v>5.5882087032142411E-3</v>
      </c>
      <c r="S7" s="1">
        <v>5.5882087032142411E-3</v>
      </c>
      <c r="T7" s="1">
        <v>5.5882087032142411E-3</v>
      </c>
      <c r="U7" s="1">
        <v>6.3313878210976733E-3</v>
      </c>
      <c r="V7" s="1">
        <v>6.5069676709356324E-3</v>
      </c>
      <c r="W7" s="1">
        <v>6.5069676709356324E-3</v>
      </c>
      <c r="Y7" s="1">
        <f t="shared" si="0"/>
        <v>0.20727495862822792</v>
      </c>
      <c r="Z7" s="1">
        <f t="shared" si="2"/>
        <v>0.17871396232138584</v>
      </c>
      <c r="AA7" s="1">
        <f t="shared" si="3"/>
        <v>0.14998646351751813</v>
      </c>
      <c r="AB7" s="1">
        <f t="shared" si="4"/>
        <v>9.4881461923323099E-2</v>
      </c>
      <c r="AC7" s="1">
        <f t="shared" si="5"/>
        <v>0.16733325499374671</v>
      </c>
      <c r="AD7" s="1">
        <f t="shared" si="6"/>
        <v>8.305900258939794E-2</v>
      </c>
      <c r="AE7" s="1">
        <f t="shared" si="7"/>
        <v>9.2685427626664499E-2</v>
      </c>
      <c r="AF7" s="1">
        <f t="shared" si="8"/>
        <v>0.13301697097598225</v>
      </c>
      <c r="AG7" s="1">
        <f t="shared" si="9"/>
        <v>5.0165548923422149E-2</v>
      </c>
      <c r="AH7" s="1">
        <f t="shared" si="10"/>
        <v>-4.8854469740346587E-2</v>
      </c>
    </row>
    <row r="8" spans="1:34" x14ac:dyDescent="0.35">
      <c r="A8" t="s">
        <v>16</v>
      </c>
      <c r="B8" t="s">
        <v>45</v>
      </c>
      <c r="C8" s="1">
        <v>9.4070881283971664E-6</v>
      </c>
      <c r="D8" s="1">
        <v>1.080951321211103E-5</v>
      </c>
      <c r="E8" s="1">
        <v>8.5776740727924581E-5</v>
      </c>
      <c r="F8" s="1">
        <v>1.7746716408096531E-4</v>
      </c>
      <c r="G8" s="1">
        <v>1.8986600246157539E-4</v>
      </c>
      <c r="H8" s="1">
        <v>7.5189910261507214E-3</v>
      </c>
      <c r="I8" s="1">
        <v>1.442087880660038E-2</v>
      </c>
      <c r="J8" s="1">
        <v>1.674642448668558E-2</v>
      </c>
      <c r="K8" s="1">
        <v>1.5288663506976909E-2</v>
      </c>
      <c r="L8" s="1">
        <v>8.8007752012678075E-2</v>
      </c>
      <c r="N8" s="1">
        <v>7.8768637846852876E-6</v>
      </c>
      <c r="O8" s="1">
        <v>8.2833187597350517E-6</v>
      </c>
      <c r="P8" s="1">
        <v>8.8933063473068846E-6</v>
      </c>
      <c r="Q8" s="1">
        <v>8.8933063473068846E-6</v>
      </c>
      <c r="R8" s="1">
        <v>8.1757766410985091E-6</v>
      </c>
      <c r="S8" s="1">
        <v>8.1757766410985091E-6</v>
      </c>
      <c r="T8" s="1">
        <v>8.1757766410985091E-6</v>
      </c>
      <c r="U8" s="1">
        <v>7.8768637846852876E-6</v>
      </c>
      <c r="V8" s="1">
        <v>7.8768637846852876E-6</v>
      </c>
      <c r="W8" s="1">
        <v>7.8768637846852876E-6</v>
      </c>
      <c r="Y8" s="1">
        <f t="shared" si="0"/>
        <v>1.7283951913082454E-5</v>
      </c>
      <c r="Z8" s="1">
        <f t="shared" si="2"/>
        <v>1.9056654370670811E-5</v>
      </c>
      <c r="AA8" s="1">
        <f t="shared" si="3"/>
        <v>9.0800742317124014E-5</v>
      </c>
      <c r="AB8" s="1">
        <f t="shared" si="4"/>
        <v>1.7790664450251269E-4</v>
      </c>
      <c r="AC8" s="1">
        <f t="shared" si="5"/>
        <v>1.8900388774319431E-4</v>
      </c>
      <c r="AD8" s="1">
        <f t="shared" si="6"/>
        <v>7.1516726602478828E-3</v>
      </c>
      <c r="AE8" s="1">
        <f t="shared" si="7"/>
        <v>1.3708466051675057E-2</v>
      </c>
      <c r="AF8" s="1">
        <f t="shared" si="8"/>
        <v>1.5917450480542408E-2</v>
      </c>
      <c r="AG8" s="1">
        <f t="shared" si="9"/>
        <v>1.4532577549819169E-2</v>
      </c>
      <c r="AH8" s="1">
        <f t="shared" si="10"/>
        <v>8.3615711630235276E-2</v>
      </c>
    </row>
    <row r="9" spans="1:34" x14ac:dyDescent="0.35">
      <c r="A9" t="s">
        <v>17</v>
      </c>
      <c r="B9" t="s">
        <v>38</v>
      </c>
      <c r="C9" s="1">
        <v>1.0251207818316681</v>
      </c>
      <c r="D9" s="1">
        <v>9.6415221051853711E-2</v>
      </c>
      <c r="E9" s="1">
        <v>0.42892979221901179</v>
      </c>
      <c r="F9" s="1">
        <v>0.40395440696400758</v>
      </c>
      <c r="G9" s="1">
        <v>0.57700116259251077</v>
      </c>
      <c r="H9" s="1">
        <v>0.41037605012470602</v>
      </c>
      <c r="I9" s="1">
        <v>0.43926803973047462</v>
      </c>
      <c r="J9" s="1">
        <v>0.61070865762324489</v>
      </c>
      <c r="K9" s="1">
        <v>0.25633387676290148</v>
      </c>
      <c r="L9" s="1">
        <v>1.055181219441766</v>
      </c>
      <c r="N9" s="1">
        <v>2.5645937107996699E-2</v>
      </c>
      <c r="O9" s="1">
        <v>2.7000905017883471E-2</v>
      </c>
      <c r="P9" s="1">
        <v>4.394738497711248E-2</v>
      </c>
      <c r="Q9" s="1">
        <v>4.394738497711248E-2</v>
      </c>
      <c r="R9" s="1">
        <v>3.5236531955270892E-2</v>
      </c>
      <c r="S9" s="1">
        <v>3.5236531955270892E-2</v>
      </c>
      <c r="T9" s="1">
        <v>3.5236531955270892E-2</v>
      </c>
      <c r="U9" s="1">
        <v>2.5557534553296901E-2</v>
      </c>
      <c r="V9" s="1">
        <v>2.553452210591212E-2</v>
      </c>
      <c r="W9" s="1">
        <v>2.553452210591212E-2</v>
      </c>
      <c r="Y9" s="1">
        <f t="shared" si="0"/>
        <v>1.0507667189396648</v>
      </c>
      <c r="Z9" s="1">
        <f t="shared" si="2"/>
        <v>0.14196313792713572</v>
      </c>
      <c r="AA9" s="1">
        <f t="shared" si="3"/>
        <v>0.50177165428330128</v>
      </c>
      <c r="AB9" s="1">
        <f t="shared" si="4"/>
        <v>0.47804503829104728</v>
      </c>
      <c r="AC9" s="1">
        <f t="shared" si="5"/>
        <v>0.63416414576737579</v>
      </c>
      <c r="AD9" s="1">
        <f t="shared" si="6"/>
        <v>0.47587028892296129</v>
      </c>
      <c r="AE9" s="1">
        <f t="shared" si="7"/>
        <v>0.50331767904844149</v>
      </c>
      <c r="AF9" s="1">
        <f t="shared" si="8"/>
        <v>0.65699121851469788</v>
      </c>
      <c r="AG9" s="1">
        <f t="shared" si="9"/>
        <v>0.32031331487235615</v>
      </c>
      <c r="AH9" s="1">
        <f t="shared" si="10"/>
        <v>1.0792182904172776</v>
      </c>
    </row>
    <row r="10" spans="1:34" x14ac:dyDescent="0.35">
      <c r="A10" t="s">
        <v>18</v>
      </c>
      <c r="B10" t="s">
        <v>38</v>
      </c>
      <c r="C10" s="1">
        <v>0.99034294717899929</v>
      </c>
      <c r="D10" s="1">
        <v>9.3040775315094582E-2</v>
      </c>
      <c r="E10" s="1">
        <v>0.41472609447092262</v>
      </c>
      <c r="F10" s="1">
        <v>0.37241587076456639</v>
      </c>
      <c r="G10" s="1">
        <v>0.53784327189196834</v>
      </c>
      <c r="H10" s="1">
        <v>0.3909663007334756</v>
      </c>
      <c r="I10" s="1">
        <v>0.43041502907525792</v>
      </c>
      <c r="J10" s="1">
        <v>0.59693075672498019</v>
      </c>
      <c r="K10" s="1">
        <v>0.2481248953291974</v>
      </c>
      <c r="L10" s="1">
        <v>1.0413374119008649</v>
      </c>
      <c r="N10" s="1">
        <v>2.4139541238932451E-2</v>
      </c>
      <c r="O10" s="1">
        <v>2.538666430806873E-2</v>
      </c>
      <c r="P10" s="1">
        <v>4.2301724730931543E-2</v>
      </c>
      <c r="Q10" s="1">
        <v>4.2301724730931543E-2</v>
      </c>
      <c r="R10" s="1">
        <v>2.538835578917303E-2</v>
      </c>
      <c r="S10" s="1">
        <v>2.538835578917303E-2</v>
      </c>
      <c r="T10" s="1">
        <v>2.538835578917303E-2</v>
      </c>
      <c r="U10" s="1">
        <v>2.4143427318237081E-2</v>
      </c>
      <c r="V10" s="1">
        <v>2.4136770901555749E-2</v>
      </c>
      <c r="W10" s="1">
        <v>2.4136770901555749E-2</v>
      </c>
      <c r="Y10" s="1">
        <f t="shared" si="0"/>
        <v>1.0144824884179318</v>
      </c>
      <c r="Z10" s="1">
        <f t="shared" si="2"/>
        <v>0.13634854059905868</v>
      </c>
      <c r="AA10" s="1">
        <f t="shared" si="3"/>
        <v>0.48490055266265797</v>
      </c>
      <c r="AB10" s="1">
        <f t="shared" si="4"/>
        <v>0.44470584014161957</v>
      </c>
      <c r="AC10" s="1">
        <f t="shared" si="5"/>
        <v>0.58579417071798079</v>
      </c>
      <c r="AD10" s="1">
        <f t="shared" si="6"/>
        <v>0.44626104811741274</v>
      </c>
      <c r="AE10" s="1">
        <f t="shared" si="7"/>
        <v>0.48373734004210595</v>
      </c>
      <c r="AF10" s="1">
        <f t="shared" si="8"/>
        <v>0.64074459926195293</v>
      </c>
      <c r="AG10" s="1">
        <f t="shared" si="9"/>
        <v>0.30937270734011207</v>
      </c>
      <c r="AH10" s="1">
        <f t="shared" si="10"/>
        <v>1.0629245980831963</v>
      </c>
    </row>
    <row r="11" spans="1:34" x14ac:dyDescent="0.35">
      <c r="A11" t="s">
        <v>19</v>
      </c>
      <c r="B11" t="s">
        <v>38</v>
      </c>
      <c r="C11" s="1">
        <v>3.4777834652668427E-2</v>
      </c>
      <c r="D11" s="1">
        <v>3.374445736759111E-3</v>
      </c>
      <c r="E11" s="1">
        <v>1.420369774808922E-2</v>
      </c>
      <c r="F11" s="1">
        <v>3.1538536199441247E-2</v>
      </c>
      <c r="G11" s="1">
        <v>3.9157890700542361E-2</v>
      </c>
      <c r="H11" s="1">
        <v>1.9409749391230451E-2</v>
      </c>
      <c r="I11" s="1">
        <v>8.853010655216681E-3</v>
      </c>
      <c r="J11" s="1">
        <v>1.3777900898264609E-2</v>
      </c>
      <c r="K11" s="1">
        <v>8.2089814337041583E-3</v>
      </c>
      <c r="L11" s="1">
        <v>1.3843807540900199E-2</v>
      </c>
      <c r="N11" s="1">
        <v>1.506395869064245E-3</v>
      </c>
      <c r="O11" s="1">
        <v>1.6142407098147409E-3</v>
      </c>
      <c r="P11" s="1">
        <v>1.645660246180943E-3</v>
      </c>
      <c r="Q11" s="1">
        <v>1.645660246180943E-3</v>
      </c>
      <c r="R11" s="1">
        <v>9.8481761660978613E-3</v>
      </c>
      <c r="S11" s="1">
        <v>9.8481761660978613E-3</v>
      </c>
      <c r="T11" s="1">
        <v>9.8481761660978613E-3</v>
      </c>
      <c r="U11" s="1">
        <v>1.414107235059821E-3</v>
      </c>
      <c r="V11" s="1">
        <v>1.39775120435637E-3</v>
      </c>
      <c r="W11" s="1">
        <v>1.39775120435637E-3</v>
      </c>
      <c r="Y11" s="1">
        <f t="shared" si="0"/>
        <v>3.6284230521732672E-2</v>
      </c>
      <c r="Z11" s="1">
        <f t="shared" si="2"/>
        <v>5.614597328077028E-3</v>
      </c>
      <c r="AA11" s="1">
        <f t="shared" si="3"/>
        <v>1.687110162064329E-2</v>
      </c>
      <c r="AB11" s="1">
        <f t="shared" si="4"/>
        <v>3.3339198149427714E-2</v>
      </c>
      <c r="AC11" s="1">
        <f t="shared" si="5"/>
        <v>4.8369975049394838E-2</v>
      </c>
      <c r="AD11" s="1">
        <f t="shared" si="6"/>
        <v>2.9609240805548529E-2</v>
      </c>
      <c r="AE11" s="1">
        <f t="shared" si="7"/>
        <v>1.9580339006335448E-2</v>
      </c>
      <c r="AF11" s="1">
        <f t="shared" si="8"/>
        <v>1.6246619252744843E-2</v>
      </c>
      <c r="AG11" s="1">
        <f t="shared" si="9"/>
        <v>1.0940607532244136E-2</v>
      </c>
      <c r="AH11" s="1">
        <f t="shared" si="10"/>
        <v>1.6293692334080373E-2</v>
      </c>
    </row>
    <row r="12" spans="1:34" x14ac:dyDescent="0.35">
      <c r="A12" t="s">
        <v>20</v>
      </c>
      <c r="B12" t="s">
        <v>42</v>
      </c>
      <c r="C12" s="1">
        <v>2.4613857056211761</v>
      </c>
      <c r="D12" s="1">
        <v>2.3656540146757599</v>
      </c>
      <c r="E12" s="1">
        <v>5.3287206571384882</v>
      </c>
      <c r="F12" s="1">
        <v>1.211432692906057</v>
      </c>
      <c r="G12" s="1">
        <v>2.353068599929895</v>
      </c>
      <c r="H12" s="1">
        <v>1.164839683195475</v>
      </c>
      <c r="I12" s="1">
        <v>1.4245495992342689</v>
      </c>
      <c r="J12" s="1">
        <v>2.077690838411923</v>
      </c>
      <c r="K12" s="1">
        <v>0.62014270062503718</v>
      </c>
      <c r="L12" s="1">
        <v>-14.47264334287541</v>
      </c>
      <c r="N12" s="1">
        <v>5.6786820743770228E-2</v>
      </c>
      <c r="O12" s="1">
        <v>5.9717082624340931E-2</v>
      </c>
      <c r="P12" s="1">
        <v>9.2319072441238895E-2</v>
      </c>
      <c r="Q12" s="1">
        <v>9.2319072441238895E-2</v>
      </c>
      <c r="R12" s="1">
        <v>5.8941777580078923E-2</v>
      </c>
      <c r="S12" s="1">
        <v>5.8941777580078923E-2</v>
      </c>
      <c r="T12" s="1">
        <v>5.8941777580078923E-2</v>
      </c>
      <c r="U12" s="1">
        <v>5.6786820743770228E-2</v>
      </c>
      <c r="V12" s="1">
        <v>5.6786820743770228E-2</v>
      </c>
      <c r="W12" s="1">
        <v>5.6786820743770228E-2</v>
      </c>
      <c r="Y12" s="1">
        <f t="shared" si="0"/>
        <v>2.5181725263649462</v>
      </c>
      <c r="Z12" s="1">
        <f t="shared" si="2"/>
        <v>2.4272271258813976</v>
      </c>
      <c r="AA12" s="1">
        <f t="shared" si="3"/>
        <v>5.2758963694189873</v>
      </c>
      <c r="AB12" s="1">
        <f t="shared" si="4"/>
        <v>1.3644728033981783</v>
      </c>
      <c r="AC12" s="1">
        <f t="shared" si="5"/>
        <v>2.4173184849527227</v>
      </c>
      <c r="AD12" s="1">
        <f t="shared" si="6"/>
        <v>1.2885010140550235</v>
      </c>
      <c r="AE12" s="1">
        <f t="shared" si="7"/>
        <v>1.5352254342918779</v>
      </c>
      <c r="AF12" s="1">
        <f t="shared" si="8"/>
        <v>2.1536624025161557</v>
      </c>
      <c r="AG12" s="1">
        <f t="shared" si="9"/>
        <v>0.76899167161861426</v>
      </c>
      <c r="AH12" s="1">
        <f t="shared" si="10"/>
        <v>-13.569155069706808</v>
      </c>
    </row>
    <row r="13" spans="1:34" x14ac:dyDescent="0.35">
      <c r="A13" t="s">
        <v>21</v>
      </c>
      <c r="B13" t="s">
        <v>43</v>
      </c>
      <c r="C13" s="1">
        <v>2.9541925047904299E-6</v>
      </c>
      <c r="D13" s="1">
        <v>2.699756219454465E-6</v>
      </c>
      <c r="E13" s="1">
        <v>4.0236665289180143E-5</v>
      </c>
      <c r="F13" s="1">
        <v>5.1093353603542118E-5</v>
      </c>
      <c r="G13" s="1">
        <v>6.2007785681905512E-5</v>
      </c>
      <c r="H13" s="1">
        <v>4.1208565141349417E-5</v>
      </c>
      <c r="I13" s="1">
        <v>4.323746510198475E-5</v>
      </c>
      <c r="J13" s="1">
        <v>6.1709552273162086E-5</v>
      </c>
      <c r="K13" s="1">
        <v>6.8317594023106827E-6</v>
      </c>
      <c r="L13" s="1">
        <v>-7.6777377256940043E-5</v>
      </c>
      <c r="N13" s="1">
        <v>3.0619582096645388E-6</v>
      </c>
      <c r="O13" s="1">
        <v>3.219958616794103E-6</v>
      </c>
      <c r="P13" s="1">
        <v>5.6649257756774271E-6</v>
      </c>
      <c r="Q13" s="1">
        <v>5.6649257756774271E-6</v>
      </c>
      <c r="R13" s="1">
        <v>3.1781539879991418E-6</v>
      </c>
      <c r="S13" s="1">
        <v>3.1781539879991418E-6</v>
      </c>
      <c r="T13" s="1">
        <v>3.1781539879991418E-6</v>
      </c>
      <c r="U13" s="1">
        <v>3.0619582096645388E-6</v>
      </c>
      <c r="V13" s="1">
        <v>3.0619582096645388E-6</v>
      </c>
      <c r="W13" s="1">
        <v>3.0619582096645388E-6</v>
      </c>
      <c r="Y13" s="1">
        <f t="shared" si="0"/>
        <v>6.0161507144549692E-6</v>
      </c>
      <c r="Z13" s="1">
        <f t="shared" si="2"/>
        <v>5.921643553812696E-6</v>
      </c>
      <c r="AA13" s="1">
        <f t="shared" si="3"/>
        <v>4.3907319047337437E-5</v>
      </c>
      <c r="AB13" s="1">
        <f t="shared" si="4"/>
        <v>5.4221172945981315E-5</v>
      </c>
      <c r="AC13" s="1">
        <f t="shared" si="5"/>
        <v>6.2227450222132158E-5</v>
      </c>
      <c r="AD13" s="1">
        <f t="shared" si="6"/>
        <v>4.2468190708603871E-5</v>
      </c>
      <c r="AE13" s="1">
        <f t="shared" si="7"/>
        <v>4.4395645671207443E-5</v>
      </c>
      <c r="AF13" s="1">
        <f t="shared" si="8"/>
        <v>6.1833742494408041E-5</v>
      </c>
      <c r="AG13" s="1">
        <f t="shared" si="9"/>
        <v>9.6998392670992088E-6</v>
      </c>
      <c r="AH13" s="1">
        <f t="shared" si="10"/>
        <v>-6.9728840559188978E-5</v>
      </c>
    </row>
    <row r="14" spans="1:34" x14ac:dyDescent="0.35">
      <c r="A14" t="s">
        <v>22</v>
      </c>
      <c r="B14" t="s">
        <v>44</v>
      </c>
      <c r="C14" s="1">
        <v>3.4101409882204747E-5</v>
      </c>
      <c r="D14" s="1">
        <v>2.3884927677880111E-5</v>
      </c>
      <c r="E14" s="1">
        <v>1.3719588728643481E-4</v>
      </c>
      <c r="F14" s="1">
        <v>9.1257459938839155E-5</v>
      </c>
      <c r="G14" s="1">
        <v>1.3000309851999401E-4</v>
      </c>
      <c r="H14" s="1">
        <v>8.5563717142196207E-5</v>
      </c>
      <c r="I14" s="1">
        <v>9.2790140557900399E-5</v>
      </c>
      <c r="J14" s="1">
        <v>1.2921649272268701E-4</v>
      </c>
      <c r="K14" s="1">
        <v>1.207421346617857E-4</v>
      </c>
      <c r="L14" s="1">
        <v>1.3997556953921351E-4</v>
      </c>
      <c r="N14" s="1">
        <v>1.4422208555419801E-3</v>
      </c>
      <c r="O14" s="1">
        <v>2.31759932104112E-4</v>
      </c>
      <c r="P14" s="1">
        <v>3.0467979174546788E-4</v>
      </c>
      <c r="Q14" s="1">
        <v>3.0467979174546788E-4</v>
      </c>
      <c r="R14" s="1">
        <v>3.122280537545651E-4</v>
      </c>
      <c r="S14" s="1">
        <v>3.122280537545651E-4</v>
      </c>
      <c r="T14" s="1">
        <v>3.122280537545651E-4</v>
      </c>
      <c r="U14" s="1">
        <v>5.9360297200393582E-4</v>
      </c>
      <c r="V14" s="1">
        <v>4.8239445239812453E-4</v>
      </c>
      <c r="W14" s="1">
        <v>4.8239445239812453E-4</v>
      </c>
      <c r="Y14" s="1">
        <f t="shared" si="0"/>
        <v>1.4763222654241848E-3</v>
      </c>
      <c r="Z14" s="1">
        <f t="shared" si="2"/>
        <v>2.8005840789483593E-4</v>
      </c>
      <c r="AA14" s="1">
        <f t="shared" si="3"/>
        <v>4.9359800835151678E-4</v>
      </c>
      <c r="AB14" s="1">
        <f t="shared" si="4"/>
        <v>4.4995650237130092E-4</v>
      </c>
      <c r="AC14" s="1">
        <f t="shared" si="5"/>
        <v>4.9393570793204039E-4</v>
      </c>
      <c r="AD14" s="1">
        <f t="shared" si="6"/>
        <v>4.5171829562313246E-4</v>
      </c>
      <c r="AE14" s="1">
        <f t="shared" si="7"/>
        <v>4.5858339786805142E-4</v>
      </c>
      <c r="AF14" s="1">
        <f t="shared" si="8"/>
        <v>7.6049460476150087E-4</v>
      </c>
      <c r="AG14" s="1">
        <f t="shared" si="9"/>
        <v>6.4679587097812396E-4</v>
      </c>
      <c r="AH14" s="1">
        <f t="shared" si="10"/>
        <v>6.6506763411168035E-4</v>
      </c>
    </row>
    <row r="15" spans="1:34" x14ac:dyDescent="0.35">
      <c r="A15" t="s">
        <v>23</v>
      </c>
      <c r="B15" t="s">
        <v>39</v>
      </c>
      <c r="C15" s="1">
        <v>2.9647186065903441E-4</v>
      </c>
      <c r="D15" s="1">
        <v>2.5984742818664159E-4</v>
      </c>
      <c r="E15" s="1">
        <v>2.0397324496276271E-3</v>
      </c>
      <c r="F15" s="1">
        <v>9.9598852507142097E-4</v>
      </c>
      <c r="G15" s="1">
        <v>1.3910804783326489E-3</v>
      </c>
      <c r="H15" s="1">
        <v>8.5695094199525089E-4</v>
      </c>
      <c r="I15" s="1">
        <v>8.6879002172675585E-4</v>
      </c>
      <c r="J15" s="1">
        <v>1.24310379962407E-3</v>
      </c>
      <c r="K15" s="1">
        <v>1.31888436682588E-3</v>
      </c>
      <c r="L15" s="1">
        <v>1.624362985594657E-3</v>
      </c>
      <c r="N15" s="1">
        <v>1.5789967458416751E-2</v>
      </c>
      <c r="O15" s="1">
        <v>2.5338118634841969E-3</v>
      </c>
      <c r="P15" s="1">
        <v>3.9283871089749326E-3</v>
      </c>
      <c r="Q15" s="1">
        <v>3.9283871089749326E-3</v>
      </c>
      <c r="R15" s="1">
        <v>3.4497038869404349E-3</v>
      </c>
      <c r="S15" s="1">
        <v>3.4497038869404349E-3</v>
      </c>
      <c r="T15" s="1">
        <v>3.4497038869404349E-3</v>
      </c>
      <c r="U15" s="1">
        <v>6.4966194085464999E-3</v>
      </c>
      <c r="V15" s="1">
        <v>5.2787574015631276E-3</v>
      </c>
      <c r="W15" s="1">
        <v>5.2787574015631276E-3</v>
      </c>
      <c r="Y15" s="1">
        <f t="shared" si="0"/>
        <v>1.6086439319075784E-2</v>
      </c>
      <c r="Z15" s="1">
        <f t="shared" si="2"/>
        <v>3.0595148922189373E-3</v>
      </c>
      <c r="AA15" s="1">
        <f t="shared" si="3"/>
        <v>6.4740355466262204E-3</v>
      </c>
      <c r="AB15" s="1">
        <f t="shared" si="4"/>
        <v>5.4824788182978252E-3</v>
      </c>
      <c r="AC15" s="1">
        <f t="shared" si="5"/>
        <v>5.4030671129632188E-3</v>
      </c>
      <c r="AD15" s="1">
        <f t="shared" si="6"/>
        <v>4.8956440534426906E-3</v>
      </c>
      <c r="AE15" s="1">
        <f t="shared" si="7"/>
        <v>4.9068911791876205E-3</v>
      </c>
      <c r="AF15" s="1">
        <f t="shared" si="8"/>
        <v>8.15705901371583E-3</v>
      </c>
      <c r="AG15" s="1">
        <f t="shared" si="9"/>
        <v>7.0720816459233461E-3</v>
      </c>
      <c r="AH15" s="1">
        <f t="shared" si="10"/>
        <v>7.3622863337536844E-3</v>
      </c>
    </row>
    <row r="16" spans="1:34" x14ac:dyDescent="0.35">
      <c r="A16" t="s">
        <v>24</v>
      </c>
      <c r="B16" t="s">
        <v>40</v>
      </c>
      <c r="C16" s="1">
        <v>1.64765942389466E-11</v>
      </c>
      <c r="D16" s="1">
        <v>1.907890678660599E-11</v>
      </c>
      <c r="E16" s="1">
        <v>1.446437852359782E-10</v>
      </c>
      <c r="F16" s="1">
        <v>2.1610458091537439E-10</v>
      </c>
      <c r="G16" s="1">
        <v>2.3697491468487871E-10</v>
      </c>
      <c r="H16" s="1">
        <v>1.3746344546347791E-10</v>
      </c>
      <c r="I16" s="1">
        <v>7.3316098186603359E-11</v>
      </c>
      <c r="J16" s="1">
        <v>1.1979097341196921E-10</v>
      </c>
      <c r="K16" s="1">
        <v>8.1508619798551138E-11</v>
      </c>
      <c r="L16" s="1">
        <v>6.0487246963781803E-11</v>
      </c>
      <c r="N16" s="1">
        <v>3.7117113081688032E-11</v>
      </c>
      <c r="O16" s="1">
        <v>3.903239549006201E-11</v>
      </c>
      <c r="P16" s="1">
        <v>9.129347866900457E-11</v>
      </c>
      <c r="Q16" s="1">
        <v>9.129347866900457E-11</v>
      </c>
      <c r="R16" s="1">
        <v>3.8525639341662543E-11</v>
      </c>
      <c r="S16" s="1">
        <v>3.8525639341662543E-11</v>
      </c>
      <c r="T16" s="1">
        <v>3.8525639341662543E-11</v>
      </c>
      <c r="U16" s="1">
        <v>3.7117113081688032E-11</v>
      </c>
      <c r="V16" s="1">
        <v>3.7117113081688032E-11</v>
      </c>
      <c r="W16" s="1">
        <v>3.7117113081688032E-11</v>
      </c>
      <c r="Y16" s="1">
        <f t="shared" si="0"/>
        <v>5.3593707320634631E-11</v>
      </c>
      <c r="Z16" s="1">
        <f t="shared" si="2"/>
        <v>5.8020950377547329E-11</v>
      </c>
      <c r="AA16" s="1">
        <f t="shared" si="3"/>
        <v>2.2682008607576538E-10</v>
      </c>
      <c r="AB16" s="1">
        <f t="shared" si="4"/>
        <v>2.9470784197119172E-10</v>
      </c>
      <c r="AC16" s="1">
        <f t="shared" si="5"/>
        <v>2.6440521169124592E-10</v>
      </c>
      <c r="AD16" s="1">
        <f t="shared" si="6"/>
        <v>1.6986931593091516E-10</v>
      </c>
      <c r="AE16" s="1">
        <f t="shared" si="7"/>
        <v>1.0892933601788434E-10</v>
      </c>
      <c r="AF16" s="1">
        <f t="shared" si="8"/>
        <v>1.5174236753500609E-10</v>
      </c>
      <c r="AG16" s="1">
        <f t="shared" si="9"/>
        <v>1.1537413160225892E-10</v>
      </c>
      <c r="AH16" s="1">
        <f t="shared" si="10"/>
        <v>9.5403827409228073E-11</v>
      </c>
    </row>
    <row r="17" spans="1:34" x14ac:dyDescent="0.35">
      <c r="A17" t="s">
        <v>25</v>
      </c>
      <c r="B17" t="s">
        <v>40</v>
      </c>
      <c r="C17" s="1">
        <v>3.1361376758753209E-12</v>
      </c>
      <c r="D17" s="1">
        <v>1.4945768315934369E-12</v>
      </c>
      <c r="E17" s="1">
        <v>7.0424330679785602E-11</v>
      </c>
      <c r="F17" s="1">
        <v>9.7038898046572096E-11</v>
      </c>
      <c r="G17" s="1">
        <v>9.8974852606936386E-11</v>
      </c>
      <c r="H17" s="1">
        <v>6.7486771749856022E-11</v>
      </c>
      <c r="I17" s="1">
        <v>4.6318402939056231E-11</v>
      </c>
      <c r="J17" s="1">
        <v>7.4689829203110375E-11</v>
      </c>
      <c r="K17" s="1">
        <v>5.6061776296787417E-11</v>
      </c>
      <c r="L17" s="1">
        <v>3.8389056407033983E-11</v>
      </c>
      <c r="N17" s="1">
        <v>1.8543741760421711E-11</v>
      </c>
      <c r="O17" s="1">
        <v>1.9500617587657468E-11</v>
      </c>
      <c r="P17" s="1">
        <v>6.5257909199968125E-11</v>
      </c>
      <c r="Q17" s="1">
        <v>6.5257909199968125E-11</v>
      </c>
      <c r="R17" s="1">
        <v>1.9247441989421951E-11</v>
      </c>
      <c r="S17" s="1">
        <v>1.9247441989421951E-11</v>
      </c>
      <c r="T17" s="1">
        <v>1.9247441989421951E-11</v>
      </c>
      <c r="U17" s="1">
        <v>1.8543741760421711E-11</v>
      </c>
      <c r="V17" s="1">
        <v>1.8543741760421711E-11</v>
      </c>
      <c r="W17" s="1">
        <v>1.8543741760421711E-11</v>
      </c>
      <c r="Y17" s="1">
        <f t="shared" si="0"/>
        <v>2.1679879436297032E-11</v>
      </c>
      <c r="Z17" s="1">
        <f t="shared" si="2"/>
        <v>2.1008888119591829E-11</v>
      </c>
      <c r="AA17" s="1">
        <f t="shared" si="3"/>
        <v>1.299821218575809E-10</v>
      </c>
      <c r="AB17" s="1">
        <f t="shared" si="4"/>
        <v>1.5526596085602806E-10</v>
      </c>
      <c r="AC17" s="1">
        <f t="shared" si="5"/>
        <v>1.1339517383835528E-10</v>
      </c>
      <c r="AD17" s="1">
        <f t="shared" si="6"/>
        <v>8.3481497024128933E-11</v>
      </c>
      <c r="AE17" s="1">
        <f t="shared" si="7"/>
        <v>6.3371546653869121E-11</v>
      </c>
      <c r="AF17" s="1">
        <f t="shared" si="8"/>
        <v>8.9655886387170332E-11</v>
      </c>
      <c r="AG17" s="1">
        <f t="shared" si="9"/>
        <v>7.1959236126163527E-11</v>
      </c>
      <c r="AH17" s="1">
        <f t="shared" si="10"/>
        <v>5.5170152230897761E-11</v>
      </c>
    </row>
    <row r="18" spans="1:34" x14ac:dyDescent="0.35">
      <c r="A18" t="s">
        <v>26</v>
      </c>
      <c r="B18" t="s">
        <v>40</v>
      </c>
      <c r="C18" s="1">
        <v>1.334045656307128E-11</v>
      </c>
      <c r="D18" s="1">
        <v>1.7584329955012559E-11</v>
      </c>
      <c r="E18" s="1">
        <v>7.4219454556192559E-11</v>
      </c>
      <c r="F18" s="1">
        <v>1.1906568286880241E-10</v>
      </c>
      <c r="G18" s="1">
        <v>1.3800006207794219E-10</v>
      </c>
      <c r="H18" s="1">
        <v>6.9976673713621935E-11</v>
      </c>
      <c r="I18" s="1">
        <v>2.6997695247547122E-11</v>
      </c>
      <c r="J18" s="1">
        <v>4.5101144208858781E-11</v>
      </c>
      <c r="K18" s="1">
        <v>2.544684350176373E-11</v>
      </c>
      <c r="L18" s="1">
        <v>2.209819055674782E-11</v>
      </c>
      <c r="N18" s="1">
        <v>1.857337132126632E-11</v>
      </c>
      <c r="O18" s="1">
        <v>1.9531777902404531E-11</v>
      </c>
      <c r="P18" s="1">
        <v>2.6035569469036451E-11</v>
      </c>
      <c r="Q18" s="1">
        <v>2.6035569469036451E-11</v>
      </c>
      <c r="R18" s="1">
        <v>1.9278197352240601E-11</v>
      </c>
      <c r="S18" s="1">
        <v>1.9278197352240601E-11</v>
      </c>
      <c r="T18" s="1">
        <v>1.9278197352240601E-11</v>
      </c>
      <c r="U18" s="1">
        <v>1.857337132126632E-11</v>
      </c>
      <c r="V18" s="1">
        <v>1.857337132126632E-11</v>
      </c>
      <c r="W18" s="1">
        <v>1.857337132126632E-11</v>
      </c>
      <c r="Y18" s="1">
        <f t="shared" si="0"/>
        <v>3.1913827884337599E-11</v>
      </c>
      <c r="Z18" s="1">
        <f t="shared" si="2"/>
        <v>3.7012062257955503E-11</v>
      </c>
      <c r="AA18" s="1">
        <f t="shared" si="3"/>
        <v>9.6837964218184434E-11</v>
      </c>
      <c r="AB18" s="1">
        <f t="shared" si="4"/>
        <v>1.3944188111516379E-10</v>
      </c>
      <c r="AC18" s="1">
        <f t="shared" si="5"/>
        <v>1.5101003785289052E-10</v>
      </c>
      <c r="AD18" s="1">
        <f t="shared" si="6"/>
        <v>8.6387818906786296E-11</v>
      </c>
      <c r="AE18" s="1">
        <f t="shared" si="7"/>
        <v>4.5557789364015206E-11</v>
      </c>
      <c r="AF18" s="1">
        <f t="shared" si="8"/>
        <v>6.2086481147835729E-11</v>
      </c>
      <c r="AG18" s="1">
        <f t="shared" si="9"/>
        <v>4.3414895476095424E-11</v>
      </c>
      <c r="AH18" s="1">
        <f t="shared" si="10"/>
        <v>4.0233675178330306E-11</v>
      </c>
    </row>
    <row r="19" spans="1:34" x14ac:dyDescent="0.35">
      <c r="A19" t="s">
        <v>27</v>
      </c>
      <c r="B19" t="s">
        <v>40</v>
      </c>
      <c r="C19" s="1">
        <v>2.4394660404015962E-10</v>
      </c>
      <c r="D19" s="1">
        <v>1.3973407404241839E-10</v>
      </c>
      <c r="E19" s="1">
        <v>2.63574263722054E-9</v>
      </c>
      <c r="F19" s="1">
        <v>5.1051287803823676E-9</v>
      </c>
      <c r="G19" s="1">
        <v>5.3224866279220383E-9</v>
      </c>
      <c r="H19" s="1">
        <v>3.8706208353301978E-9</v>
      </c>
      <c r="I19" s="1">
        <v>2.963321388421362E-9</v>
      </c>
      <c r="J19" s="1">
        <v>4.2269474004660883E-9</v>
      </c>
      <c r="K19" s="1">
        <v>3.0956508903641239E-9</v>
      </c>
      <c r="L19" s="1">
        <v>1.492749187070326E-9</v>
      </c>
      <c r="N19" s="1">
        <v>7.8552118588808535E-11</v>
      </c>
      <c r="O19" s="1">
        <v>9.7659631784852128E-11</v>
      </c>
      <c r="P19" s="1">
        <v>1.3545385691876099E-10</v>
      </c>
      <c r="Q19" s="1">
        <v>1.3545385691876099E-10</v>
      </c>
      <c r="R19" s="1">
        <v>9.633446757124322E-11</v>
      </c>
      <c r="S19" s="1">
        <v>9.633446757124322E-11</v>
      </c>
      <c r="T19" s="1">
        <v>9.633446757124322E-11</v>
      </c>
      <c r="U19" s="1">
        <v>7.6113280684126229E-11</v>
      </c>
      <c r="V19" s="1">
        <v>7.5610980852782119E-11</v>
      </c>
      <c r="W19" s="1">
        <v>7.5610980852782119E-11</v>
      </c>
      <c r="Y19" s="1">
        <f t="shared" si="0"/>
        <v>3.2249872262896813E-10</v>
      </c>
      <c r="Z19" s="1">
        <f t="shared" si="2"/>
        <v>2.3909580616330448E-10</v>
      </c>
      <c r="AA19" s="1">
        <f t="shared" si="3"/>
        <v>2.6487616055637847E-9</v>
      </c>
      <c r="AB19" s="1">
        <f t="shared" si="4"/>
        <v>4.994678441567521E-9</v>
      </c>
      <c r="AC19" s="1">
        <f t="shared" si="5"/>
        <v>5.1640049768500658E-9</v>
      </c>
      <c r="AD19" s="1">
        <f t="shared" si="6"/>
        <v>3.7847324738878176E-9</v>
      </c>
      <c r="AE19" s="1">
        <f t="shared" si="7"/>
        <v>2.9227979993244235E-9</v>
      </c>
      <c r="AF19" s="1">
        <f t="shared" si="8"/>
        <v>4.1040325832241522E-9</v>
      </c>
      <c r="AG19" s="1">
        <f t="shared" si="9"/>
        <v>3.0288237137875091E-9</v>
      </c>
      <c r="AH19" s="1">
        <f t="shared" si="10"/>
        <v>1.506067095658401E-9</v>
      </c>
    </row>
    <row r="20" spans="1:34" x14ac:dyDescent="0.35">
      <c r="A20" t="s">
        <v>28</v>
      </c>
      <c r="B20" t="s">
        <v>40</v>
      </c>
      <c r="C20" s="1">
        <v>2.1188300080996091E-10</v>
      </c>
      <c r="D20" s="1">
        <v>9.7119228204069648E-11</v>
      </c>
      <c r="E20" s="1">
        <v>2.4048251130019089E-9</v>
      </c>
      <c r="F20" s="1">
        <v>4.7678199069055053E-9</v>
      </c>
      <c r="G20" s="1">
        <v>4.97613452923979E-9</v>
      </c>
      <c r="H20" s="1">
        <v>3.6933894415364319E-9</v>
      </c>
      <c r="I20" s="1">
        <v>2.9237737432393289E-9</v>
      </c>
      <c r="J20" s="1">
        <v>4.1303311628454913E-9</v>
      </c>
      <c r="K20" s="1">
        <v>3.0368000830786968E-9</v>
      </c>
      <c r="L20" s="1">
        <v>1.5456821846907369E-9</v>
      </c>
      <c r="N20" s="1">
        <v>7.07404501943566E-11</v>
      </c>
      <c r="O20" s="1">
        <v>7.4390725859165463E-11</v>
      </c>
      <c r="P20" s="1">
        <v>1.3382436651769981E-10</v>
      </c>
      <c r="Q20" s="1">
        <v>1.3382436651769981E-10</v>
      </c>
      <c r="R20" s="1">
        <v>7.3429156640279699E-11</v>
      </c>
      <c r="S20" s="1">
        <v>7.3429156640279699E-11</v>
      </c>
      <c r="T20" s="1">
        <v>7.3429156640279699E-11</v>
      </c>
      <c r="U20" s="1">
        <v>7.07404501943566E-11</v>
      </c>
      <c r="V20" s="1">
        <v>7.07404501943566E-11</v>
      </c>
      <c r="W20" s="1">
        <v>7.07404501943566E-11</v>
      </c>
      <c r="Y20" s="1">
        <f t="shared" si="0"/>
        <v>2.8262345100431748E-10</v>
      </c>
      <c r="Z20" s="1">
        <f t="shared" si="2"/>
        <v>1.7373222400205675E-10</v>
      </c>
      <c r="AA20" s="1">
        <f t="shared" si="3"/>
        <v>2.4258481780938442E-9</v>
      </c>
      <c r="AB20" s="1">
        <f t="shared" si="4"/>
        <v>4.6706932323022606E-9</v>
      </c>
      <c r="AC20" s="1">
        <f t="shared" si="5"/>
        <v>4.8112166741362812E-9</v>
      </c>
      <c r="AD20" s="1">
        <f t="shared" si="6"/>
        <v>3.5926088408180922E-9</v>
      </c>
      <c r="AE20" s="1">
        <f t="shared" si="7"/>
        <v>2.8614739274358439E-9</v>
      </c>
      <c r="AF20" s="1">
        <f t="shared" si="8"/>
        <v>4.0051492049380703E-9</v>
      </c>
      <c r="AG20" s="1">
        <f t="shared" si="9"/>
        <v>2.9662946791596166E-9</v>
      </c>
      <c r="AH20" s="1">
        <f t="shared" si="10"/>
        <v>1.5497326756910548E-9</v>
      </c>
    </row>
    <row r="21" spans="1:34" x14ac:dyDescent="0.35">
      <c r="A21" t="s">
        <v>29</v>
      </c>
      <c r="B21" t="s">
        <v>40</v>
      </c>
      <c r="C21" s="1">
        <v>3.2063603230198712E-11</v>
      </c>
      <c r="D21" s="1">
        <v>4.2614845838348792E-11</v>
      </c>
      <c r="E21" s="1">
        <v>2.3091752421863209E-10</v>
      </c>
      <c r="F21" s="1">
        <v>3.3730887347686488E-10</v>
      </c>
      <c r="G21" s="1">
        <v>3.4635209868224932E-10</v>
      </c>
      <c r="H21" s="1">
        <v>1.7723139379376659E-10</v>
      </c>
      <c r="I21" s="1">
        <v>3.9547645182034102E-11</v>
      </c>
      <c r="J21" s="1">
        <v>9.6616237620596511E-11</v>
      </c>
      <c r="K21" s="1">
        <v>5.8850807285426286E-11</v>
      </c>
      <c r="L21" s="1">
        <v>-5.2932997620410478E-11</v>
      </c>
      <c r="N21" s="1">
        <v>7.8116683944519286E-12</v>
      </c>
      <c r="O21" s="1">
        <v>2.3268905925686659E-11</v>
      </c>
      <c r="P21" s="1">
        <v>1.6294904010611679E-12</v>
      </c>
      <c r="Q21" s="1">
        <v>1.6294904010611679E-12</v>
      </c>
      <c r="R21" s="1">
        <v>2.2905310930963531E-11</v>
      </c>
      <c r="S21" s="1">
        <v>2.2905310930963531E-11</v>
      </c>
      <c r="T21" s="1">
        <v>2.2905310930963531E-11</v>
      </c>
      <c r="U21" s="1">
        <v>5.372830489769627E-12</v>
      </c>
      <c r="V21" s="1">
        <v>4.8705306584255141E-12</v>
      </c>
      <c r="W21" s="1">
        <v>4.8705306584255141E-12</v>
      </c>
      <c r="Y21" s="1">
        <f t="shared" si="0"/>
        <v>3.9875271624650641E-11</v>
      </c>
      <c r="Z21" s="1">
        <f t="shared" si="2"/>
        <v>6.5363582161247752E-11</v>
      </c>
      <c r="AA21" s="1">
        <f t="shared" si="3"/>
        <v>2.2291342746994111E-10</v>
      </c>
      <c r="AB21" s="1">
        <f t="shared" si="4"/>
        <v>3.2398520926526225E-10</v>
      </c>
      <c r="AC21" s="1">
        <f t="shared" si="5"/>
        <v>3.5278830271378469E-10</v>
      </c>
      <c r="AD21" s="1">
        <f t="shared" si="6"/>
        <v>1.9212363306972613E-10</v>
      </c>
      <c r="AE21" s="1">
        <f t="shared" si="7"/>
        <v>6.1324071888580283E-11</v>
      </c>
      <c r="AF21" s="1">
        <f t="shared" si="8"/>
        <v>9.888337828608036E-11</v>
      </c>
      <c r="AG21" s="1">
        <f t="shared" si="9"/>
        <v>6.252903462789175E-11</v>
      </c>
      <c r="AH21" s="1">
        <f t="shared" si="10"/>
        <v>-4.3665580032653185E-11</v>
      </c>
    </row>
    <row r="22" spans="1:34" x14ac:dyDescent="0.35">
      <c r="A22" t="s">
        <v>30</v>
      </c>
      <c r="B22" t="s">
        <v>47</v>
      </c>
      <c r="C22" s="1">
        <v>6.6576799631930109E-4</v>
      </c>
      <c r="D22" s="1">
        <v>2.245218610109401E-4</v>
      </c>
      <c r="E22" s="1">
        <v>1.2353195523004771E-2</v>
      </c>
      <c r="F22" s="1">
        <v>1.471343450431732E-2</v>
      </c>
      <c r="G22" s="1">
        <v>1.462428837410606E-2</v>
      </c>
      <c r="H22" s="1">
        <v>1.430747758897357E-2</v>
      </c>
      <c r="I22" s="1">
        <v>1.9799710884139139E-2</v>
      </c>
      <c r="J22" s="1">
        <v>2.5716298893849861E-2</v>
      </c>
      <c r="K22" s="1">
        <v>2.971113464556808E-3</v>
      </c>
      <c r="L22" s="1">
        <v>4.7808607325992309E-3</v>
      </c>
      <c r="N22" s="1">
        <v>5.4546655688161721E-5</v>
      </c>
      <c r="O22" s="1">
        <v>5.7361322219785537E-5</v>
      </c>
      <c r="P22" s="1">
        <v>-3.3314025865721138E-5</v>
      </c>
      <c r="Q22" s="1">
        <v>-3.3314025865721138E-5</v>
      </c>
      <c r="R22" s="1">
        <v>5.6616602024719587E-5</v>
      </c>
      <c r="S22" s="1">
        <v>5.6616602024719587E-5</v>
      </c>
      <c r="T22" s="1">
        <v>5.6616602024719587E-5</v>
      </c>
      <c r="U22" s="1">
        <v>5.4546655688161721E-5</v>
      </c>
      <c r="V22" s="1">
        <v>5.4546655688161721E-5</v>
      </c>
      <c r="W22" s="1">
        <v>5.4546655688161721E-5</v>
      </c>
      <c r="Y22" s="1">
        <f t="shared" si="0"/>
        <v>7.2031465200746278E-4</v>
      </c>
      <c r="Z22" s="1">
        <f t="shared" si="2"/>
        <v>2.9065181260626034E-4</v>
      </c>
      <c r="AA22" s="1">
        <f t="shared" si="3"/>
        <v>1.1739903154882469E-2</v>
      </c>
      <c r="AB22" s="1">
        <f t="shared" si="4"/>
        <v>1.3982130187129392E-2</v>
      </c>
      <c r="AC22" s="1">
        <f t="shared" si="5"/>
        <v>1.3982875459924613E-2</v>
      </c>
      <c r="AD22" s="1">
        <f t="shared" si="6"/>
        <v>1.3681905214048747E-2</v>
      </c>
      <c r="AE22" s="1">
        <f t="shared" si="7"/>
        <v>1.889952684445604E-2</v>
      </c>
      <c r="AF22" s="1">
        <f t="shared" si="8"/>
        <v>2.4518319004661494E-2</v>
      </c>
      <c r="AG22" s="1">
        <f t="shared" si="9"/>
        <v>2.910392846833094E-3</v>
      </c>
      <c r="AH22" s="1">
        <f t="shared" si="10"/>
        <v>4.6296527514733963E-3</v>
      </c>
    </row>
    <row r="23" spans="1:34" x14ac:dyDescent="0.35">
      <c r="A23" t="s">
        <v>31</v>
      </c>
      <c r="B23" t="s">
        <v>41</v>
      </c>
      <c r="C23" s="1">
        <v>0.15221289127785259</v>
      </c>
      <c r="D23" s="1">
        <v>3.4111731353558987E-2</v>
      </c>
      <c r="E23" s="1">
        <v>1.0866613864245971</v>
      </c>
      <c r="F23" s="1">
        <v>1.4031837574684221</v>
      </c>
      <c r="G23" s="1">
        <v>1.560526565129895</v>
      </c>
      <c r="H23" s="1">
        <v>1.1996157657881239</v>
      </c>
      <c r="I23" s="1">
        <v>1.377092333241059</v>
      </c>
      <c r="J23" s="1">
        <v>1.89775012543243</v>
      </c>
      <c r="K23" s="1">
        <v>0.3439441605108346</v>
      </c>
      <c r="L23" s="1">
        <v>0.1290856180736511</v>
      </c>
      <c r="N23" s="1">
        <v>2.1029089570871219E-2</v>
      </c>
      <c r="O23" s="1">
        <v>2.2114212865380289E-2</v>
      </c>
      <c r="P23" s="1">
        <v>5.8883001876015278E-2</v>
      </c>
      <c r="Q23" s="1">
        <v>5.8883001876015278E-2</v>
      </c>
      <c r="R23" s="1">
        <v>2.1827104864408749E-2</v>
      </c>
      <c r="S23" s="1">
        <v>2.1827104864408749E-2</v>
      </c>
      <c r="T23" s="1">
        <v>2.1827104864408749E-2</v>
      </c>
      <c r="U23" s="1">
        <v>2.1029089570871219E-2</v>
      </c>
      <c r="V23" s="1">
        <v>2.1029089570871219E-2</v>
      </c>
      <c r="W23" s="1">
        <v>2.1029089570871219E-2</v>
      </c>
      <c r="Y23" s="1">
        <f t="shared" si="0"/>
        <v>0.1732419808487238</v>
      </c>
      <c r="Z23" s="1">
        <f t="shared" si="2"/>
        <v>5.8566264951534969E-2</v>
      </c>
      <c r="AA23" s="1">
        <f t="shared" si="3"/>
        <v>1.096929267928018</v>
      </c>
      <c r="AB23" s="1">
        <f t="shared" si="4"/>
        <v>1.3976255204196517</v>
      </c>
      <c r="AC23" s="1">
        <f t="shared" si="5"/>
        <v>1.5118980855370248</v>
      </c>
      <c r="AD23" s="1">
        <f t="shared" si="6"/>
        <v>1.1690328261623422</v>
      </c>
      <c r="AE23" s="1">
        <f t="shared" si="7"/>
        <v>1.3376355652426304</v>
      </c>
      <c r="AF23" s="1">
        <f t="shared" si="8"/>
        <v>1.8315023532955723</v>
      </c>
      <c r="AG23" s="1">
        <f t="shared" si="9"/>
        <v>0.35538668662005674</v>
      </c>
      <c r="AH23" s="1">
        <f t="shared" si="10"/>
        <v>0.15127107130473239</v>
      </c>
    </row>
    <row r="24" spans="1:34" x14ac:dyDescent="0.35">
      <c r="A24" t="s">
        <v>32</v>
      </c>
      <c r="B24" t="s">
        <v>48</v>
      </c>
      <c r="C24" s="1">
        <v>-2.6492133508509231E-8</v>
      </c>
      <c r="D24" s="1">
        <v>-4.3825340365772239E-8</v>
      </c>
      <c r="E24" s="1">
        <v>4.3394027142737066E-6</v>
      </c>
      <c r="F24" s="1">
        <v>9.0687860912648138E-6</v>
      </c>
      <c r="G24" s="1">
        <v>8.8610588699131002E-6</v>
      </c>
      <c r="H24" s="1">
        <v>4.5605813276367889E-6</v>
      </c>
      <c r="I24" s="1">
        <v>6.54838109186209E-7</v>
      </c>
      <c r="J24" s="1">
        <v>2.1531696405339729E-6</v>
      </c>
      <c r="K24" s="1">
        <v>1.876196617447117E-6</v>
      </c>
      <c r="L24" s="1">
        <v>2.4497762813605939E-6</v>
      </c>
      <c r="N24" s="1">
        <v>-6.0935334472731698E-8</v>
      </c>
      <c r="O24" s="1">
        <v>-6.4079669811091545E-8</v>
      </c>
      <c r="P24" s="1">
        <v>-4.192967854013128E-8</v>
      </c>
      <c r="Q24" s="1">
        <v>-4.192967854013128E-8</v>
      </c>
      <c r="R24" s="1">
        <v>-6.3247724210943143E-8</v>
      </c>
      <c r="S24" s="1">
        <v>-6.3247724210943143E-8</v>
      </c>
      <c r="T24" s="1">
        <v>-6.3247724210943143E-8</v>
      </c>
      <c r="U24" s="1">
        <v>-6.0935334472731698E-8</v>
      </c>
      <c r="V24" s="1">
        <v>-6.0935334472731698E-8</v>
      </c>
      <c r="W24" s="1">
        <v>-6.0935334472731698E-8</v>
      </c>
      <c r="Y24" s="1">
        <f t="shared" si="0"/>
        <v>-8.742746798124093E-8</v>
      </c>
      <c r="Z24" s="1">
        <f t="shared" si="2"/>
        <v>-1.0749545933295132E-7</v>
      </c>
      <c r="AA24" s="1">
        <f t="shared" si="3"/>
        <v>4.0782280105478337E-6</v>
      </c>
      <c r="AB24" s="1">
        <f t="shared" si="4"/>
        <v>8.5711422186893853E-6</v>
      </c>
      <c r="AC24" s="1">
        <f t="shared" si="5"/>
        <v>8.3535492150179851E-6</v>
      </c>
      <c r="AD24" s="1">
        <f t="shared" si="6"/>
        <v>4.2680955498554911E-6</v>
      </c>
      <c r="AE24" s="1">
        <f t="shared" si="7"/>
        <v>5.5763949232744046E-7</v>
      </c>
      <c r="AF24" s="1">
        <f t="shared" si="8"/>
        <v>1.9832512173591171E-6</v>
      </c>
      <c r="AG24" s="1">
        <f t="shared" si="9"/>
        <v>1.7201268454266038E-6</v>
      </c>
      <c r="AH24" s="1">
        <f t="shared" si="10"/>
        <v>2.2650275261444069E-6</v>
      </c>
    </row>
    <row r="25" spans="1:34" x14ac:dyDescent="0.35">
      <c r="A25" t="s">
        <v>33</v>
      </c>
      <c r="B25" t="s">
        <v>51</v>
      </c>
      <c r="C25" s="1">
        <v>4.1371659944665836E-9</v>
      </c>
      <c r="D25" s="1">
        <v>8.7348773191105232E-9</v>
      </c>
      <c r="E25" s="1">
        <v>1.5427303269236881E-8</v>
      </c>
      <c r="F25" s="1">
        <v>5.471838390089013E-9</v>
      </c>
      <c r="G25" s="1">
        <v>8.3970378060009566E-9</v>
      </c>
      <c r="H25" s="1">
        <v>3.720598805479798E-9</v>
      </c>
      <c r="I25" s="1">
        <v>2.4668436170396192E-9</v>
      </c>
      <c r="J25" s="1">
        <v>3.70767263378551E-9</v>
      </c>
      <c r="K25" s="1">
        <v>4.1444087449627854E-9</v>
      </c>
      <c r="L25" s="1">
        <v>-2.947235525566165E-8</v>
      </c>
      <c r="N25" s="1">
        <v>1.153833584068834E-10</v>
      </c>
      <c r="O25" s="1">
        <v>1.213372660044636E-10</v>
      </c>
      <c r="P25" s="1">
        <v>1.743935422139234E-10</v>
      </c>
      <c r="Q25" s="1">
        <v>1.743935422139234E-10</v>
      </c>
      <c r="R25" s="1">
        <v>1.1976194791438269E-10</v>
      </c>
      <c r="S25" s="1">
        <v>1.1976194791438269E-10</v>
      </c>
      <c r="T25" s="1">
        <v>1.1976194791438269E-10</v>
      </c>
      <c r="U25" s="1">
        <v>1.153833584068834E-10</v>
      </c>
      <c r="V25" s="1">
        <v>1.153833584068834E-10</v>
      </c>
      <c r="W25" s="1">
        <v>1.153833584068834E-10</v>
      </c>
      <c r="Y25" s="1">
        <f t="shared" si="0"/>
        <v>4.252549352873467E-9</v>
      </c>
      <c r="Z25" s="1">
        <f t="shared" si="2"/>
        <v>8.7641412804701552E-9</v>
      </c>
      <c r="AA25" s="1">
        <f t="shared" si="3"/>
        <v>1.5034239438521935E-8</v>
      </c>
      <c r="AB25" s="1">
        <f t="shared" si="4"/>
        <v>5.5765478033314632E-9</v>
      </c>
      <c r="AC25" s="1">
        <f t="shared" si="5"/>
        <v>8.3035872338632442E-9</v>
      </c>
      <c r="AD25" s="1">
        <f t="shared" si="6"/>
        <v>3.8609701833681452E-9</v>
      </c>
      <c r="AE25" s="1">
        <f t="shared" si="7"/>
        <v>2.669902754349975E-9</v>
      </c>
      <c r="AF25" s="1">
        <f t="shared" si="8"/>
        <v>3.8445306602264471E-9</v>
      </c>
      <c r="AG25" s="1">
        <f t="shared" si="9"/>
        <v>4.2594299658448589E-9</v>
      </c>
      <c r="AH25" s="1">
        <f t="shared" si="10"/>
        <v>-2.767649583474835E-8</v>
      </c>
    </row>
    <row r="26" spans="1:34" x14ac:dyDescent="0.35">
      <c r="A26" t="s">
        <v>34</v>
      </c>
      <c r="B26" t="s">
        <v>37</v>
      </c>
      <c r="C26" s="1">
        <v>9.1745083954734463E-10</v>
      </c>
      <c r="D26" s="1">
        <v>4.8444724669291099E-10</v>
      </c>
      <c r="E26" s="1">
        <v>3.6659422722032959E-9</v>
      </c>
      <c r="F26" s="1">
        <v>4.5625032256996328E-9</v>
      </c>
      <c r="G26" s="1">
        <v>6.8978198892174613E-9</v>
      </c>
      <c r="H26" s="1">
        <v>3.436317968887561E-9</v>
      </c>
      <c r="I26" s="1">
        <v>2.7561495805439358E-9</v>
      </c>
      <c r="J26" s="1">
        <v>4.2069103558789782E-9</v>
      </c>
      <c r="K26" s="1">
        <v>6.7913822807869027E-9</v>
      </c>
      <c r="L26" s="1">
        <v>1.0805585581481011E-8</v>
      </c>
      <c r="N26" s="1">
        <v>6.1989292967957054E-9</v>
      </c>
      <c r="O26" s="1">
        <v>7.0821249872417766E-10</v>
      </c>
      <c r="P26" s="1">
        <v>1.799524139516471E-9</v>
      </c>
      <c r="Q26" s="1">
        <v>1.799524139516471E-9</v>
      </c>
      <c r="R26" s="1">
        <v>8.601060807856289E-10</v>
      </c>
      <c r="S26" s="1">
        <v>8.601060807856289E-10</v>
      </c>
      <c r="T26" s="1">
        <v>8.601060807856289E-10</v>
      </c>
      <c r="U26" s="1">
        <v>7.44939995738959E-10</v>
      </c>
      <c r="V26" s="1">
        <v>8.7729698698476195E-10</v>
      </c>
      <c r="W26" s="1">
        <v>8.7729698698476195E-10</v>
      </c>
      <c r="Y26" s="1">
        <f t="shared" si="0"/>
        <v>7.1163801363430498E-9</v>
      </c>
      <c r="Z26" s="1">
        <f t="shared" si="2"/>
        <v>1.311134153235608E-9</v>
      </c>
      <c r="AA26" s="1">
        <f t="shared" si="3"/>
        <v>5.5480120979509305E-9</v>
      </c>
      <c r="AB26" s="1">
        <f t="shared" si="4"/>
        <v>6.3997450037724507E-9</v>
      </c>
      <c r="AC26" s="1">
        <f t="shared" si="5"/>
        <v>7.7258486783200864E-9</v>
      </c>
      <c r="AD26" s="1">
        <f t="shared" si="6"/>
        <v>4.4374218540066825E-9</v>
      </c>
      <c r="AE26" s="1">
        <f t="shared" si="7"/>
        <v>3.791261885080239E-9</v>
      </c>
      <c r="AF26" s="1">
        <f t="shared" si="8"/>
        <v>5.0600768408541924E-9</v>
      </c>
      <c r="AG26" s="1">
        <f t="shared" si="9"/>
        <v>7.6410643112002333E-9</v>
      </c>
      <c r="AH26" s="1">
        <f t="shared" si="10"/>
        <v>1.1454557446859636E-8</v>
      </c>
    </row>
    <row r="27" spans="1:34" x14ac:dyDescent="0.35">
      <c r="A27" t="s">
        <v>35</v>
      </c>
      <c r="B27" t="s">
        <v>50</v>
      </c>
      <c r="C27" s="1">
        <v>3.5790923716184399E-4</v>
      </c>
      <c r="D27" s="1">
        <v>2.3638520136318601E-4</v>
      </c>
      <c r="E27" s="1">
        <v>7.152997159389819E-4</v>
      </c>
      <c r="F27" s="1">
        <v>3.4040210082984411E-4</v>
      </c>
      <c r="G27" s="1">
        <v>5.3741158665960773E-4</v>
      </c>
      <c r="H27" s="1">
        <v>3.0070238359987698E-4</v>
      </c>
      <c r="I27" s="1">
        <v>3.109794525758587E-4</v>
      </c>
      <c r="J27" s="1">
        <v>4.4744827360285113E-4</v>
      </c>
      <c r="K27" s="1">
        <v>4.2569195231135143E-4</v>
      </c>
      <c r="L27" s="1">
        <v>5.2799110136012906E-4</v>
      </c>
      <c r="N27" s="1">
        <v>3.8119066909111281E-3</v>
      </c>
      <c r="O27" s="1">
        <v>6.5831682530929838E-4</v>
      </c>
      <c r="P27" s="1">
        <v>7.96275097054845E-4</v>
      </c>
      <c r="Q27" s="1">
        <v>7.96275097054845E-4</v>
      </c>
      <c r="R27" s="1">
        <v>1.9262310934753659E-3</v>
      </c>
      <c r="S27" s="1">
        <v>1.9262310934753659E-3</v>
      </c>
      <c r="T27" s="1">
        <v>1.9262310934753659E-3</v>
      </c>
      <c r="U27" s="1">
        <v>1.563546374441932E-3</v>
      </c>
      <c r="V27" s="1">
        <v>1.27606610393118E-3</v>
      </c>
      <c r="W27" s="1">
        <v>1.27606610393118E-3</v>
      </c>
      <c r="Y27" s="1">
        <f t="shared" si="0"/>
        <v>4.1698159280729721E-3</v>
      </c>
      <c r="Z27" s="1">
        <f t="shared" si="2"/>
        <v>9.6020430470049409E-4</v>
      </c>
      <c r="AA27" s="1">
        <f t="shared" si="3"/>
        <v>1.6444868687477839E-3</v>
      </c>
      <c r="AB27" s="1">
        <f t="shared" si="4"/>
        <v>1.2883341343941034E-3</v>
      </c>
      <c r="AC27" s="1">
        <f t="shared" si="5"/>
        <v>2.5489513425318738E-3</v>
      </c>
      <c r="AD27" s="1">
        <f t="shared" si="6"/>
        <v>2.3240775996251294E-3</v>
      </c>
      <c r="AE27" s="1">
        <f t="shared" si="7"/>
        <v>2.3338408151523118E-3</v>
      </c>
      <c r="AF27" s="1">
        <f t="shared" si="8"/>
        <v>2.1189357120461926E-3</v>
      </c>
      <c r="AG27" s="1">
        <f t="shared" si="9"/>
        <v>1.8251609498340536E-3</v>
      </c>
      <c r="AH27" s="1">
        <f t="shared" si="10"/>
        <v>1.9223451414303924E-3</v>
      </c>
    </row>
    <row r="28" spans="1:34" x14ac:dyDescent="0.35">
      <c r="A28" t="s">
        <v>36</v>
      </c>
      <c r="B28" t="s">
        <v>49</v>
      </c>
      <c r="C28" s="1">
        <v>2.315805913939508E-3</v>
      </c>
      <c r="D28" s="1">
        <v>3.0173298985231782E-3</v>
      </c>
      <c r="E28" s="1">
        <v>1.9355671597668302E-2</v>
      </c>
      <c r="F28" s="1">
        <v>2.200283945304472E-2</v>
      </c>
      <c r="G28" s="1">
        <v>2.5189820655293741E-2</v>
      </c>
      <c r="H28" s="1">
        <v>1.8995421910381269E-2</v>
      </c>
      <c r="I28" s="1">
        <v>2.0499098473007901E-2</v>
      </c>
      <c r="J28" s="1">
        <v>2.7687654470697539E-2</v>
      </c>
      <c r="K28" s="1">
        <v>5.7422489904876226E-3</v>
      </c>
      <c r="L28" s="1">
        <v>1.4299112854873069E-2</v>
      </c>
      <c r="N28" s="1">
        <v>2.0206385985944578E-3</v>
      </c>
      <c r="O28" s="1">
        <v>2.124905786716683E-3</v>
      </c>
      <c r="P28" s="1">
        <v>2.858135262845448E-3</v>
      </c>
      <c r="Q28" s="1">
        <v>2.858135262845448E-3</v>
      </c>
      <c r="R28" s="1">
        <v>2.0973181932263602E-3</v>
      </c>
      <c r="S28" s="1">
        <v>2.0973181932263602E-3</v>
      </c>
      <c r="T28" s="1">
        <v>2.0973181932263602E-3</v>
      </c>
      <c r="U28" s="1">
        <v>2.02063859859445E-3</v>
      </c>
      <c r="V28" s="1">
        <v>2.0206385985944578E-3</v>
      </c>
      <c r="W28" s="1">
        <v>2.0206385985944578E-3</v>
      </c>
      <c r="Y28" s="1">
        <f t="shared" si="0"/>
        <v>4.3364445125339659E-3</v>
      </c>
      <c r="Z28" s="1">
        <f t="shared" si="2"/>
        <v>5.1261198617857436E-3</v>
      </c>
      <c r="AA28" s="1">
        <f t="shared" si="3"/>
        <v>2.1319938743114761E-2</v>
      </c>
      <c r="AB28" s="1">
        <f t="shared" si="4"/>
        <v>2.3834748205722359E-2</v>
      </c>
      <c r="AC28" s="1">
        <f t="shared" si="5"/>
        <v>2.6139604131720794E-2</v>
      </c>
      <c r="AD28" s="1">
        <f t="shared" si="6"/>
        <v>2.0254925324053947E-2</v>
      </c>
      <c r="AE28" s="1">
        <f t="shared" si="7"/>
        <v>2.1683418058549245E-2</v>
      </c>
      <c r="AF28" s="1">
        <f t="shared" si="8"/>
        <v>2.843970064145409E-2</v>
      </c>
      <c r="AG28" s="1">
        <f t="shared" si="9"/>
        <v>7.5915654352546741E-3</v>
      </c>
      <c r="AH28" s="1">
        <f t="shared" si="10"/>
        <v>1.5720586106420849E-2</v>
      </c>
    </row>
  </sheetData>
  <mergeCells count="3">
    <mergeCell ref="C2:L2"/>
    <mergeCell ref="N2:W2"/>
    <mergeCell ref="Y2:A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902F6-6842-4393-94A1-EB7C513A42FF}">
  <dimension ref="A1:AH33"/>
  <sheetViews>
    <sheetView tabSelected="1" topLeftCell="A11" zoomScale="68" zoomScaleNormal="68" workbookViewId="0">
      <pane xSplit="1" topLeftCell="Q1" activePane="topRight" state="frozen"/>
      <selection pane="topRight" activeCell="AB33" sqref="AB33"/>
    </sheetView>
  </sheetViews>
  <sheetFormatPr defaultRowHeight="14.5" x14ac:dyDescent="0.35"/>
  <cols>
    <col min="1" max="1" width="82.08984375" bestFit="1" customWidth="1"/>
    <col min="2" max="2" width="19.54296875" customWidth="1"/>
    <col min="3" max="11" width="8.81640625" bestFit="1" customWidth="1"/>
    <col min="12" max="12" width="9" bestFit="1" customWidth="1"/>
    <col min="26" max="26" width="10.81640625" bestFit="1" customWidth="1"/>
    <col min="27" max="27" width="11.81640625" bestFit="1" customWidth="1"/>
    <col min="29" max="29" width="11.36328125" bestFit="1" customWidth="1"/>
  </cols>
  <sheetData>
    <row r="1" spans="1:34" ht="15" thickBot="1" x14ac:dyDescent="0.4">
      <c r="A1" t="s">
        <v>55</v>
      </c>
    </row>
    <row r="2" spans="1:34" ht="15" thickBot="1" x14ac:dyDescent="0.4">
      <c r="B2" t="s">
        <v>12</v>
      </c>
      <c r="C2" s="12" t="s">
        <v>52</v>
      </c>
      <c r="D2" s="13"/>
      <c r="E2" s="13"/>
      <c r="F2" s="13"/>
      <c r="G2" s="13"/>
      <c r="H2" s="13"/>
      <c r="I2" s="13"/>
      <c r="J2" s="13"/>
      <c r="K2" s="13"/>
      <c r="L2" s="14"/>
      <c r="N2" s="12" t="s">
        <v>53</v>
      </c>
      <c r="O2" s="13"/>
      <c r="P2" s="13"/>
      <c r="Q2" s="13"/>
      <c r="R2" s="13"/>
      <c r="S2" s="13"/>
      <c r="T2" s="13"/>
      <c r="U2" s="13"/>
      <c r="V2" s="13"/>
      <c r="W2" s="14"/>
      <c r="Y2" s="12" t="s">
        <v>54</v>
      </c>
      <c r="Z2" s="13"/>
      <c r="AA2" s="13"/>
      <c r="AB2" s="13"/>
      <c r="AC2" s="13"/>
      <c r="AD2" s="13"/>
      <c r="AE2" s="13"/>
      <c r="AF2" s="13"/>
      <c r="AG2" s="13"/>
      <c r="AH2" s="14"/>
    </row>
    <row r="3" spans="1:34" x14ac:dyDescent="0.35">
      <c r="C3" t="s">
        <v>6</v>
      </c>
      <c r="D3" t="s">
        <v>5</v>
      </c>
      <c r="E3" t="s">
        <v>75</v>
      </c>
      <c r="F3" t="s">
        <v>67</v>
      </c>
      <c r="G3" t="s">
        <v>68</v>
      </c>
      <c r="H3" t="s">
        <v>69</v>
      </c>
      <c r="I3" t="s">
        <v>70</v>
      </c>
      <c r="J3" t="s">
        <v>4</v>
      </c>
      <c r="K3" t="s">
        <v>71</v>
      </c>
      <c r="L3" t="s">
        <v>72</v>
      </c>
      <c r="N3" t="s">
        <v>6</v>
      </c>
      <c r="O3" t="s">
        <v>5</v>
      </c>
      <c r="P3" t="s">
        <v>75</v>
      </c>
      <c r="Q3" t="s">
        <v>67</v>
      </c>
      <c r="R3" t="s">
        <v>68</v>
      </c>
      <c r="S3" t="s">
        <v>69</v>
      </c>
      <c r="T3" t="s">
        <v>70</v>
      </c>
      <c r="U3" t="s">
        <v>4</v>
      </c>
      <c r="V3" t="s">
        <v>71</v>
      </c>
      <c r="W3" t="s">
        <v>72</v>
      </c>
      <c r="Y3" t="s">
        <v>6</v>
      </c>
      <c r="Z3" t="s">
        <v>5</v>
      </c>
      <c r="AA3" t="s">
        <v>75</v>
      </c>
      <c r="AB3" t="s">
        <v>67</v>
      </c>
      <c r="AC3" t="s">
        <v>68</v>
      </c>
      <c r="AD3" t="s">
        <v>69</v>
      </c>
      <c r="AE3" t="s">
        <v>70</v>
      </c>
      <c r="AF3" t="s">
        <v>4</v>
      </c>
      <c r="AG3" t="s">
        <v>71</v>
      </c>
      <c r="AH3" t="s">
        <v>72</v>
      </c>
    </row>
    <row r="4" spans="1:34" x14ac:dyDescent="0.35">
      <c r="A4" t="s">
        <v>11</v>
      </c>
      <c r="B4" t="s">
        <v>46</v>
      </c>
      <c r="C4" s="1">
        <f>('MJ SP'!C4*3.6*1000)/(C$32*C$33)</f>
        <v>6.9224633475723022E-5</v>
      </c>
      <c r="D4" s="1">
        <f>('MJ SP'!D4*3.6*1000)/(D$32*D$33)</f>
        <v>3.9945158181051338E-5</v>
      </c>
      <c r="E4" s="1">
        <f>('MJ SP'!E4*3.6*1000)/(E$32*E$33)</f>
        <v>2.8731597242192495E-4</v>
      </c>
      <c r="F4" s="1">
        <f>('MJ SP'!F4*3.6*1000)/(F$32*F$33)</f>
        <v>2.0164948937616934E-4</v>
      </c>
      <c r="G4" s="1">
        <f>('MJ SP'!G4*3.6*1000)/(G$32*G$33)</f>
        <v>3.2629391865808126E-4</v>
      </c>
      <c r="H4" s="1">
        <f>('MJ SP'!H4*3.6*1000)/(H$32*H$33)</f>
        <v>1.9126173326354279E-4</v>
      </c>
      <c r="I4" s="1">
        <f>('MJ SP'!I4*3.6*1000)/(I$32*I$33)</f>
        <v>2.1652186110750473E-4</v>
      </c>
      <c r="J4" s="1">
        <f>('MJ SP'!J4*3.6*1000)/(J$32*J$33)</f>
        <v>2.6431903037981298E-4</v>
      </c>
      <c r="K4" s="1">
        <f>('MJ SP'!K4*3.6*1000)/(K$32*K$33)</f>
        <v>4.4217316153691668E-4</v>
      </c>
      <c r="L4" s="1">
        <f>('MJ SP'!L4*3.6*1000)/(L$32*L$33)</f>
        <v>4.8111264475906706E-4</v>
      </c>
      <c r="N4" s="1">
        <f>('MJ SP'!N4*3.6*1000)/(C$32*C$33)</f>
        <v>1.7927608180051803E-3</v>
      </c>
      <c r="O4" s="1">
        <f>('MJ SP'!O4*3.6*1000)/(D$32*D$33)</f>
        <v>2.3850630600760582E-4</v>
      </c>
      <c r="P4" s="1">
        <f>('MJ SP'!P4*3.6*1000)/(E$32*E$33)</f>
        <v>3.6801574452838232E-4</v>
      </c>
      <c r="Q4" s="1">
        <f>('MJ SP'!Q4*3.6*1000)/(F$32*F$33)</f>
        <v>3.6801574452838232E-4</v>
      </c>
      <c r="R4" s="1">
        <f>('MJ SP'!R4*3.6*1000)/(G$32*G$33)</f>
        <v>3.1741758693977441E-4</v>
      </c>
      <c r="S4" s="1">
        <f>('MJ SP'!S4*3.6*1000)/(H$32*H$33)</f>
        <v>3.1741758693977441E-4</v>
      </c>
      <c r="T4" s="1">
        <f>('MJ SP'!T4*3.6*1000)/(I$32*I$33)</f>
        <v>3.1741758693977441E-4</v>
      </c>
      <c r="U4" s="1">
        <f>('MJ SP'!U4*3.6*1000)/(J$32*J$33)</f>
        <v>2.6133634740164768E-4</v>
      </c>
      <c r="V4" s="1">
        <f>('MJ SP'!V4*3.6*1000)/(K$32*K$33)</f>
        <v>3.9111694737678699E-4</v>
      </c>
      <c r="W4" s="1">
        <f>('MJ SP'!W4*3.6*1000)/(L$32*L$33)</f>
        <v>3.9111694737678699E-4</v>
      </c>
      <c r="Y4" s="1">
        <f t="shared" ref="Y4:Y28" si="0">C4+N4</f>
        <v>1.8619854514809033E-3</v>
      </c>
      <c r="Z4" s="1">
        <f>0.98*(D4+O4)+0.02*($Y4)</f>
        <v>3.1012214393450209E-4</v>
      </c>
      <c r="AA4" s="1">
        <f>0.95*(E4+P4)+0.05*($Y4)</f>
        <v>7.1566440367683704E-4</v>
      </c>
      <c r="AB4" s="1">
        <f t="shared" ref="AB4:AH4" si="1">0.95*(F4+Q4)+0.05*($Y4)</f>
        <v>6.3428124478336924E-4</v>
      </c>
      <c r="AC4" s="1">
        <f t="shared" si="1"/>
        <v>7.0462520289200795E-4</v>
      </c>
      <c r="AD4" s="1">
        <f t="shared" si="1"/>
        <v>5.7634462676719642E-4</v>
      </c>
      <c r="AE4" s="1">
        <f t="shared" si="1"/>
        <v>6.0034174821896032E-4</v>
      </c>
      <c r="AF4" s="1">
        <f t="shared" si="1"/>
        <v>5.9247188146643284E-4</v>
      </c>
      <c r="AG4" s="1">
        <f t="shared" si="1"/>
        <v>8.8472487604206358E-4</v>
      </c>
      <c r="AH4" s="1">
        <f t="shared" si="1"/>
        <v>9.2171738510310648E-4</v>
      </c>
    </row>
    <row r="5" spans="1:34" x14ac:dyDescent="0.35">
      <c r="A5" t="s">
        <v>13</v>
      </c>
      <c r="B5" t="s">
        <v>45</v>
      </c>
      <c r="C5" s="1">
        <f>('MJ SP'!C5*3.6*1000)/(C$32*C$33)</f>
        <v>2.079850760670306E-2</v>
      </c>
      <c r="D5" s="1">
        <f>('MJ SP'!D5*3.6*1000)/(D$32*D$33)</f>
        <v>2.3126513366755488E-2</v>
      </c>
      <c r="E5" s="1">
        <f>('MJ SP'!E5*3.6*1000)/(E$32*E$33)</f>
        <v>6.6844679591689785E-2</v>
      </c>
      <c r="F5" s="1">
        <f>('MJ SP'!F5*3.6*1000)/(F$32*F$33)</f>
        <v>3.7943206040704551E-2</v>
      </c>
      <c r="G5" s="1">
        <f>('MJ SP'!G5*3.6*1000)/(G$32*G$33)</f>
        <v>8.1937654800424684E-2</v>
      </c>
      <c r="H5" s="1">
        <f>('MJ SP'!H5*3.6*1000)/(H$32*H$33)</f>
        <v>4.023304212650454E-2</v>
      </c>
      <c r="I5" s="1">
        <f>('MJ SP'!I5*3.6*1000)/(I$32*I$33)</f>
        <v>4.896952825046999E-2</v>
      </c>
      <c r="J5" s="1">
        <f>('MJ SP'!J5*3.6*1000)/(J$32*J$33)</f>
        <v>6.2115431902220165E-2</v>
      </c>
      <c r="K5" s="1">
        <f>('MJ SP'!K5*3.6*1000)/(K$32*K$33)</f>
        <v>2.1421505116918194E-2</v>
      </c>
      <c r="L5" s="1">
        <f>('MJ SP'!L5*3.6*1000)/(L$32*L$33)</f>
        <v>8.0292207224145103E-3</v>
      </c>
      <c r="N5" s="1">
        <f>('MJ SP'!N5*3.6*1000)/(C$32*C$33)</f>
        <v>8.7672636321283887E-2</v>
      </c>
      <c r="O5" s="1">
        <f>('MJ SP'!O5*3.6*1000)/(D$32*D$33)</f>
        <v>6.8833322214906942E-2</v>
      </c>
      <c r="P5" s="1">
        <f>('MJ SP'!P5*3.6*1000)/(E$32*E$33)</f>
        <v>6.5422517126450209E-3</v>
      </c>
      <c r="Q5" s="1">
        <f>('MJ SP'!Q5*3.6*1000)/(F$32*F$33)</f>
        <v>6.5422517126450209E-3</v>
      </c>
      <c r="R5" s="1">
        <f>('MJ SP'!R5*3.6*1000)/(G$32*G$33)</f>
        <v>2.9205745078082603E-3</v>
      </c>
      <c r="S5" s="1">
        <f>('MJ SP'!S5*3.6*1000)/(H$32*H$33)</f>
        <v>2.9205745078082603E-3</v>
      </c>
      <c r="T5" s="1">
        <f>('MJ SP'!T5*3.6*1000)/(I$32*I$33)</f>
        <v>2.9205745078082603E-3</v>
      </c>
      <c r="U5" s="1">
        <f>('MJ SP'!U5*3.6*1000)/(J$32*J$33)</f>
        <v>2.793124725744897E-3</v>
      </c>
      <c r="V5" s="1">
        <f>('MJ SP'!V5*3.6*1000)/(K$32*K$33)</f>
        <v>2.7602235260303118E-3</v>
      </c>
      <c r="W5" s="1">
        <f>('MJ SP'!W5*3.6*1000)/(L$32*L$33)</f>
        <v>2.7602235260303118E-3</v>
      </c>
      <c r="Y5" s="1">
        <f t="shared" si="0"/>
        <v>0.10847114392798694</v>
      </c>
      <c r="Z5" s="1">
        <f t="shared" ref="Z5:Z28" si="2">0.98*(D5+O5)+0.02*($Y5)</f>
        <v>9.229006174858892E-2</v>
      </c>
      <c r="AA5" s="1">
        <f t="shared" ref="AA5:AA28" si="3">0.95*(E5+P5)+0.05*($Y5)</f>
        <v>7.5141141935517422E-2</v>
      </c>
      <c r="AB5" s="1">
        <f t="shared" ref="AB5:AB28" si="4">0.95*(F5+Q5)+0.05*($Y5)</f>
        <v>4.7684742062081439E-2</v>
      </c>
      <c r="AC5" s="1">
        <f t="shared" ref="AC5:AC28" si="5">0.95*(G5+R5)+0.05*($Y5)</f>
        <v>8.6038875039220641E-2</v>
      </c>
      <c r="AD5" s="1">
        <f t="shared" ref="AD5:AD28" si="6">0.95*(H5+S5)+0.05*($Y5)</f>
        <v>4.6419492998996503E-2</v>
      </c>
      <c r="AE5" s="1">
        <f t="shared" ref="AE5:AE28" si="7">0.95*(I5+T5)+0.05*($Y5)</f>
        <v>5.471915481676369E-2</v>
      </c>
      <c r="AF5" s="1">
        <f t="shared" ref="AF5:AF28" si="8">0.95*(J5+U5)+0.05*($Y5)</f>
        <v>6.7086685992966147E-2</v>
      </c>
      <c r="AG5" s="1">
        <f t="shared" ref="AG5:AG28" si="9">0.95*(K5+V5)+0.05*($Y5)</f>
        <v>2.8396199407200427E-2</v>
      </c>
      <c r="AH5" s="1">
        <f t="shared" ref="AH5:AH28" si="10">0.95*(L5+W5)+0.05*($Y5)</f>
        <v>1.5673529232421927E-2</v>
      </c>
    </row>
    <row r="6" spans="1:34" x14ac:dyDescent="0.35">
      <c r="A6" t="s">
        <v>14</v>
      </c>
      <c r="B6" t="s">
        <v>45</v>
      </c>
      <c r="C6" s="1">
        <f>('MJ SP'!C6*3.6*1000)/(C$32*C$33)</f>
        <v>4.4621509643021043E-6</v>
      </c>
      <c r="D6" s="1">
        <f>('MJ SP'!D6*3.6*1000)/(D$32*D$33)</f>
        <v>5.0118943696676971E-6</v>
      </c>
      <c r="E6" s="1">
        <f>('MJ SP'!E6*3.6*1000)/(E$32*E$33)</f>
        <v>5.0690274615203432E-5</v>
      </c>
      <c r="F6" s="1">
        <f>('MJ SP'!F6*3.6*1000)/(F$32*F$33)</f>
        <v>2.5791223008144911E-5</v>
      </c>
      <c r="G6" s="1">
        <f>('MJ SP'!G6*3.6*1000)/(G$32*G$33)</f>
        <v>2.6999183315243621E-5</v>
      </c>
      <c r="H6" s="1">
        <f>('MJ SP'!H6*3.6*1000)/(H$32*H$33)</f>
        <v>2.8112256760060615E-5</v>
      </c>
      <c r="I6" s="1">
        <f>('MJ SP'!I6*3.6*1000)/(I$32*I$33)</f>
        <v>3.4562882929760831E-5</v>
      </c>
      <c r="J6" s="1">
        <f>('MJ SP'!J6*3.6*1000)/(J$32*J$33)</f>
        <v>4.3596384780464639E-5</v>
      </c>
      <c r="K6" s="1">
        <f>('MJ SP'!K6*3.6*1000)/(K$32*K$33)</f>
        <v>1.2929195244329243E-5</v>
      </c>
      <c r="L6" s="1">
        <f>('MJ SP'!L6*3.6*1000)/(L$32*L$33)</f>
        <v>1.5638128071282619E-5</v>
      </c>
      <c r="N6" s="1">
        <f>('MJ SP'!N6*3.6*1000)/(C$32*C$33)</f>
        <v>6.1165063250475573E-6</v>
      </c>
      <c r="O6" s="1">
        <f>('MJ SP'!O6*3.6*1000)/(D$32*D$33)</f>
        <v>6.3448858952001033E-6</v>
      </c>
      <c r="P6" s="1">
        <f>('MJ SP'!P6*3.6*1000)/(E$32*E$33)</f>
        <v>6.9586750058361416E-6</v>
      </c>
      <c r="Q6" s="1">
        <f>('MJ SP'!Q6*3.6*1000)/(F$32*F$33)</f>
        <v>6.9586750058361416E-6</v>
      </c>
      <c r="R6" s="1">
        <f>('MJ SP'!R6*3.6*1000)/(G$32*G$33)</f>
        <v>5.2553933622996719E-5</v>
      </c>
      <c r="S6" s="1">
        <f>('MJ SP'!S6*3.6*1000)/(H$32*H$33)</f>
        <v>5.2553933622996719E-5</v>
      </c>
      <c r="T6" s="1">
        <f>('MJ SP'!T6*3.6*1000)/(I$32*I$33)</f>
        <v>5.2553933622996719E-5</v>
      </c>
      <c r="U6" s="1">
        <f>('MJ SP'!U6*3.6*1000)/(J$32*J$33)</f>
        <v>6.253476017732874E-5</v>
      </c>
      <c r="V6" s="1">
        <f>('MJ SP'!V6*3.6*1000)/(K$32*K$33)</f>
        <v>3.6246717088018446E-5</v>
      </c>
      <c r="W6" s="1">
        <f>('MJ SP'!W6*3.6*1000)/(L$32*L$33)</f>
        <v>3.6246717088018446E-5</v>
      </c>
      <c r="Y6" s="1">
        <f t="shared" si="0"/>
        <v>1.0578657289349662E-5</v>
      </c>
      <c r="Z6" s="1">
        <f t="shared" si="2"/>
        <v>1.1341217805357438E-5</v>
      </c>
      <c r="AA6" s="1">
        <f t="shared" si="3"/>
        <v>5.5295435004455076E-5</v>
      </c>
      <c r="AB6" s="1">
        <f t="shared" si="4"/>
        <v>3.1641335977749485E-5</v>
      </c>
      <c r="AC6" s="1">
        <f t="shared" si="5"/>
        <v>7.6104393955795803E-5</v>
      </c>
      <c r="AD6" s="1">
        <f t="shared" si="6"/>
        <v>7.7161813728371945E-5</v>
      </c>
      <c r="AE6" s="1">
        <f t="shared" si="7"/>
        <v>8.3289908589587148E-5</v>
      </c>
      <c r="AF6" s="1">
        <f t="shared" si="8"/>
        <v>1.013535205743712E-4</v>
      </c>
      <c r="AG6" s="1">
        <f t="shared" si="9"/>
        <v>4.7246049580197791E-5</v>
      </c>
      <c r="AH6" s="1">
        <f t="shared" si="10"/>
        <v>4.9819535765803493E-5</v>
      </c>
    </row>
    <row r="7" spans="1:34" x14ac:dyDescent="0.35">
      <c r="A7" t="s">
        <v>15</v>
      </c>
      <c r="B7" t="s">
        <v>45</v>
      </c>
      <c r="C7" s="1">
        <f>('MJ SP'!C7*3.6*1000)/(C$32*C$33)</f>
        <v>2.0789123428347572E-2</v>
      </c>
      <c r="D7" s="1">
        <f>('MJ SP'!D7*3.6*1000)/(D$32*D$33)</f>
        <v>2.3115922368792469E-2</v>
      </c>
      <c r="E7" s="1">
        <f>('MJ SP'!E7*3.6*1000)/(E$32*E$33)</f>
        <v>6.6751219751060631E-2</v>
      </c>
      <c r="F7" s="1">
        <f>('MJ SP'!F7*3.6*1000)/(F$32*F$33)</f>
        <v>3.7828927035052154E-2</v>
      </c>
      <c r="G7" s="1">
        <f>('MJ SP'!G7*3.6*1000)/(G$32*G$33)</f>
        <v>8.1813353581597345E-2</v>
      </c>
      <c r="H7" s="1">
        <f>('MJ SP'!H7*3.6*1000)/(H$32*H$33)</f>
        <v>3.6351616889241031E-2</v>
      </c>
      <c r="I7" s="1">
        <f>('MJ SP'!I7*3.6*1000)/(I$32*I$33)</f>
        <v>4.1544590874143868E-2</v>
      </c>
      <c r="J7" s="1">
        <f>('MJ SP'!J7*3.6*1000)/(J$32*J$33)</f>
        <v>5.4621621954406056E-2</v>
      </c>
      <c r="K7" s="1">
        <f>('MJ SP'!K7*3.6*1000)/(K$32*K$33)</f>
        <v>1.4797072453895572E-2</v>
      </c>
      <c r="L7" s="1">
        <f>('MJ SP'!L7*3.6*1000)/(L$32*L$33)</f>
        <v>-2.8784083752421127E-2</v>
      </c>
      <c r="N7" s="1">
        <f>('MJ SP'!N7*3.6*1000)/(C$32*C$33)</f>
        <v>8.7662398439802613E-2</v>
      </c>
      <c r="O7" s="1">
        <f>('MJ SP'!O7*3.6*1000)/(D$32*D$33)</f>
        <v>6.8822702067716429E-2</v>
      </c>
      <c r="P7" s="1">
        <f>('MJ SP'!P7*3.6*1000)/(E$32*E$33)</f>
        <v>6.530858702064349E-3</v>
      </c>
      <c r="Q7" s="1">
        <f>('MJ SP'!Q7*3.6*1000)/(F$32*F$33)</f>
        <v>6.530858702064349E-3</v>
      </c>
      <c r="R7" s="1">
        <f>('MJ SP'!R7*3.6*1000)/(G$32*G$33)</f>
        <v>2.8638306734196858E-3</v>
      </c>
      <c r="S7" s="1">
        <f>('MJ SP'!S7*3.6*1000)/(H$32*H$33)</f>
        <v>2.8638306734196858E-3</v>
      </c>
      <c r="T7" s="1">
        <f>('MJ SP'!T7*3.6*1000)/(I$32*I$33)</f>
        <v>2.8638306734196858E-3</v>
      </c>
      <c r="U7" s="1">
        <f>('MJ SP'!U7*3.6*1000)/(J$32*J$33)</f>
        <v>2.8167321003400429E-3</v>
      </c>
      <c r="V7" s="1">
        <f>('MJ SP'!V7*3.6*1000)/(K$32*K$33)</f>
        <v>2.7206833467326684E-3</v>
      </c>
      <c r="W7" s="1">
        <f>('MJ SP'!W7*3.6*1000)/(L$32*L$33)</f>
        <v>2.7206833467326684E-3</v>
      </c>
      <c r="Y7" s="1">
        <f t="shared" si="0"/>
        <v>0.10845152186815019</v>
      </c>
      <c r="Z7" s="1">
        <f t="shared" si="2"/>
        <v>9.2268882385141721E-2</v>
      </c>
      <c r="AA7" s="1">
        <f t="shared" si="3"/>
        <v>7.504055062387624E-2</v>
      </c>
      <c r="AB7" s="1">
        <f t="shared" si="4"/>
        <v>4.7564372543668187E-2</v>
      </c>
      <c r="AC7" s="1">
        <f t="shared" si="5"/>
        <v>8.5865901135673689E-2</v>
      </c>
      <c r="AD7" s="1">
        <f t="shared" si="6"/>
        <v>4.2677251277935188E-2</v>
      </c>
      <c r="AE7" s="1">
        <f t="shared" si="7"/>
        <v>4.7610576563592882E-2</v>
      </c>
      <c r="AF7" s="1">
        <f t="shared" si="8"/>
        <v>5.9989012445416302E-2</v>
      </c>
      <c r="AG7" s="1">
        <f t="shared" si="9"/>
        <v>2.2064444104004335E-2</v>
      </c>
      <c r="AH7" s="1">
        <f t="shared" si="10"/>
        <v>-1.9337654291996527E-2</v>
      </c>
    </row>
    <row r="8" spans="1:34" x14ac:dyDescent="0.35">
      <c r="A8" t="s">
        <v>16</v>
      </c>
      <c r="B8" t="s">
        <v>45</v>
      </c>
      <c r="C8" s="1">
        <f>('MJ SP'!C8*3.6*1000)/(C$32*C$33)</f>
        <v>4.9220273911734499E-6</v>
      </c>
      <c r="D8" s="1">
        <f>('MJ SP'!D8*3.6*1000)/(D$32*D$33)</f>
        <v>5.5791035933476294E-6</v>
      </c>
      <c r="E8" s="1">
        <f>('MJ SP'!E8*3.6*1000)/(E$32*E$33)</f>
        <v>4.2769566013923614E-5</v>
      </c>
      <c r="F8" s="1">
        <f>('MJ SP'!F8*3.6*1000)/(F$32*F$33)</f>
        <v>8.8487782644248639E-5</v>
      </c>
      <c r="G8" s="1">
        <f>('MJ SP'!G8*3.6*1000)/(G$32*G$33)</f>
        <v>9.7302035512074737E-5</v>
      </c>
      <c r="H8" s="1">
        <f>('MJ SP'!H8*3.6*1000)/(H$32*H$33)</f>
        <v>3.8533129805034521E-3</v>
      </c>
      <c r="I8" s="1">
        <f>('MJ SP'!I8*3.6*1000)/(I$32*I$33)</f>
        <v>7.3903744933963541E-3</v>
      </c>
      <c r="J8" s="1">
        <f>('MJ SP'!J8*3.6*1000)/(J$32*J$33)</f>
        <v>7.4502135630336247E-3</v>
      </c>
      <c r="K8" s="1">
        <f>('MJ SP'!K8*3.6*1000)/(K$32*K$33)</f>
        <v>6.3924725464711823E-3</v>
      </c>
      <c r="L8" s="1">
        <f>('MJ SP'!L8*3.6*1000)/(L$32*L$33)</f>
        <v>3.6797666346764353E-2</v>
      </c>
      <c r="N8" s="1">
        <f>('MJ SP'!N8*3.6*1000)/(C$32*C$33)</f>
        <v>4.1213751562215907E-6</v>
      </c>
      <c r="O8" s="1">
        <f>('MJ SP'!O8*3.6*1000)/(D$32*D$33)</f>
        <v>4.2752612953471237E-6</v>
      </c>
      <c r="P8" s="1">
        <f>('MJ SP'!P8*3.6*1000)/(E$32*E$33)</f>
        <v>4.4343355748344576E-6</v>
      </c>
      <c r="Q8" s="1">
        <f>('MJ SP'!Q8*3.6*1000)/(F$32*F$33)</f>
        <v>4.4343355748344576E-6</v>
      </c>
      <c r="R8" s="1">
        <f>('MJ SP'!R8*3.6*1000)/(G$32*G$33)</f>
        <v>4.189900765577837E-6</v>
      </c>
      <c r="S8" s="1">
        <f>('MJ SP'!S8*3.6*1000)/(H$32*H$33)</f>
        <v>4.189900765577837E-6</v>
      </c>
      <c r="T8" s="1">
        <f>('MJ SP'!T8*3.6*1000)/(I$32*I$33)</f>
        <v>4.189900765577837E-6</v>
      </c>
      <c r="U8" s="1">
        <f>('MJ SP'!U8*3.6*1000)/(J$32*J$33)</f>
        <v>3.5042893752925158E-6</v>
      </c>
      <c r="V8" s="1">
        <f>('MJ SP'!V8*3.6*1000)/(K$32*K$33)</f>
        <v>3.2934622096245105E-6</v>
      </c>
      <c r="W8" s="1">
        <f>('MJ SP'!W8*3.6*1000)/(L$32*L$33)</f>
        <v>3.2934622096245105E-6</v>
      </c>
      <c r="Y8" s="1">
        <f t="shared" si="0"/>
        <v>9.0434025473950398E-6</v>
      </c>
      <c r="Z8" s="1">
        <f t="shared" si="2"/>
        <v>9.8381456418687599E-6</v>
      </c>
      <c r="AA8" s="1">
        <f t="shared" si="3"/>
        <v>4.5295876636689922E-5</v>
      </c>
      <c r="AB8" s="1">
        <f t="shared" si="4"/>
        <v>8.8728182435498696E-5</v>
      </c>
      <c r="AC8" s="1">
        <f t="shared" si="5"/>
        <v>9.6869509591139696E-5</v>
      </c>
      <c r="AD8" s="1">
        <f t="shared" si="6"/>
        <v>3.6650799073329483E-3</v>
      </c>
      <c r="AE8" s="1">
        <f t="shared" si="7"/>
        <v>7.025288344581204E-3</v>
      </c>
      <c r="AF8" s="1">
        <f t="shared" si="8"/>
        <v>7.0814841299158401E-3</v>
      </c>
      <c r="AG8" s="1">
        <f t="shared" si="9"/>
        <v>6.0764298783741351E-3</v>
      </c>
      <c r="AH8" s="1">
        <f t="shared" si="10"/>
        <v>3.4961363988652648E-2</v>
      </c>
    </row>
    <row r="9" spans="1:34" x14ac:dyDescent="0.35">
      <c r="A9" t="s">
        <v>17</v>
      </c>
      <c r="B9" t="s">
        <v>38</v>
      </c>
      <c r="C9" s="1">
        <f>('MJ SP'!C9*3.6*1000)/(C$32*C$33)</f>
        <v>0.5363692248407077</v>
      </c>
      <c r="D9" s="1">
        <f>('MJ SP'!D9*3.6*1000)/(D$32*D$33)</f>
        <v>4.976269473644062E-2</v>
      </c>
      <c r="E9" s="1">
        <f>('MJ SP'!E9*3.6*1000)/(E$32*E$33)</f>
        <v>0.21387081052471504</v>
      </c>
      <c r="F9" s="1">
        <f>('MJ SP'!F9*3.6*1000)/(F$32*F$33)</f>
        <v>0.20141770984354948</v>
      </c>
      <c r="G9" s="1">
        <f>('MJ SP'!G9*3.6*1000)/(G$32*G$33)</f>
        <v>0.29570005627756901</v>
      </c>
      <c r="H9" s="1">
        <f>('MJ SP'!H9*3.6*1000)/(H$32*H$33)</f>
        <v>0.21030845167038328</v>
      </c>
      <c r="I9" s="1">
        <f>('MJ SP'!I9*3.6*1000)/(I$32*I$33)</f>
        <v>0.22511494341818281</v>
      </c>
      <c r="J9" s="1">
        <f>('MJ SP'!J9*3.6*1000)/(J$32*J$33)</f>
        <v>0.27169441021301061</v>
      </c>
      <c r="K9" s="1">
        <f>('MJ SP'!K9*3.6*1000)/(K$32*K$33)</f>
        <v>0.10717792756636996</v>
      </c>
      <c r="L9" s="1">
        <f>('MJ SP'!L9*3.6*1000)/(L$32*L$33)</f>
        <v>0.44119075377356071</v>
      </c>
      <c r="N9" s="1">
        <f>('MJ SP'!N9*3.6*1000)/(C$32*C$33)</f>
        <v>1.3418605544559635E-2</v>
      </c>
      <c r="O9" s="1">
        <f>('MJ SP'!O9*3.6*1000)/(D$32*D$33)</f>
        <v>1.3935950976972115E-2</v>
      </c>
      <c r="P9" s="1">
        <f>('MJ SP'!P9*3.6*1000)/(E$32*E$33)</f>
        <v>2.1912823534294312E-2</v>
      </c>
      <c r="Q9" s="1">
        <f>('MJ SP'!Q9*3.6*1000)/(F$32*F$33)</f>
        <v>2.1912823534294312E-2</v>
      </c>
      <c r="R9" s="1">
        <f>('MJ SP'!R9*3.6*1000)/(G$32*G$33)</f>
        <v>1.8057926322686407E-2</v>
      </c>
      <c r="S9" s="1">
        <f>('MJ SP'!S9*3.6*1000)/(H$32*H$33)</f>
        <v>1.8057926322686407E-2</v>
      </c>
      <c r="T9" s="1">
        <f>('MJ SP'!T9*3.6*1000)/(I$32*I$33)</f>
        <v>1.8057926322686407E-2</v>
      </c>
      <c r="U9" s="1">
        <f>('MJ SP'!U9*3.6*1000)/(J$32*J$33)</f>
        <v>1.137013400789284E-2</v>
      </c>
      <c r="V9" s="1">
        <f>('MJ SP'!V9*3.6*1000)/(K$32*K$33)</f>
        <v>1.0676455235921443E-2</v>
      </c>
      <c r="W9" s="1">
        <f>('MJ SP'!W9*3.6*1000)/(L$32*L$33)</f>
        <v>1.0676455235921443E-2</v>
      </c>
      <c r="Y9" s="1">
        <f t="shared" si="0"/>
        <v>0.54978783038526735</v>
      </c>
      <c r="Z9" s="1">
        <f t="shared" si="2"/>
        <v>7.3420429406849813E-2</v>
      </c>
      <c r="AA9" s="1">
        <f t="shared" si="3"/>
        <v>0.25148384387532224</v>
      </c>
      <c r="AB9" s="1">
        <f t="shared" si="4"/>
        <v>0.23965339822821496</v>
      </c>
      <c r="AC9" s="1">
        <f t="shared" si="5"/>
        <v>0.32555947498950605</v>
      </c>
      <c r="AD9" s="1">
        <f t="shared" si="6"/>
        <v>0.24443745061267957</v>
      </c>
      <c r="AE9" s="1">
        <f t="shared" si="7"/>
        <v>0.25850361777308911</v>
      </c>
      <c r="AF9" s="1">
        <f t="shared" si="8"/>
        <v>0.29640070852912165</v>
      </c>
      <c r="AG9" s="1">
        <f t="shared" si="9"/>
        <v>0.13945105518144019</v>
      </c>
      <c r="AH9" s="1">
        <f t="shared" si="10"/>
        <v>0.4567632400782714</v>
      </c>
    </row>
    <row r="10" spans="1:34" x14ac:dyDescent="0.35">
      <c r="A10" t="s">
        <v>18</v>
      </c>
      <c r="B10" t="s">
        <v>38</v>
      </c>
      <c r="C10" s="1">
        <f>('MJ SP'!C10*3.6*1000)/(C$32*C$33)</f>
        <v>0.5181725786065341</v>
      </c>
      <c r="D10" s="1">
        <f>('MJ SP'!D10*3.6*1000)/(D$32*D$33)</f>
        <v>4.8021045323919785E-2</v>
      </c>
      <c r="E10" s="1">
        <f>('MJ SP'!E10*3.6*1000)/(E$32*E$33)</f>
        <v>0.20678863436223288</v>
      </c>
      <c r="F10" s="1">
        <f>('MJ SP'!F10*3.6*1000)/(F$32*F$33)</f>
        <v>0.18569212392693063</v>
      </c>
      <c r="G10" s="1">
        <f>('MJ SP'!G10*3.6*1000)/(G$32*G$33)</f>
        <v>0.27563252221604995</v>
      </c>
      <c r="H10" s="1">
        <f>('MJ SP'!H10*3.6*1000)/(H$32*H$33)</f>
        <v>0.2003613937450015</v>
      </c>
      <c r="I10" s="1">
        <f>('MJ SP'!I10*3.6*1000)/(I$32*I$33)</f>
        <v>0.22057797552506561</v>
      </c>
      <c r="J10" s="1">
        <f>('MJ SP'!J10*3.6*1000)/(J$32*J$33)</f>
        <v>0.26556484481091552</v>
      </c>
      <c r="K10" s="1">
        <f>('MJ SP'!K10*3.6*1000)/(K$32*K$33)</f>
        <v>0.10374560083450764</v>
      </c>
      <c r="L10" s="1">
        <f>('MJ SP'!L10*3.6*1000)/(L$32*L$33)</f>
        <v>0.435402402188515</v>
      </c>
      <c r="N10" s="1">
        <f>('MJ SP'!N10*3.6*1000)/(C$32*C$33)</f>
        <v>1.2630420972640662E-2</v>
      </c>
      <c r="O10" s="1">
        <f>('MJ SP'!O10*3.6*1000)/(D$32*D$33)</f>
        <v>1.3102794481583861E-2</v>
      </c>
      <c r="P10" s="1">
        <f>('MJ SP'!P10*3.6*1000)/(E$32*E$33)</f>
        <v>2.109227271902404E-2</v>
      </c>
      <c r="Q10" s="1">
        <f>('MJ SP'!Q10*3.6*1000)/(F$32*F$33)</f>
        <v>2.109227271902404E-2</v>
      </c>
      <c r="R10" s="1">
        <f>('MJ SP'!R10*3.6*1000)/(G$32*G$33)</f>
        <v>1.3010958594818699E-2</v>
      </c>
      <c r="S10" s="1">
        <f>('MJ SP'!S10*3.6*1000)/(H$32*H$33)</f>
        <v>1.3010958594818699E-2</v>
      </c>
      <c r="T10" s="1">
        <f>('MJ SP'!T10*3.6*1000)/(I$32*I$33)</f>
        <v>1.3010958594818699E-2</v>
      </c>
      <c r="U10" s="1">
        <f>('MJ SP'!U10*3.6*1000)/(J$32*J$33)</f>
        <v>1.0741020556803446E-2</v>
      </c>
      <c r="V10" s="1">
        <f>('MJ SP'!V10*3.6*1000)/(K$32*K$33)</f>
        <v>1.0092029645249792E-2</v>
      </c>
      <c r="W10" s="1">
        <f>('MJ SP'!W10*3.6*1000)/(L$32*L$33)</f>
        <v>1.0092029645249792E-2</v>
      </c>
      <c r="Y10" s="1">
        <f t="shared" si="0"/>
        <v>0.53080299957917476</v>
      </c>
      <c r="Z10" s="1">
        <f t="shared" si="2"/>
        <v>7.0517423000977075E-2</v>
      </c>
      <c r="AA10" s="1">
        <f t="shared" si="3"/>
        <v>0.24302701170615279</v>
      </c>
      <c r="AB10" s="1">
        <f t="shared" si="4"/>
        <v>0.22298532679261565</v>
      </c>
      <c r="AC10" s="1">
        <f t="shared" si="5"/>
        <v>0.300751456749284</v>
      </c>
      <c r="AD10" s="1">
        <f t="shared" si="6"/>
        <v>0.22924388470178791</v>
      </c>
      <c r="AE10" s="1">
        <f t="shared" si="7"/>
        <v>0.24844963739284884</v>
      </c>
      <c r="AF10" s="1">
        <f t="shared" si="8"/>
        <v>0.28903072207829172</v>
      </c>
      <c r="AG10" s="1">
        <f t="shared" si="9"/>
        <v>0.13468589893472829</v>
      </c>
      <c r="AH10" s="1">
        <f t="shared" si="10"/>
        <v>0.44975986022103531</v>
      </c>
    </row>
    <row r="11" spans="1:34" x14ac:dyDescent="0.35">
      <c r="A11" t="s">
        <v>19</v>
      </c>
      <c r="B11" t="s">
        <v>38</v>
      </c>
      <c r="C11" s="1">
        <f>('MJ SP'!C11*3.6*1000)/(C$32*C$33)</f>
        <v>1.8196646234173351E-2</v>
      </c>
      <c r="D11" s="1">
        <f>('MJ SP'!D11*3.6*1000)/(D$32*D$33)</f>
        <v>1.7416494125208316E-3</v>
      </c>
      <c r="E11" s="1">
        <f>('MJ SP'!E11*3.6*1000)/(E$32*E$33)</f>
        <v>7.0821761624821605E-3</v>
      </c>
      <c r="F11" s="1">
        <f>('MJ SP'!F11*3.6*1000)/(F$32*F$33)</f>
        <v>1.5725585916618903E-2</v>
      </c>
      <c r="G11" s="1">
        <f>('MJ SP'!G11*3.6*1000)/(G$32*G$33)</f>
        <v>2.0067534061518996E-2</v>
      </c>
      <c r="H11" s="1">
        <f>('MJ SP'!H11*3.6*1000)/(H$32*H$33)</f>
        <v>9.947057925381815E-3</v>
      </c>
      <c r="I11" s="1">
        <f>('MJ SP'!I11*3.6*1000)/(I$32*I$33)</f>
        <v>4.5369678931171517E-3</v>
      </c>
      <c r="J11" s="1">
        <f>('MJ SP'!J11*3.6*1000)/(J$32*J$33)</f>
        <v>6.1295654020949815E-3</v>
      </c>
      <c r="K11" s="1">
        <f>('MJ SP'!K11*3.6*1000)/(K$32*K$33)</f>
        <v>3.4323267318623661E-3</v>
      </c>
      <c r="L11" s="1">
        <f>('MJ SP'!L11*3.6*1000)/(L$32*L$33)</f>
        <v>5.7883515850453799E-3</v>
      </c>
      <c r="N11" s="1">
        <f>('MJ SP'!N11*3.6*1000)/(C$32*C$33)</f>
        <v>7.8818457191897012E-4</v>
      </c>
      <c r="O11" s="1">
        <f>('MJ SP'!O11*3.6*1000)/(D$32*D$33)</f>
        <v>8.3315649538825336E-4</v>
      </c>
      <c r="P11" s="1">
        <f>('MJ SP'!P11*3.6*1000)/(E$32*E$33)</f>
        <v>8.2055081527027628E-4</v>
      </c>
      <c r="Q11" s="1">
        <f>('MJ SP'!Q11*3.6*1000)/(F$32*F$33)</f>
        <v>8.2055081527027628E-4</v>
      </c>
      <c r="R11" s="1">
        <f>('MJ SP'!R11*3.6*1000)/(G$32*G$33)</f>
        <v>5.0469677278677091E-3</v>
      </c>
      <c r="S11" s="1">
        <f>('MJ SP'!S11*3.6*1000)/(H$32*H$33)</f>
        <v>5.0469677278677091E-3</v>
      </c>
      <c r="T11" s="1">
        <f>('MJ SP'!T11*3.6*1000)/(I$32*I$33)</f>
        <v>5.0469677278677091E-3</v>
      </c>
      <c r="U11" s="1">
        <f>('MJ SP'!U11*3.6*1000)/(J$32*J$33)</f>
        <v>6.2911345108939147E-4</v>
      </c>
      <c r="V11" s="1">
        <f>('MJ SP'!V11*3.6*1000)/(K$32*K$33)</f>
        <v>5.8442559067165294E-4</v>
      </c>
      <c r="W11" s="1">
        <f>('MJ SP'!W11*3.6*1000)/(L$32*L$33)</f>
        <v>5.8442559067165294E-4</v>
      </c>
      <c r="Y11" s="1">
        <f t="shared" si="0"/>
        <v>1.8984830806092323E-2</v>
      </c>
      <c r="Z11" s="1">
        <f t="shared" si="2"/>
        <v>2.9030064058727495E-3</v>
      </c>
      <c r="AA11" s="1">
        <f t="shared" si="3"/>
        <v>8.4568321691694311E-3</v>
      </c>
      <c r="AB11" s="1">
        <f t="shared" si="4"/>
        <v>1.6668071435599334E-2</v>
      </c>
      <c r="AC11" s="1">
        <f t="shared" si="5"/>
        <v>2.4808018240221986E-2</v>
      </c>
      <c r="AD11" s="1">
        <f t="shared" si="6"/>
        <v>1.5193565910891663E-2</v>
      </c>
      <c r="AE11" s="1">
        <f t="shared" si="7"/>
        <v>1.0053980380240232E-2</v>
      </c>
      <c r="AF11" s="1">
        <f t="shared" si="8"/>
        <v>7.3699864508297696E-3</v>
      </c>
      <c r="AG11" s="1">
        <f t="shared" si="9"/>
        <v>4.7651562467119334E-3</v>
      </c>
      <c r="AH11" s="1">
        <f t="shared" si="10"/>
        <v>7.0033798572357968E-3</v>
      </c>
    </row>
    <row r="12" spans="1:34" x14ac:dyDescent="0.35">
      <c r="A12" t="s">
        <v>20</v>
      </c>
      <c r="B12" t="s">
        <v>42</v>
      </c>
      <c r="C12" s="1">
        <f>('MJ SP'!C12*3.6*1000)/(C$32*C$33)</f>
        <v>1.2878595052956563</v>
      </c>
      <c r="D12" s="1">
        <f>('MJ SP'!D12*3.6*1000)/(D$32*D$33)</f>
        <v>1.2209827172520051</v>
      </c>
      <c r="E12" s="1">
        <f>('MJ SP'!E12*3.6*1000)/(E$32*E$33)</f>
        <v>2.6569798290441216</v>
      </c>
      <c r="F12" s="1">
        <f>('MJ SP'!F12*3.6*1000)/(F$32*F$33)</f>
        <v>0.6040384618368152</v>
      </c>
      <c r="G12" s="1">
        <f>('MJ SP'!G12*3.6*1000)/(G$32*G$33)</f>
        <v>1.2058944808671719</v>
      </c>
      <c r="H12" s="1">
        <f>('MJ SP'!H12*3.6*1000)/(H$32*H$33)</f>
        <v>0.59695401362388578</v>
      </c>
      <c r="I12" s="1">
        <f>('MJ SP'!I12*3.6*1000)/(I$32*I$33)</f>
        <v>0.73004947645356644</v>
      </c>
      <c r="J12" s="1">
        <f>('MJ SP'!J12*3.6*1000)/(J$32*J$33)</f>
        <v>0.92433106998058856</v>
      </c>
      <c r="K12" s="1">
        <f>('MJ SP'!K12*3.6*1000)/(K$32*K$33)</f>
        <v>0.25929311524391802</v>
      </c>
      <c r="L12" s="1">
        <f>('MJ SP'!L12*3.6*1000)/(L$32*L$33)</f>
        <v>-6.0512794464984294</v>
      </c>
      <c r="N12" s="1">
        <f>('MJ SP'!N12*3.6*1000)/(C$32*C$33)</f>
        <v>2.9712306650423348E-2</v>
      </c>
      <c r="O12" s="1">
        <f>('MJ SP'!O12*3.6*1000)/(D$32*D$33)</f>
        <v>3.0821720064175964E-2</v>
      </c>
      <c r="P12" s="1">
        <f>('MJ SP'!P12*3.6*1000)/(E$32*E$33)</f>
        <v>4.6031670469315798E-2</v>
      </c>
      <c r="Q12" s="1">
        <f>('MJ SP'!Q12*3.6*1000)/(F$32*F$33)</f>
        <v>4.6031670469315798E-2</v>
      </c>
      <c r="R12" s="1">
        <f>('MJ SP'!R12*3.6*1000)/(G$32*G$33)</f>
        <v>3.0206328994588257E-2</v>
      </c>
      <c r="S12" s="1">
        <f>('MJ SP'!S12*3.6*1000)/(H$32*H$33)</f>
        <v>3.0206328994588257E-2</v>
      </c>
      <c r="T12" s="1">
        <f>('MJ SP'!T12*3.6*1000)/(I$32*I$33)</f>
        <v>3.0206328994588257E-2</v>
      </c>
      <c r="U12" s="1">
        <f>('MJ SP'!U12*3.6*1000)/(J$32*J$33)</f>
        <v>2.5263538640332775E-2</v>
      </c>
      <c r="V12" s="1">
        <f>('MJ SP'!V12*3.6*1000)/(K$32*K$33)</f>
        <v>2.3743618429450965E-2</v>
      </c>
      <c r="W12" s="1">
        <f>('MJ SP'!W12*3.6*1000)/(L$32*L$33)</f>
        <v>2.3743618429450965E-2</v>
      </c>
      <c r="Y12" s="1">
        <f t="shared" si="0"/>
        <v>1.3175718119460798</v>
      </c>
      <c r="Z12" s="1">
        <f t="shared" si="2"/>
        <v>1.2531197848087792</v>
      </c>
      <c r="AA12" s="1">
        <f t="shared" si="3"/>
        <v>2.6337395151350695</v>
      </c>
      <c r="AB12" s="1">
        <f t="shared" si="4"/>
        <v>0.68344521628812838</v>
      </c>
      <c r="AC12" s="1">
        <f t="shared" si="5"/>
        <v>1.240174359965976</v>
      </c>
      <c r="AD12" s="1">
        <f t="shared" si="6"/>
        <v>0.66168091608485424</v>
      </c>
      <c r="AE12" s="1">
        <f t="shared" si="7"/>
        <v>0.7881216057730509</v>
      </c>
      <c r="AF12" s="1">
        <f t="shared" si="8"/>
        <v>0.96799346878717918</v>
      </c>
      <c r="AG12" s="1">
        <f t="shared" si="9"/>
        <v>0.33476348758700447</v>
      </c>
      <c r="AH12" s="1">
        <f t="shared" si="10"/>
        <v>-5.6602804460682252</v>
      </c>
    </row>
    <row r="13" spans="1:34" x14ac:dyDescent="0.35">
      <c r="A13" t="s">
        <v>21</v>
      </c>
      <c r="B13" t="s">
        <v>43</v>
      </c>
      <c r="C13" s="1">
        <f>('MJ SP'!C13*3.6*1000)/(C$32*C$33)</f>
        <v>1.5457085368940102E-6</v>
      </c>
      <c r="D13" s="1">
        <f>('MJ SP'!D13*3.6*1000)/(D$32*D$33)</f>
        <v>1.3934225648797239E-6</v>
      </c>
      <c r="E13" s="1">
        <f>('MJ SP'!E13*3.6*1000)/(E$32*E$33)</f>
        <v>2.0062603191280956E-5</v>
      </c>
      <c r="F13" s="1">
        <f>('MJ SP'!F13*3.6*1000)/(F$32*F$33)</f>
        <v>2.5475910384037618E-5</v>
      </c>
      <c r="G13" s="1">
        <f>('MJ SP'!G13*3.6*1000)/(G$32*G$33)</f>
        <v>3.1777588858578995E-5</v>
      </c>
      <c r="H13" s="1">
        <f>('MJ SP'!H13*3.6*1000)/(H$32*H$33)</f>
        <v>2.1118458369589863E-5</v>
      </c>
      <c r="I13" s="1">
        <f>('MJ SP'!I13*3.6*1000)/(I$32*I$33)</f>
        <v>2.2158223748650494E-5</v>
      </c>
      <c r="J13" s="1">
        <f>('MJ SP'!J13*3.6*1000)/(J$32*J$33)</f>
        <v>2.7453582326171963E-5</v>
      </c>
      <c r="K13" s="1">
        <f>('MJ SP'!K13*3.6*1000)/(K$32*K$33)</f>
        <v>2.8564847675166617E-6</v>
      </c>
      <c r="L13" s="1">
        <f>('MJ SP'!L13*3.6*1000)/(L$32*L$33)</f>
        <v>-3.2102039271194449E-5</v>
      </c>
      <c r="N13" s="1">
        <f>('MJ SP'!N13*3.6*1000)/(C$32*C$33)</f>
        <v>1.6020942902727079E-6</v>
      </c>
      <c r="O13" s="1">
        <f>('MJ SP'!O13*3.6*1000)/(D$32*D$33)</f>
        <v>1.6619141247969563E-6</v>
      </c>
      <c r="P13" s="1">
        <f>('MJ SP'!P13*3.6*1000)/(E$32*E$33)</f>
        <v>2.8246167302546727E-6</v>
      </c>
      <c r="Q13" s="1">
        <f>('MJ SP'!Q13*3.6*1000)/(F$32*F$33)</f>
        <v>2.8246167302546727E-6</v>
      </c>
      <c r="R13" s="1">
        <f>('MJ SP'!R13*3.6*1000)/(G$32*G$33)</f>
        <v>1.6287320962883698E-6</v>
      </c>
      <c r="S13" s="1">
        <f>('MJ SP'!S13*3.6*1000)/(H$32*H$33)</f>
        <v>1.6287320962883698E-6</v>
      </c>
      <c r="T13" s="1">
        <f>('MJ SP'!T13*3.6*1000)/(I$32*I$33)</f>
        <v>1.6287320962883698E-6</v>
      </c>
      <c r="U13" s="1">
        <f>('MJ SP'!U13*3.6*1000)/(J$32*J$33)</f>
        <v>1.3622157136421577E-6</v>
      </c>
      <c r="V13" s="1">
        <f>('MJ SP'!V13*3.6*1000)/(K$32*K$33)</f>
        <v>1.2802612723336052E-6</v>
      </c>
      <c r="W13" s="1">
        <f>('MJ SP'!W13*3.6*1000)/(L$32*L$33)</f>
        <v>1.2802612723336052E-6</v>
      </c>
      <c r="Y13" s="1">
        <f t="shared" si="0"/>
        <v>3.147802827166718E-6</v>
      </c>
      <c r="Z13" s="1">
        <f t="shared" si="2"/>
        <v>3.0571860124264805E-6</v>
      </c>
      <c r="AA13" s="1">
        <f t="shared" si="3"/>
        <v>2.1900249066817183E-5</v>
      </c>
      <c r="AB13" s="1">
        <f t="shared" si="4"/>
        <v>2.704289089993601E-5</v>
      </c>
      <c r="AC13" s="1">
        <f t="shared" si="5"/>
        <v>3.1893395048482331E-5</v>
      </c>
      <c r="AD13" s="1">
        <f t="shared" si="6"/>
        <v>2.1767221083942654E-5</v>
      </c>
      <c r="AE13" s="1">
        <f t="shared" si="7"/>
        <v>2.2754998194050253E-5</v>
      </c>
      <c r="AF13" s="1">
        <f t="shared" si="8"/>
        <v>2.753239827918175E-5</v>
      </c>
      <c r="AG13" s="1">
        <f t="shared" si="9"/>
        <v>4.0872988792160896E-6</v>
      </c>
      <c r="AH13" s="1">
        <f t="shared" si="10"/>
        <v>-2.9123298957559465E-5</v>
      </c>
    </row>
    <row r="14" spans="1:34" x14ac:dyDescent="0.35">
      <c r="A14" t="s">
        <v>22</v>
      </c>
      <c r="B14" t="s">
        <v>44</v>
      </c>
      <c r="C14" s="1">
        <f>('MJ SP'!C14*3.6*1000)/(C$32*C$33)</f>
        <v>1.7842723617222413E-5</v>
      </c>
      <c r="D14" s="1">
        <f>('MJ SP'!D14*3.6*1000)/(D$32*D$33)</f>
        <v>1.2327704607938123E-5</v>
      </c>
      <c r="E14" s="1">
        <f>('MJ SP'!E14*3.6*1000)/(E$32*E$33)</f>
        <v>6.8407921638665556E-5</v>
      </c>
      <c r="F14" s="1">
        <f>('MJ SP'!F14*3.6*1000)/(F$32*F$33)</f>
        <v>4.5502334595543071E-5</v>
      </c>
      <c r="G14" s="1">
        <f>('MJ SP'!G14*3.6*1000)/(G$32*G$33)</f>
        <v>6.662365007359439E-5</v>
      </c>
      <c r="H14" s="1">
        <f>('MJ SP'!H14*3.6*1000)/(H$32*H$33)</f>
        <v>4.3849471395491103E-5</v>
      </c>
      <c r="I14" s="1">
        <f>('MJ SP'!I14*3.6*1000)/(I$32*I$33)</f>
        <v>4.7552850087326352E-5</v>
      </c>
      <c r="J14" s="1">
        <f>('MJ SP'!J14*3.6*1000)/(J$32*J$33)</f>
        <v>5.7486328942371874E-5</v>
      </c>
      <c r="K14" s="1">
        <f>('MJ SP'!K14*3.6*1000)/(K$32*K$33)</f>
        <v>5.0484516234892981E-5</v>
      </c>
      <c r="L14" s="1">
        <f>('MJ SP'!L14*3.6*1000)/(L$32*L$33)</f>
        <v>5.8526370539043969E-5</v>
      </c>
      <c r="N14" s="1">
        <f>('MJ SP'!N14*3.6*1000)/(C$32*C$33)</f>
        <v>7.5460657519201327E-4</v>
      </c>
      <c r="O14" s="1">
        <f>('MJ SP'!O14*3.6*1000)/(D$32*D$33)</f>
        <v>1.1961802947309007E-4</v>
      </c>
      <c r="P14" s="1">
        <f>('MJ SP'!P14*3.6*1000)/(E$32*E$33)</f>
        <v>1.5191790170134134E-4</v>
      </c>
      <c r="Q14" s="1">
        <f>('MJ SP'!Q14*3.6*1000)/(F$32*F$33)</f>
        <v>1.5191790170134134E-4</v>
      </c>
      <c r="R14" s="1">
        <f>('MJ SP'!R14*3.6*1000)/(G$32*G$33)</f>
        <v>1.6000982156055555E-4</v>
      </c>
      <c r="S14" s="1">
        <f>('MJ SP'!S14*3.6*1000)/(H$32*H$33)</f>
        <v>1.6000982156055555E-4</v>
      </c>
      <c r="T14" s="1">
        <f>('MJ SP'!T14*3.6*1000)/(I$32*I$33)</f>
        <v>1.6000982156055555E-4</v>
      </c>
      <c r="U14" s="1">
        <f>('MJ SP'!U14*3.6*1000)/(J$32*J$33)</f>
        <v>2.640843671792102E-4</v>
      </c>
      <c r="V14" s="1">
        <f>('MJ SP'!V14*3.6*1000)/(K$32*K$33)</f>
        <v>2.0169802887726461E-4</v>
      </c>
      <c r="W14" s="1">
        <f>('MJ SP'!W14*3.6*1000)/(L$32*L$33)</f>
        <v>2.0169802887726461E-4</v>
      </c>
      <c r="Y14" s="1">
        <f t="shared" si="0"/>
        <v>7.7244929880923574E-4</v>
      </c>
      <c r="Z14" s="1">
        <f t="shared" si="2"/>
        <v>1.4475580537559233E-4</v>
      </c>
      <c r="AA14" s="1">
        <f t="shared" si="3"/>
        <v>2.4793199711346835E-4</v>
      </c>
      <c r="AB14" s="1">
        <f t="shared" si="4"/>
        <v>2.2617168942250197E-4</v>
      </c>
      <c r="AC14" s="1">
        <f t="shared" si="5"/>
        <v>2.5392426299290425E-4</v>
      </c>
      <c r="AD14" s="1">
        <f t="shared" si="6"/>
        <v>2.322887932487061E-4</v>
      </c>
      <c r="AE14" s="1">
        <f t="shared" si="7"/>
        <v>2.3580700300594959E-4</v>
      </c>
      <c r="AF14" s="1">
        <f t="shared" si="8"/>
        <v>3.4411462625596469E-4</v>
      </c>
      <c r="AG14" s="1">
        <f t="shared" si="9"/>
        <v>2.7819588279701151E-4</v>
      </c>
      <c r="AH14" s="1">
        <f t="shared" si="10"/>
        <v>2.8583564438595499E-4</v>
      </c>
    </row>
    <row r="15" spans="1:34" x14ac:dyDescent="0.35">
      <c r="A15" t="s">
        <v>23</v>
      </c>
      <c r="B15" t="s">
        <v>39</v>
      </c>
      <c r="C15" s="1">
        <f>('MJ SP'!C15*3.6*1000)/(C$32*C$33)</f>
        <v>1.5512160606542116E-4</v>
      </c>
      <c r="D15" s="1">
        <f>('MJ SP'!D15*3.6*1000)/(D$32*D$33)</f>
        <v>1.3411480164471823E-4</v>
      </c>
      <c r="E15" s="1">
        <f>('MJ SP'!E15*3.6*1000)/(E$32*E$33)</f>
        <v>1.0170411106176535E-3</v>
      </c>
      <c r="F15" s="1">
        <f>('MJ SP'!F15*3.6*1000)/(F$32*F$33)</f>
        <v>4.9661477704392187E-4</v>
      </c>
      <c r="G15" s="1">
        <f>('MJ SP'!G15*3.6*1000)/(G$32*G$33)</f>
        <v>7.1289730835445448E-4</v>
      </c>
      <c r="H15" s="1">
        <f>('MJ SP'!H15*3.6*1000)/(H$32*H$33)</f>
        <v>4.3916799168404393E-4</v>
      </c>
      <c r="I15" s="1">
        <f>('MJ SP'!I15*3.6*1000)/(I$32*I$33)</f>
        <v>4.4523525249709185E-4</v>
      </c>
      <c r="J15" s="1">
        <f>('MJ SP'!J15*3.6*1000)/(J$32*J$33)</f>
        <v>5.5303678678282901E-4</v>
      </c>
      <c r="K15" s="1">
        <f>('MJ SP'!K15*3.6*1000)/(K$32*K$33)</f>
        <v>5.5144990947423548E-4</v>
      </c>
      <c r="L15" s="1">
        <f>('MJ SP'!L15*3.6*1000)/(L$32*L$33)</f>
        <v>6.7917616122424682E-4</v>
      </c>
      <c r="N15" s="1">
        <f>('MJ SP'!N15*3.6*1000)/(C$32*C$33)</f>
        <v>8.2617119426632614E-3</v>
      </c>
      <c r="O15" s="1">
        <f>('MJ SP'!O15*3.6*1000)/(D$32*D$33)</f>
        <v>1.3077738650241015E-3</v>
      </c>
      <c r="P15" s="1">
        <f>('MJ SP'!P15*3.6*1000)/(E$32*E$33)</f>
        <v>1.9587525751121548E-3</v>
      </c>
      <c r="Q15" s="1">
        <f>('MJ SP'!Q15*3.6*1000)/(F$32*F$33)</f>
        <v>1.9587525751121548E-3</v>
      </c>
      <c r="R15" s="1">
        <f>('MJ SP'!R15*3.6*1000)/(G$32*G$33)</f>
        <v>1.7678952827858221E-3</v>
      </c>
      <c r="S15" s="1">
        <f>('MJ SP'!S15*3.6*1000)/(H$32*H$33)</f>
        <v>1.7678952827858221E-3</v>
      </c>
      <c r="T15" s="1">
        <f>('MJ SP'!T15*3.6*1000)/(I$32*I$33)</f>
        <v>1.7678952827858221E-3</v>
      </c>
      <c r="U15" s="1">
        <f>('MJ SP'!U15*3.6*1000)/(J$32*J$33)</f>
        <v>2.8902409627740238E-3</v>
      </c>
      <c r="V15" s="1">
        <f>('MJ SP'!V15*3.6*1000)/(K$32*K$33)</f>
        <v>2.2071459518730849E-3</v>
      </c>
      <c r="W15" s="1">
        <f>('MJ SP'!W15*3.6*1000)/(L$32*L$33)</f>
        <v>2.2071459518730849E-3</v>
      </c>
      <c r="Y15" s="1">
        <f t="shared" si="0"/>
        <v>8.4168335487286826E-3</v>
      </c>
      <c r="Z15" s="1">
        <f t="shared" si="2"/>
        <v>1.581387564310017E-3</v>
      </c>
      <c r="AA15" s="1">
        <f t="shared" si="3"/>
        <v>3.2478456788797515E-3</v>
      </c>
      <c r="AB15" s="1">
        <f t="shared" si="4"/>
        <v>2.7534406619847069E-3</v>
      </c>
      <c r="AC15" s="1">
        <f t="shared" si="5"/>
        <v>2.7775946390196965E-3</v>
      </c>
      <c r="AD15" s="1">
        <f t="shared" si="6"/>
        <v>2.517551788182807E-3</v>
      </c>
      <c r="AE15" s="1">
        <f t="shared" si="7"/>
        <v>2.5233156859552023E-3</v>
      </c>
      <c r="AF15" s="1">
        <f t="shared" si="8"/>
        <v>3.6919555395154443E-3</v>
      </c>
      <c r="AG15" s="1">
        <f t="shared" si="9"/>
        <v>3.0415077457163881E-3</v>
      </c>
      <c r="AH15" s="1">
        <f t="shared" si="10"/>
        <v>3.1628476848788991E-3</v>
      </c>
    </row>
    <row r="16" spans="1:34" x14ac:dyDescent="0.35">
      <c r="A16" t="s">
        <v>24</v>
      </c>
      <c r="B16" t="s">
        <v>40</v>
      </c>
      <c r="C16" s="1">
        <f>('MJ SP'!C16*3.6*1000)/(C$32*C$33)</f>
        <v>8.6209725103493631E-12</v>
      </c>
      <c r="D16" s="1">
        <f>('MJ SP'!D16*3.6*1000)/(D$32*D$33)</f>
        <v>9.8471776963127709E-12</v>
      </c>
      <c r="E16" s="1">
        <f>('MJ SP'!E16*3.6*1000)/(E$32*E$33)</f>
        <v>7.2121554965307701E-11</v>
      </c>
      <c r="F16" s="1">
        <f>('MJ SP'!F16*3.6*1000)/(F$32*F$33)</f>
        <v>1.0775297663370467E-10</v>
      </c>
      <c r="G16" s="1">
        <f>('MJ SP'!G16*3.6*1000)/(G$32*G$33)</f>
        <v>1.2144428842022625E-10</v>
      </c>
      <c r="H16" s="1">
        <f>('MJ SP'!H16*3.6*1000)/(H$32*H$33)</f>
        <v>7.044690928701874E-11</v>
      </c>
      <c r="I16" s="1">
        <f>('MJ SP'!I16*3.6*1000)/(I$32*I$33)</f>
        <v>3.7572843462606534E-11</v>
      </c>
      <c r="J16" s="1">
        <f>('MJ SP'!J16*3.6*1000)/(J$32*J$33)</f>
        <v>5.329306775618996E-11</v>
      </c>
      <c r="K16" s="1">
        <f>('MJ SP'!K16*3.6*1000)/(K$32*K$33)</f>
        <v>3.4080259149219984E-11</v>
      </c>
      <c r="L16" s="1">
        <f>('MJ SP'!L16*3.6*1000)/(L$32*L$33)</f>
        <v>2.5290834967434902E-11</v>
      </c>
      <c r="N16" s="1">
        <f>('MJ SP'!N16*3.6*1000)/(C$32*C$33)</f>
        <v>1.9420616111574457E-11</v>
      </c>
      <c r="O16" s="1">
        <f>('MJ SP'!O16*3.6*1000)/(D$32*D$33)</f>
        <v>2.0145752510999748E-11</v>
      </c>
      <c r="P16" s="1">
        <f>('MJ SP'!P16*3.6*1000)/(E$32*E$33)</f>
        <v>4.5520294073187871E-11</v>
      </c>
      <c r="Q16" s="1">
        <f>('MJ SP'!Q16*3.6*1000)/(F$32*F$33)</f>
        <v>4.5520294073187871E-11</v>
      </c>
      <c r="R16" s="1">
        <f>('MJ SP'!R16*3.6*1000)/(G$32*G$33)</f>
        <v>1.9743519528233969E-11</v>
      </c>
      <c r="S16" s="1">
        <f>('MJ SP'!S16*3.6*1000)/(H$32*H$33)</f>
        <v>1.9743519528233969E-11</v>
      </c>
      <c r="T16" s="1">
        <f>('MJ SP'!T16*3.6*1000)/(I$32*I$33)</f>
        <v>1.9743519528233969E-11</v>
      </c>
      <c r="U16" s="1">
        <f>('MJ SP'!U16*3.6*1000)/(J$32*J$33)</f>
        <v>1.651280364484391E-11</v>
      </c>
      <c r="V16" s="1">
        <f>('MJ SP'!V16*3.6*1000)/(K$32*K$33)</f>
        <v>1.5519350417430536E-11</v>
      </c>
      <c r="W16" s="1">
        <f>('MJ SP'!W16*3.6*1000)/(L$32*L$33)</f>
        <v>1.5519350417430536E-11</v>
      </c>
      <c r="Y16" s="1">
        <f t="shared" si="0"/>
        <v>2.8041588621923821E-11</v>
      </c>
      <c r="Z16" s="1">
        <f t="shared" si="2"/>
        <v>2.9953903375604746E-11</v>
      </c>
      <c r="AA16" s="1">
        <f t="shared" si="3"/>
        <v>1.13161836017667E-10</v>
      </c>
      <c r="AB16" s="1">
        <f t="shared" si="4"/>
        <v>1.4701168660264411E-10</v>
      </c>
      <c r="AC16" s="1">
        <f t="shared" si="5"/>
        <v>1.3553049698213341E-10</v>
      </c>
      <c r="AD16" s="1">
        <f t="shared" si="6"/>
        <v>8.7082986805586264E-11</v>
      </c>
      <c r="AE16" s="1">
        <f t="shared" si="7"/>
        <v>5.5852624272394662E-11</v>
      </c>
      <c r="AF16" s="1">
        <f t="shared" si="8"/>
        <v>6.7717657262078371E-11</v>
      </c>
      <c r="AG16" s="1">
        <f t="shared" si="9"/>
        <v>4.8521708519414179E-11</v>
      </c>
      <c r="AH16" s="1">
        <f t="shared" si="10"/>
        <v>4.0171755546718351E-11</v>
      </c>
    </row>
    <row r="17" spans="1:34" x14ac:dyDescent="0.35">
      <c r="A17" t="s">
        <v>25</v>
      </c>
      <c r="B17" t="s">
        <v>40</v>
      </c>
      <c r="C17" s="1">
        <f>('MJ SP'!C17*3.6*1000)/(C$32*C$33)</f>
        <v>1.6409068706980923E-12</v>
      </c>
      <c r="D17" s="1">
        <f>('MJ SP'!D17*3.6*1000)/(D$32*D$33)</f>
        <v>7.713944937256449E-13</v>
      </c>
      <c r="E17" s="1">
        <f>('MJ SP'!E17*3.6*1000)/(E$32*E$33)</f>
        <v>3.5114624715682575E-11</v>
      </c>
      <c r="F17" s="1">
        <f>('MJ SP'!F17*3.6*1000)/(F$32*F$33)</f>
        <v>4.8385046117404365E-11</v>
      </c>
      <c r="G17" s="1">
        <f>('MJ SP'!G17*3.6*1000)/(G$32*G$33)</f>
        <v>5.0722375245202074E-11</v>
      </c>
      <c r="H17" s="1">
        <f>('MJ SP'!H17*3.6*1000)/(H$32*H$33)</f>
        <v>3.4585445399729772E-11</v>
      </c>
      <c r="I17" s="1">
        <f>('MJ SP'!I17*3.6*1000)/(I$32*I$33)</f>
        <v>2.3737134764559686E-11</v>
      </c>
      <c r="J17" s="1">
        <f>('MJ SP'!J17*3.6*1000)/(J$32*J$33)</f>
        <v>3.3228297717646736E-11</v>
      </c>
      <c r="K17" s="1">
        <f>('MJ SP'!K17*3.6*1000)/(K$32*K$33)</f>
        <v>2.3440463956844916E-11</v>
      </c>
      <c r="L17" s="1">
        <f>('MJ SP'!L17*3.6*1000)/(L$32*L$33)</f>
        <v>1.6051173410606544E-11</v>
      </c>
      <c r="N17" s="1">
        <f>('MJ SP'!N17*3.6*1000)/(C$32*C$33)</f>
        <v>9.7025565864656355E-12</v>
      </c>
      <c r="O17" s="1">
        <f>('MJ SP'!O17*3.6*1000)/(D$32*D$33)</f>
        <v>1.0064834883952243E-11</v>
      </c>
      <c r="P17" s="1">
        <f>('MJ SP'!P17*3.6*1000)/(E$32*E$33)</f>
        <v>3.2538569684194637E-11</v>
      </c>
      <c r="Q17" s="1">
        <f>('MJ SP'!Q17*3.6*1000)/(F$32*F$33)</f>
        <v>3.2538569684194637E-11</v>
      </c>
      <c r="R17" s="1">
        <f>('MJ SP'!R17*3.6*1000)/(G$32*G$33)</f>
        <v>9.8638790499123128E-12</v>
      </c>
      <c r="S17" s="1">
        <f>('MJ SP'!S17*3.6*1000)/(H$32*H$33)</f>
        <v>9.8638790499123128E-12</v>
      </c>
      <c r="T17" s="1">
        <f>('MJ SP'!T17*3.6*1000)/(I$32*I$33)</f>
        <v>9.8638790499123128E-12</v>
      </c>
      <c r="U17" s="1">
        <f>('MJ SP'!U17*3.6*1000)/(J$32*J$33)</f>
        <v>8.2498109660798528E-12</v>
      </c>
      <c r="V17" s="1">
        <f>('MJ SP'!V17*3.6*1000)/(K$32*K$33)</f>
        <v>7.7534808754376491E-12</v>
      </c>
      <c r="W17" s="1">
        <f>('MJ SP'!W17*3.6*1000)/(L$32*L$33)</f>
        <v>7.7534808754376491E-12</v>
      </c>
      <c r="Y17" s="1">
        <f t="shared" si="0"/>
        <v>1.1343463457163727E-11</v>
      </c>
      <c r="Z17" s="1">
        <f t="shared" si="2"/>
        <v>1.0846374059267603E-11</v>
      </c>
      <c r="AA17" s="1">
        <f t="shared" si="3"/>
        <v>6.4837707852741547E-11</v>
      </c>
      <c r="AB17" s="1">
        <f t="shared" si="4"/>
        <v>7.7444608184377244E-11</v>
      </c>
      <c r="AC17" s="1">
        <f t="shared" si="5"/>
        <v>5.8124114753216848E-11</v>
      </c>
      <c r="AD17" s="1">
        <f t="shared" si="6"/>
        <v>4.2794031400018168E-11</v>
      </c>
      <c r="AE17" s="1">
        <f t="shared" si="7"/>
        <v>3.2488136296606584E-11</v>
      </c>
      <c r="AF17" s="1">
        <f t="shared" si="8"/>
        <v>3.9971376422398447E-11</v>
      </c>
      <c r="AG17" s="1">
        <f t="shared" si="9"/>
        <v>3.0201420763526624E-11</v>
      </c>
      <c r="AH17" s="1">
        <f t="shared" si="10"/>
        <v>2.3181594744600167E-11</v>
      </c>
    </row>
    <row r="18" spans="1:34" x14ac:dyDescent="0.35">
      <c r="A18" t="s">
        <v>26</v>
      </c>
      <c r="B18" t="s">
        <v>40</v>
      </c>
      <c r="C18" s="1">
        <f>('MJ SP'!C18*3.6*1000)/(C$32*C$33)</f>
        <v>6.9800656396512715E-12</v>
      </c>
      <c r="D18" s="1">
        <f>('MJ SP'!D18*3.6*1000)/(D$32*D$33)</f>
        <v>9.0757832025871283E-12</v>
      </c>
      <c r="E18" s="1">
        <f>('MJ SP'!E18*3.6*1000)/(E$32*E$33)</f>
        <v>3.70069302496251E-11</v>
      </c>
      <c r="F18" s="1">
        <f>('MJ SP'!F18*3.6*1000)/(F$32*F$33)</f>
        <v>5.9367930516300371E-11</v>
      </c>
      <c r="G18" s="1">
        <f>('MJ SP'!G18*3.6*1000)/(G$32*G$33)</f>
        <v>7.0721913175024117E-11</v>
      </c>
      <c r="H18" s="1">
        <f>('MJ SP'!H18*3.6*1000)/(H$32*H$33)</f>
        <v>3.5861463887288995E-11</v>
      </c>
      <c r="I18" s="1">
        <f>('MJ SP'!I18*3.6*1000)/(I$32*I$33)</f>
        <v>1.3835708698046841E-11</v>
      </c>
      <c r="J18" s="1">
        <f>('MJ SP'!J18*3.6*1000)/(J$32*J$33)</f>
        <v>2.0064770038543205E-11</v>
      </c>
      <c r="K18" s="1">
        <f>('MJ SP'!K18*3.6*1000)/(K$32*K$33)</f>
        <v>1.0639795192375078E-11</v>
      </c>
      <c r="L18" s="1">
        <f>('MJ SP'!L18*3.6*1000)/(L$32*L$33)</f>
        <v>9.2396615568283569E-12</v>
      </c>
      <c r="N18" s="1">
        <f>('MJ SP'!N18*3.6*1000)/(C$32*C$33)</f>
        <v>9.7180595251088244E-12</v>
      </c>
      <c r="O18" s="1">
        <f>('MJ SP'!O18*3.6*1000)/(D$32*D$33)</f>
        <v>1.0080917627047499E-11</v>
      </c>
      <c r="P18" s="1">
        <f>('MJ SP'!P18*3.6*1000)/(E$32*E$33)</f>
        <v>1.2981724388993244E-11</v>
      </c>
      <c r="Q18" s="1">
        <f>('MJ SP'!Q18*3.6*1000)/(F$32*F$33)</f>
        <v>1.2981724388993244E-11</v>
      </c>
      <c r="R18" s="1">
        <f>('MJ SP'!R18*3.6*1000)/(G$32*G$33)</f>
        <v>9.8796404783216608E-12</v>
      </c>
      <c r="S18" s="1">
        <f>('MJ SP'!S18*3.6*1000)/(H$32*H$33)</f>
        <v>9.8796404783216608E-12</v>
      </c>
      <c r="T18" s="1">
        <f>('MJ SP'!T18*3.6*1000)/(I$32*I$33)</f>
        <v>9.8796404783216608E-12</v>
      </c>
      <c r="U18" s="1">
        <f>('MJ SP'!U18*3.6*1000)/(J$32*J$33)</f>
        <v>8.2629926787640584E-12</v>
      </c>
      <c r="V18" s="1">
        <f>('MJ SP'!V18*3.6*1000)/(K$32*K$33)</f>
        <v>7.7658695419928881E-12</v>
      </c>
      <c r="W18" s="1">
        <f>('MJ SP'!W18*3.6*1000)/(L$32*L$33)</f>
        <v>7.7658695419928881E-12</v>
      </c>
      <c r="Y18" s="1">
        <f t="shared" si="0"/>
        <v>1.6698125164760097E-11</v>
      </c>
      <c r="Z18" s="1">
        <f t="shared" si="2"/>
        <v>1.9107529316337138E-11</v>
      </c>
      <c r="AA18" s="1">
        <f t="shared" si="3"/>
        <v>4.8324128164925428E-11</v>
      </c>
      <c r="AB18" s="1">
        <f t="shared" si="4"/>
        <v>6.9567078418266932E-11</v>
      </c>
      <c r="AC18" s="1">
        <f t="shared" si="5"/>
        <v>7.7406382228916483E-11</v>
      </c>
      <c r="AD18" s="1">
        <f t="shared" si="6"/>
        <v>4.4288955405568128E-11</v>
      </c>
      <c r="AE18" s="1">
        <f t="shared" si="7"/>
        <v>2.3364487975788081E-11</v>
      </c>
      <c r="AF18" s="1">
        <f t="shared" si="8"/>
        <v>2.7746280839679902E-11</v>
      </c>
      <c r="AG18" s="1">
        <f t="shared" si="9"/>
        <v>1.8320287755887569E-11</v>
      </c>
      <c r="AH18" s="1">
        <f t="shared" si="10"/>
        <v>1.6990160802118187E-11</v>
      </c>
    </row>
    <row r="19" spans="1:34" x14ac:dyDescent="0.35">
      <c r="A19" t="s">
        <v>27</v>
      </c>
      <c r="B19" t="s">
        <v>40</v>
      </c>
      <c r="C19" s="1">
        <f>('MJ SP'!C19*3.6*1000)/(C$32*C$33)</f>
        <v>1.2763905798275894E-10</v>
      </c>
      <c r="D19" s="1">
        <f>('MJ SP'!D19*3.6*1000)/(D$32*D$33)</f>
        <v>7.2120812408990144E-11</v>
      </c>
      <c r="E19" s="1">
        <f>('MJ SP'!E19*3.6*1000)/(E$32*E$33)</f>
        <v>1.3142207055393273E-9</v>
      </c>
      <c r="F19" s="1">
        <f>('MJ SP'!F19*3.6*1000)/(F$32*F$33)</f>
        <v>2.5454935747058897E-9</v>
      </c>
      <c r="G19" s="1">
        <f>('MJ SP'!G19*3.6*1000)/(G$32*G$33)</f>
        <v>2.7276541148403976E-9</v>
      </c>
      <c r="H19" s="1">
        <f>('MJ SP'!H19*3.6*1000)/(H$32*H$33)</f>
        <v>1.9836057066050808E-9</v>
      </c>
      <c r="I19" s="1">
        <f>('MJ SP'!I19*3.6*1000)/(I$32*I$33)</f>
        <v>1.5186352439701203E-9</v>
      </c>
      <c r="J19" s="1">
        <f>('MJ SP'!J19*3.6*1000)/(J$32*J$33)</f>
        <v>1.8805005736131879E-9</v>
      </c>
      <c r="K19" s="1">
        <f>('MJ SP'!K19*3.6*1000)/(K$32*K$33)</f>
        <v>1.2943488043334315E-9</v>
      </c>
      <c r="L19" s="1">
        <f>('MJ SP'!L19*3.6*1000)/(L$32*L$33)</f>
        <v>6.2414600156250564E-10</v>
      </c>
      <c r="N19" s="1">
        <f>('MJ SP'!N19*3.6*1000)/(C$32*C$33)</f>
        <v>4.1100463188144687E-11</v>
      </c>
      <c r="O19" s="1">
        <f>('MJ SP'!O19*3.6*1000)/(D$32*D$33)</f>
        <v>5.0404971243794653E-11</v>
      </c>
      <c r="P19" s="1">
        <f>('MJ SP'!P19*3.6*1000)/(E$32*E$33)</f>
        <v>6.7539319239271409E-11</v>
      </c>
      <c r="Q19" s="1">
        <f>('MJ SP'!Q19*3.6*1000)/(F$32*F$33)</f>
        <v>6.7539319239271409E-11</v>
      </c>
      <c r="R19" s="1">
        <f>('MJ SP'!R19*3.6*1000)/(G$32*G$33)</f>
        <v>4.9369237584021468E-11</v>
      </c>
      <c r="S19" s="1">
        <f>('MJ SP'!S19*3.6*1000)/(H$32*H$33)</f>
        <v>4.9369237584021468E-11</v>
      </c>
      <c r="T19" s="1">
        <f>('MJ SP'!T19*3.6*1000)/(I$32*I$33)</f>
        <v>4.9369237584021468E-11</v>
      </c>
      <c r="U19" s="1">
        <f>('MJ SP'!U19*3.6*1000)/(J$32*J$33)</f>
        <v>3.3861568272720518E-11</v>
      </c>
      <c r="V19" s="1">
        <f>('MJ SP'!V19*3.6*1000)/(K$32*K$33)</f>
        <v>3.1614347394891478E-11</v>
      </c>
      <c r="W19" s="1">
        <f>('MJ SP'!W19*3.6*1000)/(L$32*L$33)</f>
        <v>3.1614347394891478E-11</v>
      </c>
      <c r="Y19" s="1">
        <f t="shared" si="0"/>
        <v>1.6873952117090364E-10</v>
      </c>
      <c r="Z19" s="1">
        <f t="shared" si="2"/>
        <v>1.2345005840314717E-10</v>
      </c>
      <c r="AA19" s="1">
        <f t="shared" si="3"/>
        <v>1.3211089995982139E-9</v>
      </c>
      <c r="AB19" s="1">
        <f t="shared" si="4"/>
        <v>2.4908182253064482E-9</v>
      </c>
      <c r="AC19" s="1">
        <f t="shared" si="5"/>
        <v>2.6466091608617429E-9</v>
      </c>
      <c r="AD19" s="1">
        <f t="shared" si="6"/>
        <v>1.939763173038192E-9</v>
      </c>
      <c r="AE19" s="1">
        <f t="shared" si="7"/>
        <v>1.4980412335349797E-9</v>
      </c>
      <c r="AF19" s="1">
        <f t="shared" si="8"/>
        <v>1.8270810108501583E-9</v>
      </c>
      <c r="AG19" s="1">
        <f t="shared" si="9"/>
        <v>1.268101970200452E-9</v>
      </c>
      <c r="AH19" s="1">
        <f t="shared" si="10"/>
        <v>6.3140930756807237E-10</v>
      </c>
    </row>
    <row r="20" spans="1:34" x14ac:dyDescent="0.35">
      <c r="A20" t="s">
        <v>28</v>
      </c>
      <c r="B20" t="s">
        <v>40</v>
      </c>
      <c r="C20" s="1">
        <f>('MJ SP'!C20*3.6*1000)/(C$32*C$33)</f>
        <v>1.1086256655366828E-10</v>
      </c>
      <c r="D20" s="1">
        <f>('MJ SP'!D20*3.6*1000)/(D$32*D$33)</f>
        <v>5.0126053266616592E-11</v>
      </c>
      <c r="E20" s="1">
        <f>('MJ SP'!E20*3.6*1000)/(E$32*E$33)</f>
        <v>1.1990817737959657E-9</v>
      </c>
      <c r="F20" s="1">
        <f>('MJ SP'!F20*3.6*1000)/(F$32*F$33)</f>
        <v>2.3773063247728281E-9</v>
      </c>
      <c r="G20" s="1">
        <f>('MJ SP'!G20*3.6*1000)/(G$32*G$33)</f>
        <v>2.550156491417889E-9</v>
      </c>
      <c r="H20" s="1">
        <f>('MJ SP'!H20*3.6*1000)/(H$32*H$33)</f>
        <v>1.8927786225078869E-9</v>
      </c>
      <c r="I20" s="1">
        <f>('MJ SP'!I20*3.6*1000)/(I$32*I$33)</f>
        <v>1.4983679695448326E-9</v>
      </c>
      <c r="J20" s="1">
        <f>('MJ SP'!J20*3.6*1000)/(J$32*J$33)</f>
        <v>1.8375175712115386E-9</v>
      </c>
      <c r="K20" s="1">
        <f>('MJ SP'!K20*3.6*1000)/(K$32*K$33)</f>
        <v>1.2697421950154831E-9</v>
      </c>
      <c r="L20" s="1">
        <f>('MJ SP'!L20*3.6*1000)/(L$32*L$33)</f>
        <v>6.4627826537591791E-10</v>
      </c>
      <c r="N20" s="1">
        <f>('MJ SP'!N20*3.6*1000)/(C$32*C$33)</f>
        <v>3.7013199915656609E-11</v>
      </c>
      <c r="O20" s="1">
        <f>('MJ SP'!O20*3.6*1000)/(D$32*D$33)</f>
        <v>3.8395213346666051E-11</v>
      </c>
      <c r="P20" s="1">
        <f>('MJ SP'!P20*3.6*1000)/(E$32*E$33)</f>
        <v>6.6726830950653647E-11</v>
      </c>
      <c r="Q20" s="1">
        <f>('MJ SP'!Q20*3.6*1000)/(F$32*F$33)</f>
        <v>6.6726830950653647E-11</v>
      </c>
      <c r="R20" s="1">
        <f>('MJ SP'!R20*3.6*1000)/(G$32*G$33)</f>
        <v>3.7630783365126896E-11</v>
      </c>
      <c r="S20" s="1">
        <f>('MJ SP'!S20*3.6*1000)/(H$32*H$33)</f>
        <v>3.7630783365126896E-11</v>
      </c>
      <c r="T20" s="1">
        <f>('MJ SP'!T20*3.6*1000)/(I$32*I$33)</f>
        <v>3.7630783365126896E-11</v>
      </c>
      <c r="U20" s="1">
        <f>('MJ SP'!U20*3.6*1000)/(J$32*J$33)</f>
        <v>3.1471282834859588E-11</v>
      </c>
      <c r="V20" s="1">
        <f>('MJ SP'!V20*3.6*1000)/(K$32*K$33)</f>
        <v>2.9577888583006245E-11</v>
      </c>
      <c r="W20" s="1">
        <f>('MJ SP'!W20*3.6*1000)/(L$32*L$33)</f>
        <v>2.9577888583006245E-11</v>
      </c>
      <c r="Y20" s="1">
        <f t="shared" si="0"/>
        <v>1.4787576646932489E-10</v>
      </c>
      <c r="Z20" s="1">
        <f t="shared" si="2"/>
        <v>8.9708356610403484E-11</v>
      </c>
      <c r="AA20" s="1">
        <f t="shared" si="3"/>
        <v>1.2099119628327545E-9</v>
      </c>
      <c r="AB20" s="1">
        <f t="shared" si="4"/>
        <v>2.329225286260774E-9</v>
      </c>
      <c r="AC20" s="1">
        <f t="shared" si="5"/>
        <v>2.4657916993673311E-9</v>
      </c>
      <c r="AD20" s="1">
        <f t="shared" si="6"/>
        <v>1.8412827239028292E-9</v>
      </c>
      <c r="AE20" s="1">
        <f t="shared" si="7"/>
        <v>1.4665926035879275E-9</v>
      </c>
      <c r="AF20" s="1">
        <f t="shared" si="8"/>
        <v>1.7829331996675445E-9</v>
      </c>
      <c r="AG20" s="1">
        <f t="shared" si="9"/>
        <v>1.241747867742031E-9</v>
      </c>
      <c r="AH20" s="1">
        <f t="shared" si="10"/>
        <v>6.4945713458444411E-10</v>
      </c>
    </row>
    <row r="21" spans="1:34" x14ac:dyDescent="0.35">
      <c r="A21" t="s">
        <v>29</v>
      </c>
      <c r="B21" t="s">
        <v>40</v>
      </c>
      <c r="C21" s="1">
        <f>('MJ SP'!C21*3.6*1000)/(C$32*C$33)</f>
        <v>1.6776491429090656E-11</v>
      </c>
      <c r="D21" s="1">
        <f>('MJ SP'!D21*3.6*1000)/(D$32*D$33)</f>
        <v>2.1994759142373568E-11</v>
      </c>
      <c r="E21" s="1">
        <f>('MJ SP'!E21*3.6*1000)/(E$32*E$33)</f>
        <v>1.1513893174336227E-10</v>
      </c>
      <c r="F21" s="1">
        <f>('MJ SP'!F21*3.6*1000)/(F$32*F$33)</f>
        <v>1.6818724993306281E-10</v>
      </c>
      <c r="G21" s="1">
        <f>('MJ SP'!G21*3.6*1000)/(G$32*G$33)</f>
        <v>1.7749762342250882E-10</v>
      </c>
      <c r="H21" s="1">
        <f>('MJ SP'!H21*3.6*1000)/(H$32*H$33)</f>
        <v>9.0827084097194156E-11</v>
      </c>
      <c r="I21" s="1">
        <f>('MJ SP'!I21*3.6*1000)/(I$32*I$33)</f>
        <v>2.0267274425288306E-11</v>
      </c>
      <c r="J21" s="1">
        <f>('MJ SP'!J21*3.6*1000)/(J$32*J$33)</f>
        <v>4.2983002401649461E-11</v>
      </c>
      <c r="K21" s="1">
        <f>('MJ SP'!K21*3.6*1000)/(K$32*K$33)</f>
        <v>2.4606609317948272E-11</v>
      </c>
      <c r="L21" s="1">
        <f>('MJ SP'!L21*3.6*1000)/(L$32*L$33)</f>
        <v>-2.2132263813412049E-11</v>
      </c>
      <c r="N21" s="1">
        <f>('MJ SP'!N21*3.6*1000)/(C$32*C$33)</f>
        <v>4.0872632724880738E-12</v>
      </c>
      <c r="O21" s="1">
        <f>('MJ SP'!O21*3.6*1000)/(D$32*D$33)</f>
        <v>1.2009757897128598E-11</v>
      </c>
      <c r="P21" s="1">
        <f>('MJ SP'!P21*3.6*1000)/(E$32*E$33)</f>
        <v>8.1248828861775681E-13</v>
      </c>
      <c r="Q21" s="1">
        <f>('MJ SP'!Q21*3.6*1000)/(F$32*F$33)</f>
        <v>8.1248828861775681E-13</v>
      </c>
      <c r="R21" s="1">
        <f>('MJ SP'!R21*3.6*1000)/(G$32*G$33)</f>
        <v>1.1738454218894575E-11</v>
      </c>
      <c r="S21" s="1">
        <f>('MJ SP'!S21*3.6*1000)/(H$32*H$33)</f>
        <v>1.1738454218894575E-11</v>
      </c>
      <c r="T21" s="1">
        <f>('MJ SP'!T21*3.6*1000)/(I$32*I$33)</f>
        <v>1.1738454218894575E-11</v>
      </c>
      <c r="U21" s="1">
        <f>('MJ SP'!U21*3.6*1000)/(J$32*J$33)</f>
        <v>2.3902854378609312E-12</v>
      </c>
      <c r="V21" s="1">
        <f>('MJ SP'!V21*3.6*1000)/(K$32*K$33)</f>
        <v>2.0364588118852325E-12</v>
      </c>
      <c r="W21" s="1">
        <f>('MJ SP'!W21*3.6*1000)/(L$32*L$33)</f>
        <v>2.0364588118852325E-12</v>
      </c>
      <c r="Y21" s="1">
        <f t="shared" si="0"/>
        <v>2.0863754701578731E-11</v>
      </c>
      <c r="Z21" s="1">
        <f t="shared" si="2"/>
        <v>3.3741701792743698E-11</v>
      </c>
      <c r="AA21" s="1">
        <f t="shared" si="3"/>
        <v>1.1119703676545997E-10</v>
      </c>
      <c r="AB21" s="1">
        <f t="shared" si="4"/>
        <v>1.6159293904567544E-10</v>
      </c>
      <c r="AC21" s="1">
        <f t="shared" si="5"/>
        <v>1.8081746149441216E-10</v>
      </c>
      <c r="AD21" s="1">
        <f t="shared" si="6"/>
        <v>9.8480449135363221E-11</v>
      </c>
      <c r="AE21" s="1">
        <f t="shared" si="7"/>
        <v>3.1448629947052676E-11</v>
      </c>
      <c r="AF21" s="1">
        <f t="shared" si="8"/>
        <v>4.4147811182613808E-11</v>
      </c>
      <c r="AG21" s="1">
        <f t="shared" si="9"/>
        <v>2.6354102458420763E-11</v>
      </c>
      <c r="AH21" s="1">
        <f t="shared" si="10"/>
        <v>-1.804782701637154E-11</v>
      </c>
    </row>
    <row r="22" spans="1:34" x14ac:dyDescent="0.35">
      <c r="A22" t="s">
        <v>30</v>
      </c>
      <c r="B22" t="s">
        <v>47</v>
      </c>
      <c r="C22" s="1">
        <f>('MJ SP'!C22*3.6*1000)/(C$32*C$33)</f>
        <v>3.4834672210183772E-4</v>
      </c>
      <c r="D22" s="1">
        <f>('MJ SP'!D22*3.6*1000)/(D$32*D$33)</f>
        <v>1.1588225084435618E-4</v>
      </c>
      <c r="E22" s="1">
        <f>('MJ SP'!E22*3.6*1000)/(E$32*E$33)</f>
        <v>6.1594880724123507E-3</v>
      </c>
      <c r="F22" s="1">
        <f>('MJ SP'!F22*3.6*1000)/(F$32*F$33)</f>
        <v>7.3363385340086363E-3</v>
      </c>
      <c r="G22" s="1">
        <f>('MJ SP'!G22*3.6*1000)/(G$32*G$33)</f>
        <v>7.494617299924811E-3</v>
      </c>
      <c r="H22" s="1">
        <f>('MJ SP'!H22*3.6*1000)/(H$32*H$33)</f>
        <v>7.332258932097436E-3</v>
      </c>
      <c r="I22" s="1">
        <f>('MJ SP'!I22*3.6*1000)/(I$32*I$33)</f>
        <v>1.0146904377824093E-2</v>
      </c>
      <c r="J22" s="1">
        <f>('MJ SP'!J22*3.6*1000)/(J$32*J$33)</f>
        <v>1.1440765696720156E-2</v>
      </c>
      <c r="K22" s="1">
        <f>('MJ SP'!K22*3.6*1000)/(K$32*K$33)</f>
        <v>1.2422774067833344E-3</v>
      </c>
      <c r="L22" s="1">
        <f>('MJ SP'!L22*3.6*1000)/(L$32*L$33)</f>
        <v>1.9989661599718041E-3</v>
      </c>
      <c r="N22" s="1">
        <f>('MJ SP'!N22*3.6*1000)/(C$32*C$33)</f>
        <v>2.8540195406863289E-5</v>
      </c>
      <c r="O22" s="1">
        <f>('MJ SP'!O22*3.6*1000)/(D$32*D$33)</f>
        <v>2.9605843726340925E-5</v>
      </c>
      <c r="P22" s="1">
        <f>('MJ SP'!P22*3.6*1000)/(E$32*E$33)</f>
        <v>-1.6610871622797242E-5</v>
      </c>
      <c r="Q22" s="1">
        <f>('MJ SP'!Q22*3.6*1000)/(F$32*F$33)</f>
        <v>-1.6610871622797242E-5</v>
      </c>
      <c r="R22" s="1">
        <f>('MJ SP'!R22*3.6*1000)/(G$32*G$33)</f>
        <v>2.9014729068713333E-5</v>
      </c>
      <c r="S22" s="1">
        <f>('MJ SP'!S22*3.6*1000)/(H$32*H$33)</f>
        <v>2.9014729068713333E-5</v>
      </c>
      <c r="T22" s="1">
        <f>('MJ SP'!T22*3.6*1000)/(I$32*I$33)</f>
        <v>2.9014729068713333E-5</v>
      </c>
      <c r="U22" s="1">
        <f>('MJ SP'!U22*3.6*1000)/(J$32*J$33)</f>
        <v>2.4266925417372986E-5</v>
      </c>
      <c r="V22" s="1">
        <f>('MJ SP'!V22*3.6*1000)/(K$32*K$33)</f>
        <v>2.2806964050799326E-5</v>
      </c>
      <c r="W22" s="1">
        <f>('MJ SP'!W22*3.6*1000)/(L$32*L$33)</f>
        <v>2.2806964050799326E-5</v>
      </c>
      <c r="Y22" s="1">
        <f t="shared" si="0"/>
        <v>3.7688691750870101E-4</v>
      </c>
      <c r="Z22" s="1">
        <f t="shared" si="2"/>
        <v>1.5011607102945719E-4</v>
      </c>
      <c r="AA22" s="1">
        <f t="shared" si="3"/>
        <v>5.8545776866255096E-3</v>
      </c>
      <c r="AB22" s="1">
        <f t="shared" si="4"/>
        <v>6.9725856251419815E-3</v>
      </c>
      <c r="AC22" s="1">
        <f t="shared" si="5"/>
        <v>7.1662947734192827E-3</v>
      </c>
      <c r="AD22" s="1">
        <f t="shared" si="6"/>
        <v>7.0120543239832762E-3</v>
      </c>
      <c r="AE22" s="1">
        <f t="shared" si="7"/>
        <v>9.685967497423599E-3</v>
      </c>
      <c r="AF22" s="1">
        <f t="shared" si="8"/>
        <v>1.0910625336906087E-2</v>
      </c>
      <c r="AG22" s="1">
        <f t="shared" si="9"/>
        <v>1.2206744981678621E-3</v>
      </c>
      <c r="AH22" s="1">
        <f t="shared" si="10"/>
        <v>1.9395288136969083E-3</v>
      </c>
    </row>
    <row r="23" spans="1:34" x14ac:dyDescent="0.35">
      <c r="A23" t="s">
        <v>31</v>
      </c>
      <c r="B23" t="s">
        <v>41</v>
      </c>
      <c r="C23" s="1">
        <f>('MJ SP'!C23*3.6*1000)/(C$32*C$33)</f>
        <v>7.9641649991318716E-2</v>
      </c>
      <c r="D23" s="1">
        <f>('MJ SP'!D23*3.6*1000)/(D$32*D$33)</f>
        <v>1.7606054892159478E-2</v>
      </c>
      <c r="E23" s="1">
        <f>('MJ SP'!E23*3.6*1000)/(E$32*E$33)</f>
        <v>0.54182562203996532</v>
      </c>
      <c r="F23" s="1">
        <f>('MJ SP'!F23*3.6*1000)/(F$32*F$33)</f>
        <v>0.69964841092608299</v>
      </c>
      <c r="G23" s="1">
        <f>('MJ SP'!G23*3.6*1000)/(G$32*G$33)</f>
        <v>0.79973459855476003</v>
      </c>
      <c r="H23" s="1">
        <f>('MJ SP'!H23*3.6*1000)/(H$32*H$33)</f>
        <v>0.6147759700538451</v>
      </c>
      <c r="I23" s="1">
        <f>('MJ SP'!I23*3.6*1000)/(I$32*I$33)</f>
        <v>0.70572870011072542</v>
      </c>
      <c r="J23" s="1">
        <f>('MJ SP'!J23*3.6*1000)/(J$32*J$33)</f>
        <v>0.8442783553579768</v>
      </c>
      <c r="K23" s="1">
        <f>('MJ SP'!K23*3.6*1000)/(K$32*K$33)</f>
        <v>0.14380940509163817</v>
      </c>
      <c r="L23" s="1">
        <f>('MJ SP'!L23*3.6*1000)/(L$32*L$33)</f>
        <v>5.3973080727658995E-2</v>
      </c>
      <c r="N23" s="1">
        <f>('MJ SP'!N23*3.6*1000)/(C$32*C$33)</f>
        <v>1.1002953673498109E-2</v>
      </c>
      <c r="O23" s="1">
        <f>('MJ SP'!O23*3.6*1000)/(D$32*D$33)</f>
        <v>1.1413787285357569E-2</v>
      </c>
      <c r="P23" s="1">
        <f>('MJ SP'!P23*3.6*1000)/(E$32*E$33)</f>
        <v>2.9359945533747232E-2</v>
      </c>
      <c r="Q23" s="1">
        <f>('MJ SP'!Q23*3.6*1000)/(F$32*F$33)</f>
        <v>2.9359945533747232E-2</v>
      </c>
      <c r="R23" s="1">
        <f>('MJ SP'!R23*3.6*1000)/(G$32*G$33)</f>
        <v>1.1185897975980682E-2</v>
      </c>
      <c r="S23" s="1">
        <f>('MJ SP'!S23*3.6*1000)/(H$32*H$33)</f>
        <v>1.1185897975980682E-2</v>
      </c>
      <c r="T23" s="1">
        <f>('MJ SP'!T23*3.6*1000)/(I$32*I$33)</f>
        <v>1.1185897975980682E-2</v>
      </c>
      <c r="U23" s="1">
        <f>('MJ SP'!U23*3.6*1000)/(J$32*J$33)</f>
        <v>9.3555020335067216E-3</v>
      </c>
      <c r="V23" s="1">
        <f>('MJ SP'!V23*3.6*1000)/(K$32*K$33)</f>
        <v>8.7926506916534714E-3</v>
      </c>
      <c r="W23" s="1">
        <f>('MJ SP'!W23*3.6*1000)/(L$32*L$33)</f>
        <v>8.7926506916534714E-3</v>
      </c>
      <c r="Y23" s="1">
        <f t="shared" si="0"/>
        <v>9.0644603664816831E-2</v>
      </c>
      <c r="Z23" s="1">
        <f t="shared" si="2"/>
        <v>3.0252337407263043E-2</v>
      </c>
      <c r="AA23" s="1">
        <f t="shared" si="3"/>
        <v>0.54715851937826776</v>
      </c>
      <c r="AB23" s="1">
        <f t="shared" si="4"/>
        <v>0.69709016882007957</v>
      </c>
      <c r="AC23" s="1">
        <f t="shared" si="5"/>
        <v>0.77490670188744459</v>
      </c>
      <c r="AD23" s="1">
        <f t="shared" si="6"/>
        <v>0.59919600481157531</v>
      </c>
      <c r="AE23" s="1">
        <f t="shared" si="7"/>
        <v>0.68560109836561167</v>
      </c>
      <c r="AF23" s="1">
        <f t="shared" si="8"/>
        <v>0.81548439470515022</v>
      </c>
      <c r="AG23" s="1">
        <f t="shared" si="9"/>
        <v>0.14950418317736788</v>
      </c>
      <c r="AH23" s="1">
        <f t="shared" si="10"/>
        <v>6.4159675031587676E-2</v>
      </c>
    </row>
    <row r="24" spans="1:34" x14ac:dyDescent="0.35">
      <c r="A24" t="s">
        <v>32</v>
      </c>
      <c r="B24" t="s">
        <v>48</v>
      </c>
      <c r="C24" s="1">
        <f>('MJ SP'!C24*3.6*1000)/(C$32*C$33)</f>
        <v>-1.3861356989511254E-8</v>
      </c>
      <c r="D24" s="1">
        <f>('MJ SP'!D24*3.6*1000)/(D$32*D$33)</f>
        <v>-2.2619530511366316E-8</v>
      </c>
      <c r="E24" s="1">
        <f>('MJ SP'!E24*3.6*1000)/(E$32*E$33)</f>
        <v>2.1636911040699921E-6</v>
      </c>
      <c r="F24" s="1">
        <f>('MJ SP'!F24*3.6*1000)/(F$32*F$33)</f>
        <v>4.5218324000766381E-6</v>
      </c>
      <c r="G24" s="1">
        <f>('MJ SP'!G24*3.6*1000)/(G$32*G$33)</f>
        <v>4.5410924212688313E-6</v>
      </c>
      <c r="H24" s="1">
        <f>('MJ SP'!H24*3.6*1000)/(H$32*H$33)</f>
        <v>2.3371948666124451E-6</v>
      </c>
      <c r="I24" s="1">
        <f>('MJ SP'!I24*3.6*1000)/(I$32*I$33)</f>
        <v>3.3558973238292775E-7</v>
      </c>
      <c r="J24" s="1">
        <f>('MJ SP'!J24*3.6*1000)/(J$32*J$33)</f>
        <v>9.5791036899682426E-7</v>
      </c>
      <c r="K24" s="1">
        <f>('MJ SP'!K24*3.6*1000)/(K$32*K$33)</f>
        <v>7.844724532879931E-7</v>
      </c>
      <c r="L24" s="1">
        <f>('MJ SP'!L24*3.6*1000)/(L$32*L$33)</f>
        <v>1.0242967030079139E-6</v>
      </c>
      <c r="N24" s="1">
        <f>('MJ SP'!N24*3.6*1000)/(C$32*C$33)</f>
        <v>-3.1882914380244473E-8</v>
      </c>
      <c r="O24" s="1">
        <f>('MJ SP'!O24*3.6*1000)/(D$32*D$33)</f>
        <v>-3.3073377967014991E-8</v>
      </c>
      <c r="P24" s="1">
        <f>('MJ SP'!P24*3.6*1000)/(E$32*E$33)</f>
        <v>-2.0906764923057146E-8</v>
      </c>
      <c r="Q24" s="1">
        <f>('MJ SP'!Q24*3.6*1000)/(F$32*F$33)</f>
        <v>-2.0906764923057146E-8</v>
      </c>
      <c r="R24" s="1">
        <f>('MJ SP'!R24*3.6*1000)/(G$32*G$33)</f>
        <v>-3.2413029333550947E-8</v>
      </c>
      <c r="S24" s="1">
        <f>('MJ SP'!S24*3.6*1000)/(H$32*H$33)</f>
        <v>-3.2413029333550947E-8</v>
      </c>
      <c r="T24" s="1">
        <f>('MJ SP'!T24*3.6*1000)/(I$32*I$33)</f>
        <v>-3.2413029333550947E-8</v>
      </c>
      <c r="U24" s="1">
        <f>('MJ SP'!U24*3.6*1000)/(J$32*J$33)</f>
        <v>-2.7109145341304264E-8</v>
      </c>
      <c r="V24" s="1">
        <f>('MJ SP'!V24*3.6*1000)/(K$32*K$33)</f>
        <v>-2.54781886297136E-8</v>
      </c>
      <c r="W24" s="1">
        <f>('MJ SP'!W24*3.6*1000)/(L$32*L$33)</f>
        <v>-2.54781886297136E-8</v>
      </c>
      <c r="Y24" s="1">
        <f t="shared" si="0"/>
        <v>-4.5744271369755729E-8</v>
      </c>
      <c r="Z24" s="1">
        <f t="shared" si="2"/>
        <v>-5.5493935736208794E-8</v>
      </c>
      <c r="AA24" s="1">
        <f t="shared" si="3"/>
        <v>2.0333579086211001E-6</v>
      </c>
      <c r="AB24" s="1">
        <f t="shared" si="4"/>
        <v>4.2735921398274136E-6</v>
      </c>
      <c r="AC24" s="1">
        <f t="shared" si="5"/>
        <v>4.2809582087700285E-6</v>
      </c>
      <c r="AD24" s="1">
        <f t="shared" si="6"/>
        <v>2.1872555318464616E-6</v>
      </c>
      <c r="AE24" s="1">
        <f t="shared" si="7"/>
        <v>2.8573065432842019E-7</v>
      </c>
      <c r="AF24" s="1">
        <f t="shared" si="8"/>
        <v>8.8197394890425619E-7</v>
      </c>
      <c r="AG24" s="1">
        <f t="shared" si="9"/>
        <v>7.1875733785687763E-7</v>
      </c>
      <c r="AH24" s="1">
        <f t="shared" si="10"/>
        <v>9.4659037509080245E-7</v>
      </c>
    </row>
    <row r="25" spans="1:34" x14ac:dyDescent="0.35">
      <c r="A25" t="s">
        <v>33</v>
      </c>
      <c r="B25" t="s">
        <v>51</v>
      </c>
      <c r="C25" s="1">
        <f>('MJ SP'!C25*3.6*1000)/(C$32*C$33)</f>
        <v>2.1646703069704817E-9</v>
      </c>
      <c r="D25" s="1">
        <f>('MJ SP'!D25*3.6*1000)/(D$32*D$33)</f>
        <v>4.5083237776054311E-9</v>
      </c>
      <c r="E25" s="1">
        <f>('MJ SP'!E25*3.6*1000)/(E$32*E$33)</f>
        <v>7.6922841785668652E-9</v>
      </c>
      <c r="F25" s="1">
        <f>('MJ SP'!F25*3.6*1000)/(F$32*F$33)</f>
        <v>2.7283404715125274E-9</v>
      </c>
      <c r="G25" s="1">
        <f>('MJ SP'!G25*3.6*1000)/(G$32*G$33)</f>
        <v>4.3032921123469248E-9</v>
      </c>
      <c r="H25" s="1">
        <f>('MJ SP'!H25*3.6*1000)/(H$32*H$33)</f>
        <v>1.9067228066290766E-9</v>
      </c>
      <c r="I25" s="1">
        <f>('MJ SP'!I25*3.6*1000)/(I$32*I$33)</f>
        <v>1.2642016059536537E-9</v>
      </c>
      <c r="J25" s="1">
        <f>('MJ SP'!J25*3.6*1000)/(J$32*J$33)</f>
        <v>1.6494836235328518E-9</v>
      </c>
      <c r="K25" s="1">
        <f>('MJ SP'!K25*3.6*1000)/(K$32*K$33)</f>
        <v>1.7328538306464608E-9</v>
      </c>
      <c r="L25" s="1">
        <f>('MJ SP'!L25*3.6*1000)/(L$32*L$33)</f>
        <v>-1.2322935995398599E-8</v>
      </c>
      <c r="N25" s="1">
        <f>('MJ SP'!N25*3.6*1000)/(C$32*C$33)</f>
        <v>6.0371503148767544E-11</v>
      </c>
      <c r="O25" s="1">
        <f>('MJ SP'!O25*3.6*1000)/(D$32*D$33)</f>
        <v>6.2625685679723149E-11</v>
      </c>
      <c r="P25" s="1">
        <f>('MJ SP'!P25*3.6*1000)/(E$32*E$33)</f>
        <v>8.6955228804726369E-11</v>
      </c>
      <c r="Q25" s="1">
        <f>('MJ SP'!Q25*3.6*1000)/(F$32*F$33)</f>
        <v>8.6955228804726369E-11</v>
      </c>
      <c r="R25" s="1">
        <f>('MJ SP'!R25*3.6*1000)/(G$32*G$33)</f>
        <v>6.137529182623852E-11</v>
      </c>
      <c r="S25" s="1">
        <f>('MJ SP'!S25*3.6*1000)/(H$32*H$33)</f>
        <v>6.137529182623852E-11</v>
      </c>
      <c r="T25" s="1">
        <f>('MJ SP'!T25*3.6*1000)/(I$32*I$33)</f>
        <v>6.137529182623852E-11</v>
      </c>
      <c r="U25" s="1">
        <f>('MJ SP'!U25*3.6*1000)/(J$32*J$33)</f>
        <v>5.1332191085612977E-11</v>
      </c>
      <c r="V25" s="1">
        <f>('MJ SP'!V25*3.6*1000)/(K$32*K$33)</f>
        <v>4.8243912922738704E-11</v>
      </c>
      <c r="W25" s="1">
        <f>('MJ SP'!W25*3.6*1000)/(L$32*L$33)</f>
        <v>4.8243912922738704E-11</v>
      </c>
      <c r="Y25" s="1">
        <f t="shared" si="0"/>
        <v>2.2250418101192493E-9</v>
      </c>
      <c r="Z25" s="1">
        <f t="shared" si="2"/>
        <v>4.5240313102218362E-9</v>
      </c>
      <c r="AA25" s="1">
        <f t="shared" si="3"/>
        <v>7.5015295275089737E-9</v>
      </c>
      <c r="AB25" s="1">
        <f t="shared" si="4"/>
        <v>2.7857830058073534E-9</v>
      </c>
      <c r="AC25" s="1">
        <f t="shared" si="5"/>
        <v>4.2576861244704675E-9</v>
      </c>
      <c r="AD25" s="1">
        <f t="shared" si="6"/>
        <v>1.9809452840385116E-9</v>
      </c>
      <c r="AE25" s="1">
        <f t="shared" si="7"/>
        <v>1.37055014339686E-9</v>
      </c>
      <c r="AF25" s="1">
        <f t="shared" si="8"/>
        <v>1.7270271143935038E-9</v>
      </c>
      <c r="AG25" s="1">
        <f t="shared" si="9"/>
        <v>1.8032949468967019E-9</v>
      </c>
      <c r="AH25" s="1">
        <f t="shared" si="10"/>
        <v>-1.1549705387846104E-8</v>
      </c>
    </row>
    <row r="26" spans="1:34" x14ac:dyDescent="0.35">
      <c r="A26" t="s">
        <v>34</v>
      </c>
      <c r="B26" t="s">
        <v>37</v>
      </c>
      <c r="C26" s="1">
        <f>('MJ SP'!C26*3.6*1000)/(C$32*C$33)</f>
        <v>4.8003357688076867E-10</v>
      </c>
      <c r="D26" s="1">
        <f>('MJ SP'!D26*3.6*1000)/(D$32*D$33)</f>
        <v>2.50037288615696E-10</v>
      </c>
      <c r="E26" s="1">
        <f>('MJ SP'!E26*3.6*1000)/(E$32*E$33)</f>
        <v>1.8278936537301752E-9</v>
      </c>
      <c r="F26" s="1">
        <f>('MJ SP'!F26*3.6*1000)/(F$32*F$33)</f>
        <v>2.2749323563045262E-9</v>
      </c>
      <c r="G26" s="1">
        <f>('MJ SP'!G26*3.6*1000)/(G$32*G$33)</f>
        <v>3.5349768105659828E-9</v>
      </c>
      <c r="H26" s="1">
        <f>('MJ SP'!H26*3.6*1000)/(H$32*H$33)</f>
        <v>1.7610353022898089E-9</v>
      </c>
      <c r="I26" s="1">
        <f>('MJ SP'!I26*3.6*1000)/(I$32*I$33)</f>
        <v>1.4124643742733738E-9</v>
      </c>
      <c r="J26" s="1">
        <f>('MJ SP'!J26*3.6*1000)/(J$32*J$33)</f>
        <v>1.8715864163574299E-9</v>
      </c>
      <c r="K26" s="1">
        <f>('MJ SP'!K26*3.6*1000)/(K$32*K$33)</f>
        <v>2.8396023473673462E-9</v>
      </c>
      <c r="L26" s="1">
        <f>('MJ SP'!L26*3.6*1000)/(L$32*L$33)</f>
        <v>4.5180148772742906E-9</v>
      </c>
      <c r="N26" s="1">
        <f>('MJ SP'!N26*3.6*1000)/(C$32*C$33)</f>
        <v>3.2434372229033983E-9</v>
      </c>
      <c r="O26" s="1">
        <f>('MJ SP'!O26*3.6*1000)/(D$32*D$33)</f>
        <v>3.6552903159957555E-10</v>
      </c>
      <c r="P26" s="1">
        <f>('MJ SP'!P26*3.6*1000)/(E$32*E$33)</f>
        <v>8.9726965405253405E-10</v>
      </c>
      <c r="Q26" s="1">
        <f>('MJ SP'!Q26*3.6*1000)/(F$32*F$33)</f>
        <v>8.9726965405253405E-10</v>
      </c>
      <c r="R26" s="1">
        <f>('MJ SP'!R26*3.6*1000)/(G$32*G$33)</f>
        <v>4.40784929011668E-10</v>
      </c>
      <c r="S26" s="1">
        <f>('MJ SP'!S26*3.6*1000)/(H$32*H$33)</f>
        <v>4.40784929011668E-10</v>
      </c>
      <c r="T26" s="1">
        <f>('MJ SP'!T26*3.6*1000)/(I$32*I$33)</f>
        <v>4.40784929011668E-10</v>
      </c>
      <c r="U26" s="1">
        <f>('MJ SP'!U26*3.6*1000)/(J$32*J$33)</f>
        <v>3.3141176281021412E-10</v>
      </c>
      <c r="V26" s="1">
        <f>('MJ SP'!V26*3.6*1000)/(K$32*K$33)</f>
        <v>3.668140712131409E-10</v>
      </c>
      <c r="W26" s="1">
        <f>('MJ SP'!W26*3.6*1000)/(L$32*L$33)</f>
        <v>3.668140712131409E-10</v>
      </c>
      <c r="Y26" s="1">
        <f t="shared" si="0"/>
        <v>3.7234707997841671E-9</v>
      </c>
      <c r="Z26" s="1">
        <f t="shared" si="2"/>
        <v>6.7772440980664954E-10</v>
      </c>
      <c r="AA26" s="1">
        <f t="shared" si="3"/>
        <v>2.7750786823827821E-9</v>
      </c>
      <c r="AB26" s="1">
        <f t="shared" si="4"/>
        <v>3.1997654498284152E-9</v>
      </c>
      <c r="AC26" s="1">
        <f t="shared" si="5"/>
        <v>3.9631471925879764E-9</v>
      </c>
      <c r="AD26" s="1">
        <f t="shared" si="6"/>
        <v>2.2779027597256114E-9</v>
      </c>
      <c r="AE26" s="1">
        <f t="shared" si="7"/>
        <v>1.9467603781099978E-9</v>
      </c>
      <c r="AF26" s="1">
        <f t="shared" si="8"/>
        <v>2.2790218101984698E-9</v>
      </c>
      <c r="AG26" s="1">
        <f t="shared" si="9"/>
        <v>3.2322691376406711E-9</v>
      </c>
      <c r="AH26" s="1">
        <f t="shared" si="10"/>
        <v>4.8267610410522681E-9</v>
      </c>
    </row>
    <row r="27" spans="1:34" x14ac:dyDescent="0.35">
      <c r="A27" t="s">
        <v>35</v>
      </c>
      <c r="B27" t="s">
        <v>50</v>
      </c>
      <c r="C27" s="1">
        <f>('MJ SP'!C27*3.6*1000)/(C$32*C$33)</f>
        <v>1.8726720158459368E-4</v>
      </c>
      <c r="D27" s="1">
        <f>('MJ SP'!D27*3.6*1000)/(D$32*D$33)</f>
        <v>1.220052652197089E-4</v>
      </c>
      <c r="E27" s="1">
        <f>('MJ SP'!E27*3.6*1000)/(E$32*E$33)</f>
        <v>3.566591381413206E-4</v>
      </c>
      <c r="F27" s="1">
        <f>('MJ SP'!F27*3.6*1000)/(F$32*F$33)</f>
        <v>1.6972957936114112E-4</v>
      </c>
      <c r="G27" s="1">
        <f>('MJ SP'!G27*3.6*1000)/(G$32*G$33)</f>
        <v>2.7541129329004626E-4</v>
      </c>
      <c r="H27" s="1">
        <f>('MJ SP'!H27*3.6*1000)/(H$32*H$33)</f>
        <v>1.541031760729365E-4</v>
      </c>
      <c r="I27" s="1">
        <f>('MJ SP'!I27*3.6*1000)/(I$32*I$33)</f>
        <v>1.5936994167339407E-4</v>
      </c>
      <c r="J27" s="1">
        <f>('MJ SP'!J27*3.6*1000)/(J$32*J$33)</f>
        <v>1.990625043215848E-4</v>
      </c>
      <c r="K27" s="1">
        <f>('MJ SP'!K27*3.6*1000)/(K$32*K$33)</f>
        <v>1.7798966647164521E-4</v>
      </c>
      <c r="L27" s="1">
        <f>('MJ SP'!L27*3.6*1000)/(L$32*L$33)</f>
        <v>2.2076282983698775E-4</v>
      </c>
      <c r="N27" s="1">
        <f>('MJ SP'!N27*3.6*1000)/(C$32*C$33)</f>
        <v>1.9944863797569999E-3</v>
      </c>
      <c r="O27" s="1">
        <f>('MJ SP'!O27*3.6*1000)/(D$32*D$33)</f>
        <v>3.3977642596608952E-4</v>
      </c>
      <c r="P27" s="1">
        <f>('MJ SP'!P27*3.6*1000)/(E$32*E$33)</f>
        <v>3.970346744317787E-4</v>
      </c>
      <c r="Q27" s="1">
        <f>('MJ SP'!Q27*3.6*1000)/(F$32*F$33)</f>
        <v>3.970346744317787E-4</v>
      </c>
      <c r="R27" s="1">
        <f>('MJ SP'!R27*3.6*1000)/(G$32*G$33)</f>
        <v>9.8714990483740475E-4</v>
      </c>
      <c r="S27" s="1">
        <f>('MJ SP'!S27*3.6*1000)/(H$32*H$33)</f>
        <v>9.8714990483740475E-4</v>
      </c>
      <c r="T27" s="1">
        <f>('MJ SP'!T27*3.6*1000)/(I$32*I$33)</f>
        <v>9.8714990483740475E-4</v>
      </c>
      <c r="U27" s="1">
        <f>('MJ SP'!U27*3.6*1000)/(J$32*J$33)</f>
        <v>6.9559650864940128E-4</v>
      </c>
      <c r="V27" s="1">
        <f>('MJ SP'!V27*3.6*1000)/(K$32*K$33)</f>
        <v>5.3354680303742722E-4</v>
      </c>
      <c r="W27" s="1">
        <f>('MJ SP'!W27*3.6*1000)/(L$32*L$33)</f>
        <v>5.3354680303742722E-4</v>
      </c>
      <c r="Y27" s="1">
        <f t="shared" si="0"/>
        <v>2.1817535813415936E-3</v>
      </c>
      <c r="Z27" s="1">
        <f t="shared" si="2"/>
        <v>4.9618112898891433E-4</v>
      </c>
      <c r="AA27" s="1">
        <f t="shared" si="3"/>
        <v>8.2509680101152392E-4</v>
      </c>
      <c r="AB27" s="1">
        <f t="shared" si="4"/>
        <v>6.4751372017035353E-4</v>
      </c>
      <c r="AC27" s="1">
        <f t="shared" si="5"/>
        <v>1.308520817288158E-3</v>
      </c>
      <c r="AD27" s="1">
        <f t="shared" si="6"/>
        <v>1.1932781059319037E-3</v>
      </c>
      <c r="AE27" s="1">
        <f t="shared" si="7"/>
        <v>1.1982815332523384E-3</v>
      </c>
      <c r="AF27" s="1">
        <f t="shared" si="8"/>
        <v>9.5901374138951639E-4</v>
      </c>
      <c r="AG27" s="1">
        <f t="shared" si="9"/>
        <v>7.8504732510069851E-4</v>
      </c>
      <c r="AH27" s="1">
        <f t="shared" si="10"/>
        <v>8.2568183029777388E-4</v>
      </c>
    </row>
    <row r="28" spans="1:34" x14ac:dyDescent="0.35">
      <c r="A28" t="s">
        <v>36</v>
      </c>
      <c r="B28" t="s">
        <v>49</v>
      </c>
      <c r="C28" s="1">
        <f>('MJ SP'!C28*3.6*1000)/(C$32*C$33)</f>
        <v>1.2116884614531464E-3</v>
      </c>
      <c r="D28" s="1">
        <f>('MJ SP'!D28*3.6*1000)/(D$32*D$33)</f>
        <v>1.5573315605280919E-3</v>
      </c>
      <c r="E28" s="1">
        <f>('MJ SP'!E28*3.6*1000)/(E$32*E$33)</f>
        <v>9.6510273894190972E-3</v>
      </c>
      <c r="F28" s="1">
        <f>('MJ SP'!F28*3.6*1000)/(F$32*F$33)</f>
        <v>1.0970944879634487E-2</v>
      </c>
      <c r="G28" s="1">
        <f>('MJ SP'!G28*3.6*1000)/(G$32*G$33)</f>
        <v>1.2909213825367272E-2</v>
      </c>
      <c r="H28" s="1">
        <f>('MJ SP'!H28*3.6*1000)/(H$32*H$33)</f>
        <v>9.7347244547628473E-3</v>
      </c>
      <c r="I28" s="1">
        <f>('MJ SP'!I28*3.6*1000)/(I$32*I$33)</f>
        <v>1.0505324711778216E-2</v>
      </c>
      <c r="J28" s="1">
        <f>('MJ SP'!J28*3.6*1000)/(J$32*J$33)</f>
        <v>1.2317789927645966E-2</v>
      </c>
      <c r="K28" s="1">
        <f>('MJ SP'!K28*3.6*1000)/(K$32*K$33)</f>
        <v>2.4009403444547549E-3</v>
      </c>
      <c r="L28" s="1">
        <f>('MJ SP'!L28*3.6*1000)/(L$32*L$33)</f>
        <v>5.9787231448946631E-3</v>
      </c>
      <c r="N28" s="1">
        <f>('MJ SP'!N28*3.6*1000)/(C$32*C$33)</f>
        <v>1.0572494266234589E-3</v>
      </c>
      <c r="O28" s="1">
        <f>('MJ SP'!O28*3.6*1000)/(D$32*D$33)</f>
        <v>1.0967255673376428E-3</v>
      </c>
      <c r="P28" s="1">
        <f>('MJ SP'!P28*3.6*1000)/(E$32*E$33)</f>
        <v>1.4251089953246001E-3</v>
      </c>
      <c r="Q28" s="1">
        <f>('MJ SP'!Q28*3.6*1000)/(F$32*F$33)</f>
        <v>1.4251089953246001E-3</v>
      </c>
      <c r="R28" s="1">
        <f>('MJ SP'!R28*3.6*1000)/(G$32*G$33)</f>
        <v>1.0748281770915338E-3</v>
      </c>
      <c r="S28" s="1">
        <f>('MJ SP'!S28*3.6*1000)/(H$32*H$33)</f>
        <v>1.0748281770915338E-3</v>
      </c>
      <c r="T28" s="1">
        <f>('MJ SP'!T28*3.6*1000)/(I$32*I$33)</f>
        <v>1.0748281770915338E-3</v>
      </c>
      <c r="U28" s="1">
        <f>('MJ SP'!U28*3.6*1000)/(J$32*J$33)</f>
        <v>8.9894945068462928E-4</v>
      </c>
      <c r="V28" s="1">
        <f>('MJ SP'!V28*3.6*1000)/(K$32*K$33)</f>
        <v>8.4486631300116698E-4</v>
      </c>
      <c r="W28" s="1">
        <f>('MJ SP'!W28*3.6*1000)/(L$32*L$33)</f>
        <v>8.4486631300116698E-4</v>
      </c>
      <c r="Y28" s="1">
        <f t="shared" si="0"/>
        <v>2.2689378880766053E-3</v>
      </c>
      <c r="Z28" s="1">
        <f t="shared" si="2"/>
        <v>2.646354743069952E-3</v>
      </c>
      <c r="AA28" s="1">
        <f t="shared" si="3"/>
        <v>1.0635776459910342E-2</v>
      </c>
      <c r="AB28" s="1">
        <f t="shared" si="4"/>
        <v>1.1889698075614963E-2</v>
      </c>
      <c r="AC28" s="1">
        <f t="shared" si="5"/>
        <v>1.3398286796739696E-2</v>
      </c>
      <c r="AD28" s="1">
        <f t="shared" si="6"/>
        <v>1.0382521894665491E-2</v>
      </c>
      <c r="AE28" s="1">
        <f t="shared" si="7"/>
        <v>1.1114592138830093E-2</v>
      </c>
      <c r="AF28" s="1">
        <f t="shared" si="8"/>
        <v>1.2669349303817896E-2</v>
      </c>
      <c r="AG28" s="1">
        <f t="shared" si="9"/>
        <v>3.1969632189869555E-3</v>
      </c>
      <c r="AH28" s="1">
        <f t="shared" si="10"/>
        <v>6.595856879404869E-3</v>
      </c>
    </row>
    <row r="31" spans="1:34" x14ac:dyDescent="0.35">
      <c r="C31" t="s">
        <v>6</v>
      </c>
      <c r="D31" t="s">
        <v>5</v>
      </c>
      <c r="E31" t="s">
        <v>10</v>
      </c>
      <c r="F31" t="s">
        <v>3</v>
      </c>
      <c r="G31" t="s">
        <v>0</v>
      </c>
      <c r="H31" t="s">
        <v>2</v>
      </c>
      <c r="I31" t="s">
        <v>1</v>
      </c>
      <c r="J31" t="s">
        <v>4</v>
      </c>
      <c r="K31" t="s">
        <v>7</v>
      </c>
      <c r="L31" t="s">
        <v>8</v>
      </c>
    </row>
    <row r="32" spans="1:34" x14ac:dyDescent="0.35">
      <c r="C32" s="2">
        <v>167</v>
      </c>
      <c r="D32" s="2">
        <v>150</v>
      </c>
      <c r="E32" s="2">
        <v>380</v>
      </c>
      <c r="F32" s="2">
        <v>380</v>
      </c>
      <c r="G32" s="2">
        <v>353</v>
      </c>
      <c r="H32" s="2">
        <v>353</v>
      </c>
      <c r="I32" s="2">
        <v>353</v>
      </c>
      <c r="J32" s="2">
        <v>280</v>
      </c>
      <c r="K32" s="2">
        <v>205</v>
      </c>
      <c r="L32" s="2">
        <v>205</v>
      </c>
    </row>
    <row r="33" spans="3:28" x14ac:dyDescent="0.35">
      <c r="C33" s="3">
        <v>41.2</v>
      </c>
      <c r="D33" s="3">
        <v>46.5</v>
      </c>
      <c r="E33" s="3">
        <v>19</v>
      </c>
      <c r="F33" s="3">
        <v>19</v>
      </c>
      <c r="G33" s="3">
        <v>19.899999999999999</v>
      </c>
      <c r="H33" s="3">
        <v>19.899999999999999</v>
      </c>
      <c r="I33" s="3">
        <v>19.899999999999999</v>
      </c>
      <c r="J33" s="3">
        <v>28.9</v>
      </c>
      <c r="K33" s="3">
        <v>42</v>
      </c>
      <c r="L33" s="3">
        <v>42</v>
      </c>
      <c r="Z33" s="7"/>
      <c r="AB33" s="7"/>
    </row>
  </sheetData>
  <mergeCells count="3">
    <mergeCell ref="C2:L2"/>
    <mergeCell ref="N2:W2"/>
    <mergeCell ref="Y2:A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F6D5-E4E4-4ADA-A7FA-B0D4A0621664}">
  <dimension ref="A1:M5"/>
  <sheetViews>
    <sheetView zoomScale="35" zoomScaleNormal="35" workbookViewId="0">
      <selection activeCell="AQ43" sqref="AQ43"/>
    </sheetView>
  </sheetViews>
  <sheetFormatPr defaultRowHeight="14.5" x14ac:dyDescent="0.35"/>
  <sheetData>
    <row r="1" spans="1:13" x14ac:dyDescent="0.35">
      <c r="A1" s="15" t="s">
        <v>76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3" x14ac:dyDescent="0.35">
      <c r="A2" t="s">
        <v>77</v>
      </c>
      <c r="B2" t="s">
        <v>6</v>
      </c>
      <c r="C2" t="s">
        <v>5</v>
      </c>
      <c r="D2" t="s">
        <v>75</v>
      </c>
      <c r="E2" t="s">
        <v>67</v>
      </c>
      <c r="F2" t="s">
        <v>68</v>
      </c>
      <c r="G2" t="s">
        <v>69</v>
      </c>
      <c r="H2" t="s">
        <v>70</v>
      </c>
      <c r="I2" t="s">
        <v>4</v>
      </c>
      <c r="J2" t="s">
        <v>71</v>
      </c>
      <c r="K2" t="s">
        <v>72</v>
      </c>
    </row>
    <row r="3" spans="1:13" x14ac:dyDescent="0.35">
      <c r="A3" t="s">
        <v>73</v>
      </c>
      <c r="B3" s="7">
        <f>'T-km'!Y5*1000</f>
        <v>24.877495289404049</v>
      </c>
      <c r="C3" s="7">
        <f>'T-km'!Z5*1000</f>
        <v>22.204908190411974</v>
      </c>
      <c r="D3" s="7">
        <f>'T-km'!AA5*1000</f>
        <v>18.717211618991293</v>
      </c>
      <c r="E3" s="7">
        <f>'T-km'!AB5*1000</f>
        <v>11.835806797005404</v>
      </c>
      <c r="F3" s="7">
        <f>'T-km'!AC5*1000</f>
        <v>20.762293752502952</v>
      </c>
      <c r="G3" s="7">
        <f>'T-km'!AD5*1000</f>
        <v>11.169728475817182</v>
      </c>
      <c r="H3" s="7">
        <f>'T-km'!AE5*1000</f>
        <v>13.179225940480256</v>
      </c>
      <c r="I3" s="7">
        <f>'T-km'!AF5*1000</f>
        <v>18.441984481848881</v>
      </c>
      <c r="J3" s="7">
        <f>'T-km'!AG5*1000</f>
        <v>7.8370230789701116</v>
      </c>
      <c r="K3" s="7">
        <f>'T-km'!AH5*1000</f>
        <v>4.1856167388086831</v>
      </c>
      <c r="L3" s="7"/>
      <c r="M3" s="7"/>
    </row>
    <row r="4" spans="1:13" x14ac:dyDescent="0.35">
      <c r="A4" t="s">
        <v>74</v>
      </c>
      <c r="B4" s="7">
        <f>'MJ SP'!Y5*1000</f>
        <v>207.31246074503372</v>
      </c>
      <c r="C4" s="7">
        <f>'MJ SP'!Z5*1000</f>
        <v>178.75498702558224</v>
      </c>
      <c r="D4" s="7">
        <f>'MJ SP'!AA5*1000</f>
        <v>150.18811243070513</v>
      </c>
      <c r="E4" s="7">
        <f>'MJ SP'!AB5*1000</f>
        <v>95.122777128980758</v>
      </c>
      <c r="F4" s="7">
        <f>'MJ SP'!AC5*1000</f>
        <v>167.67074060682577</v>
      </c>
      <c r="G4" s="7">
        <f>'MJ SP'!AD5*1000</f>
        <v>90.361220324058436</v>
      </c>
      <c r="H4" s="7">
        <f>'MJ SP'!AE5*1000</f>
        <v>106.55639653829985</v>
      </c>
      <c r="I4" s="7">
        <f>'MJ SP'!AF5*1000</f>
        <v>148.97063365442349</v>
      </c>
      <c r="J4" s="7">
        <f>'MJ SP'!AG5*1000</f>
        <v>65.308525658084264</v>
      </c>
      <c r="K4" s="7">
        <f>'MJ SP'!AH5*1000</f>
        <v>34.880139490072359</v>
      </c>
      <c r="L4" s="7"/>
      <c r="M4" s="7"/>
    </row>
    <row r="5" spans="1:13" x14ac:dyDescent="0.35">
      <c r="A5" t="s">
        <v>62</v>
      </c>
      <c r="B5" s="7">
        <f>'MJ fuel'!Y5*1000</f>
        <v>108.47114392798694</v>
      </c>
      <c r="C5" s="7">
        <f>'MJ fuel'!Z5*1000</f>
        <v>92.290061748588926</v>
      </c>
      <c r="D5" s="7">
        <f>'MJ fuel'!AA5*1000</f>
        <v>75.141141935517425</v>
      </c>
      <c r="E5" s="7">
        <f>'MJ fuel'!AB5*1000</f>
        <v>47.68474206208144</v>
      </c>
      <c r="F5" s="7">
        <f>'MJ fuel'!AC5*1000</f>
        <v>86.038875039220642</v>
      </c>
      <c r="G5" s="7">
        <f>'MJ fuel'!AD5*1000</f>
        <v>46.419492998996503</v>
      </c>
      <c r="H5" s="7">
        <f>'MJ fuel'!AE5*1000</f>
        <v>54.719154816763691</v>
      </c>
      <c r="I5" s="7">
        <f>'MJ fuel'!AF5*1000</f>
        <v>67.086685992966153</v>
      </c>
      <c r="J5" s="7">
        <f>'MJ fuel'!AG5*1000</f>
        <v>28.396199407200427</v>
      </c>
      <c r="K5" s="7">
        <f>'MJ fuel'!AH5*1000</f>
        <v>15.673529232421927</v>
      </c>
      <c r="L5" s="7"/>
      <c r="M5" s="7"/>
    </row>
  </sheetData>
  <mergeCells count="1">
    <mergeCell ref="A1:K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27ACD7892270F4497DE55D5CA7B60FB" ma:contentTypeVersion="15" ma:contentTypeDescription="Opret et nyt dokument." ma:contentTypeScope="" ma:versionID="c9c1026072244987adaa276dd14b4dc1">
  <xsd:schema xmlns:xsd="http://www.w3.org/2001/XMLSchema" xmlns:xs="http://www.w3.org/2001/XMLSchema" xmlns:p="http://schemas.microsoft.com/office/2006/metadata/properties" xmlns:ns2="2ccbccac-4233-4f22-990a-e3e24a84f89a" xmlns:ns3="53f45b00-2b36-4e38-997d-54cb044e07fd" targetNamespace="http://schemas.microsoft.com/office/2006/metadata/properties" ma:root="true" ma:fieldsID="c78fd198d329aabfa1fe9a40b185da52" ns2:_="" ns3:_="">
    <xsd:import namespace="2ccbccac-4233-4f22-990a-e3e24a84f89a"/>
    <xsd:import namespace="53f45b00-2b36-4e38-997d-54cb044e07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cbccac-4233-4f22-990a-e3e24a84f8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Billedmærker" ma:readOnly="false" ma:fieldId="{5cf76f15-5ced-4ddc-b409-7134ff3c332f}" ma:taxonomyMulti="true" ma:sspId="b2102423-6c9a-45d0-aa71-0069027da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f45b00-2b36-4e38-997d-54cb044e07f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fca6b0f9-7422-41a4-940f-75f735b0af79}" ma:internalName="TaxCatchAll" ma:showField="CatchAllData" ma:web="53f45b00-2b36-4e38-997d-54cb044e07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3f45b00-2b36-4e38-997d-54cb044e07fd" xsi:nil="true"/>
    <lcf76f155ced4ddcb4097134ff3c332f xmlns="2ccbccac-4233-4f22-990a-e3e24a84f89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60AF00E-4BA3-4235-AB96-377BBF538C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cbccac-4233-4f22-990a-e3e24a84f89a"/>
    <ds:schemaRef ds:uri="53f45b00-2b36-4e38-997d-54cb044e07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582181-4678-469E-AD9D-2C30253D42B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775265-45BB-4D74-88A4-432D5C3DEBB5}">
  <ds:schemaRefs>
    <ds:schemaRef ds:uri="http://schemas.microsoft.com/office/2006/metadata/properties"/>
    <ds:schemaRef ds:uri="http://schemas.microsoft.com/office/infopath/2007/PartnerControls"/>
    <ds:schemaRef ds:uri="53f45b00-2b36-4e38-997d-54cb044e07fd"/>
    <ds:schemaRef ds:uri="2ccbccac-4233-4f22-990a-e3e24a84f8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Description</vt:lpstr>
      <vt:lpstr>T-km</vt:lpstr>
      <vt:lpstr>MJ SP</vt:lpstr>
      <vt:lpstr>MJ fuel</vt:lpstr>
      <vt:lpstr>All</vt:lpstr>
    </vt:vector>
  </TitlesOfParts>
  <Company>Technical University of Denmark - 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Roux</dc:creator>
  <cp:lastModifiedBy>Megan Roux</cp:lastModifiedBy>
  <dcterms:created xsi:type="dcterms:W3CDTF">2025-01-07T05:44:41Z</dcterms:created>
  <dcterms:modified xsi:type="dcterms:W3CDTF">2025-01-18T18:26:04Z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0x010100927ACD7892270F4497DE55D5CA7B60FB</vt:lpwstr>
  </property>
  <property fmtid="{D5CDD505-2E9C-101B-9397-08002B2CF9AE}" pid="3" name="MediaServiceImageTags">
    <vt:lpwstr/>
  </property>
</Properties>
</file>