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oufik\Documents\"/>
    </mc:Choice>
  </mc:AlternateContent>
  <bookViews>
    <workbookView xWindow="0" yWindow="0" windowWidth="23040" windowHeight="10452"/>
  </bookViews>
  <sheets>
    <sheet name="CTN 5K" sheetId="2" r:id="rId1"/>
    <sheet name="Feuil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G2" i="2"/>
  <c r="E3" i="2"/>
  <c r="G3" i="2"/>
  <c r="I3" i="2"/>
  <c r="E4" i="2"/>
  <c r="G4" i="2"/>
  <c r="E5" i="2"/>
  <c r="G5" i="2"/>
  <c r="E6" i="2"/>
  <c r="G6" i="2"/>
  <c r="E7" i="2"/>
  <c r="G7" i="2"/>
  <c r="E8" i="2"/>
  <c r="F7" i="2" s="1"/>
  <c r="G8" i="2"/>
  <c r="E9" i="2"/>
  <c r="F8" i="2" s="1"/>
  <c r="G9" i="2"/>
  <c r="F9" i="2" l="1"/>
  <c r="F5" i="2"/>
  <c r="F6" i="2"/>
  <c r="F4" i="2"/>
  <c r="F2" i="2"/>
  <c r="F3" i="2"/>
</calcChain>
</file>

<file path=xl/sharedStrings.xml><?xml version="1.0" encoding="utf-8"?>
<sst xmlns="http://schemas.openxmlformats.org/spreadsheetml/2006/main" count="10" uniqueCount="10">
  <si>
    <t>Quantum</t>
  </si>
  <si>
    <t>VCC</t>
  </si>
  <si>
    <t>R</t>
  </si>
  <si>
    <t>Température</t>
  </si>
  <si>
    <t>nbre de quantum</t>
  </si>
  <si>
    <t>Utherm=Vcc*R/(R+RT)</t>
  </si>
  <si>
    <t>R(T) (en ?)</t>
  </si>
  <si>
    <t>R(T) (en k?)</t>
  </si>
  <si>
    <t>R(T)/R(25)</t>
  </si>
  <si>
    <t>T (en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</si>
</sst>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_-* #,##0.000_-;\-* #,##0.000_-;_-* &quot;-&quot;??_-;_-@_-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2" borderId="1" xfId="0" applyFill="1" applyBorder="1"/>
    <xf numFmtId="166" fontId="0" fillId="3" borderId="1" xfId="0" applyNumberFormat="1" applyFill="1" applyBorder="1"/>
    <xf numFmtId="0" fontId="0" fillId="3" borderId="2" xfId="0" applyFill="1" applyBorder="1"/>
    <xf numFmtId="11" fontId="0" fillId="4" borderId="1" xfId="0" applyNumberFormat="1" applyFill="1" applyBorder="1"/>
    <xf numFmtId="0" fontId="0" fillId="4" borderId="2" xfId="0" applyFill="1" applyBorder="1"/>
    <xf numFmtId="11" fontId="0" fillId="5" borderId="1" xfId="0" applyNumberFormat="1" applyFill="1" applyBorder="1"/>
    <xf numFmtId="0" fontId="0" fillId="5" borderId="1" xfId="0" applyFill="1" applyBorder="1"/>
    <xf numFmtId="2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'CTN 5K'!$G$1</c:f>
              <c:strCache>
                <c:ptCount val="1"/>
                <c:pt idx="0">
                  <c:v>Température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'CTN 5K'!$E$2:$E$9</c:f>
              <c:numCache>
                <c:formatCode>_-* #\ ##0.000_-;\-* #\ ##0.000_-;_-* "-"??_-;_-@_-</c:formatCode>
                <c:ptCount val="8"/>
                <c:pt idx="0">
                  <c:v>0.80257510729613735</c:v>
                </c:pt>
                <c:pt idx="1">
                  <c:v>0.97037837837837837</c:v>
                </c:pt>
                <c:pt idx="2">
                  <c:v>1.1510643754808925</c:v>
                </c:pt>
                <c:pt idx="3">
                  <c:v>1.3397014925373134</c:v>
                </c:pt>
                <c:pt idx="4">
                  <c:v>1.5312180143295804</c:v>
                </c:pt>
                <c:pt idx="5">
                  <c:v>1.7201993100804907</c:v>
                </c:pt>
                <c:pt idx="6">
                  <c:v>1.9016949152542373</c:v>
                </c:pt>
                <c:pt idx="7">
                  <c:v>2.0723091840975205</c:v>
                </c:pt>
              </c:numCache>
            </c:numRef>
          </c:xVal>
          <c:yVal>
            <c:numRef>
              <c:f>'CTN 5K'!$G$2:$G$9</c:f>
              <c:numCache>
                <c:formatCode>General</c:formatCode>
                <c:ptCount val="8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35-4EA0-A570-9470A277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10128"/>
        <c:axId val="1320714704"/>
      </c:scatterChart>
      <c:valAx>
        <c:axId val="1320710128"/>
        <c:scaling>
          <c:orientation val="minMax"/>
          <c:min val="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714704"/>
        <c:crosses val="autoZero"/>
        <c:crossBetween val="midCat"/>
      </c:valAx>
      <c:valAx>
        <c:axId val="1320714704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071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147373</xdr:colOff>
      <xdr:row>5</xdr:row>
      <xdr:rowOff>59636</xdr:rowOff>
    </xdr:from>
    <xdr:to>
      <xdr:col>15</xdr:col>
      <xdr:colOff>364435</xdr:colOff>
      <xdr:row>28</xdr:row>
      <xdr:rowOff>106714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74361</xdr:colOff>
      <xdr:row>9</xdr:row>
      <xdr:rowOff>88812</xdr:rowOff>
    </xdr:from>
    <xdr:ext cx="1727158" cy="1786724"/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61" y="1734732"/>
          <a:ext cx="1727158" cy="1786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zoomScale="115" zoomScaleNormal="115" workbookViewId="0">
      <selection activeCell="I2" sqref="I2"/>
    </sheetView>
  </sheetViews>
  <sheetFormatPr baseColWidth="10" defaultRowHeight="14.4" x14ac:dyDescent="0.3"/>
  <cols>
    <col min="5" max="5" width="19.44140625" bestFit="1" customWidth="1"/>
    <col min="6" max="6" width="14.77734375" bestFit="1" customWidth="1"/>
  </cols>
  <sheetData>
    <row r="1" spans="1:9" x14ac:dyDescent="0.3">
      <c r="A1" s="3" t="s">
        <v>9</v>
      </c>
      <c r="B1" s="3" t="s">
        <v>8</v>
      </c>
      <c r="C1" t="s">
        <v>7</v>
      </c>
      <c r="D1" t="s">
        <v>6</v>
      </c>
      <c r="E1" s="10" t="s">
        <v>5</v>
      </c>
      <c r="F1" t="s">
        <v>4</v>
      </c>
      <c r="G1" t="s">
        <v>3</v>
      </c>
      <c r="H1" s="9" t="s">
        <v>2</v>
      </c>
      <c r="I1" s="8">
        <v>6800</v>
      </c>
    </row>
    <row r="2" spans="1:9" x14ac:dyDescent="0.3">
      <c r="A2" s="3">
        <v>-5</v>
      </c>
      <c r="B2" s="3">
        <v>4.2320000000000002</v>
      </c>
      <c r="C2">
        <v>21.16</v>
      </c>
      <c r="D2">
        <v>21160</v>
      </c>
      <c r="E2" s="2">
        <f>$I$2*$I$1/($I$1+D2)</f>
        <v>0.80257510729613735</v>
      </c>
      <c r="F2" s="1">
        <f>(E3-E2)/$I$3</f>
        <v>34.366109917642959</v>
      </c>
      <c r="G2">
        <f>A2</f>
        <v>-5</v>
      </c>
      <c r="H2" s="7" t="s">
        <v>1</v>
      </c>
      <c r="I2" s="6">
        <v>3.3</v>
      </c>
    </row>
    <row r="3" spans="1:9" x14ac:dyDescent="0.3">
      <c r="A3" s="3">
        <v>0</v>
      </c>
      <c r="B3" s="3">
        <v>3.2650000000000001</v>
      </c>
      <c r="C3">
        <v>16.324999999999999</v>
      </c>
      <c r="D3">
        <v>16325</v>
      </c>
      <c r="E3" s="2">
        <f>$I$2*$I$1/($I$1+D3)</f>
        <v>0.97037837837837837</v>
      </c>
      <c r="F3" s="1">
        <f>(E4-E3)/$I$3</f>
        <v>37.00449220659489</v>
      </c>
      <c r="G3">
        <f>A3</f>
        <v>0</v>
      </c>
      <c r="H3" s="5" t="s">
        <v>0</v>
      </c>
      <c r="I3" s="4">
        <f>5/1024</f>
        <v>4.8828125E-3</v>
      </c>
    </row>
    <row r="4" spans="1:9" x14ac:dyDescent="0.3">
      <c r="A4" s="3">
        <v>5</v>
      </c>
      <c r="B4" s="3">
        <v>2.5390000000000001</v>
      </c>
      <c r="C4">
        <v>12.695</v>
      </c>
      <c r="D4">
        <v>12695</v>
      </c>
      <c r="E4" s="2">
        <f>$I$2*$I$1/($I$1+D4)</f>
        <v>1.1510643754808925</v>
      </c>
      <c r="F4" s="1">
        <f>(E5-E4)/$I$3</f>
        <v>38.632881573155011</v>
      </c>
      <c r="G4">
        <f>A4</f>
        <v>5</v>
      </c>
    </row>
    <row r="5" spans="1:9" x14ac:dyDescent="0.3">
      <c r="A5" s="3">
        <v>10</v>
      </c>
      <c r="B5" s="3">
        <v>1.99</v>
      </c>
      <c r="C5">
        <v>9.9499999999999993</v>
      </c>
      <c r="D5">
        <v>9950</v>
      </c>
      <c r="E5" s="2">
        <f>$I$2*$I$1/($I$1+D5)</f>
        <v>1.3397014925373134</v>
      </c>
      <c r="F5" s="1">
        <f>(E6-E5)/$I$3</f>
        <v>39.222583663056277</v>
      </c>
      <c r="G5">
        <f>A5</f>
        <v>10</v>
      </c>
    </row>
    <row r="6" spans="1:9" x14ac:dyDescent="0.3">
      <c r="A6" s="3">
        <v>15</v>
      </c>
      <c r="B6" s="3">
        <v>1.571</v>
      </c>
      <c r="C6">
        <v>7.8550000000000004</v>
      </c>
      <c r="D6">
        <v>7855</v>
      </c>
      <c r="E6" s="2">
        <f>$I$2*$I$1/($I$1+D6)</f>
        <v>1.5312180143295804</v>
      </c>
      <c r="F6" s="1">
        <f>(E7-E6)/$I$3</f>
        <v>38.703369369786422</v>
      </c>
      <c r="G6">
        <f>A6</f>
        <v>15</v>
      </c>
    </row>
    <row r="7" spans="1:9" x14ac:dyDescent="0.3">
      <c r="A7" s="3">
        <v>20</v>
      </c>
      <c r="B7" s="3">
        <v>1.2490000000000001</v>
      </c>
      <c r="C7">
        <v>6.2450000000000001</v>
      </c>
      <c r="D7">
        <v>6245</v>
      </c>
      <c r="E7" s="2">
        <f>$I$2*$I$1/($I$1+D7)</f>
        <v>1.7201993100804907</v>
      </c>
      <c r="F7" s="1">
        <f>(E8-E7)/$I$3</f>
        <v>37.170299939583309</v>
      </c>
      <c r="G7">
        <f>A7</f>
        <v>20</v>
      </c>
    </row>
    <row r="8" spans="1:9" x14ac:dyDescent="0.3">
      <c r="A8" s="3">
        <v>25</v>
      </c>
      <c r="B8" s="3">
        <v>1</v>
      </c>
      <c r="C8">
        <v>5</v>
      </c>
      <c r="D8">
        <v>5000</v>
      </c>
      <c r="E8" s="2">
        <f>$I$2*$I$1/($I$1+D8)</f>
        <v>1.9016949152542373</v>
      </c>
      <c r="F8" s="1">
        <f>(E9-E8)/$I$3</f>
        <v>34.941802259104406</v>
      </c>
      <c r="G8">
        <f>A8</f>
        <v>25</v>
      </c>
    </row>
    <row r="9" spans="1:9" x14ac:dyDescent="0.3">
      <c r="A9" s="3">
        <v>30</v>
      </c>
      <c r="B9" s="3">
        <v>0.80569999999999997</v>
      </c>
      <c r="C9">
        <v>4.0285000000000002</v>
      </c>
      <c r="D9">
        <v>4028.5</v>
      </c>
      <c r="E9" s="2">
        <f>$I$2*$I$1/($I$1+D9)</f>
        <v>2.0723091840975205</v>
      </c>
      <c r="F9" s="1" t="e">
        <f>(#REF!-E9)/$I$3</f>
        <v>#REF!</v>
      </c>
      <c r="G9">
        <f>A9</f>
        <v>30</v>
      </c>
    </row>
    <row r="10" spans="1:9" x14ac:dyDescent="0.3">
      <c r="E10" s="2"/>
      <c r="F10" s="1"/>
    </row>
    <row r="11" spans="1:9" x14ac:dyDescent="0.3">
      <c r="E11" s="2"/>
      <c r="F11" s="1"/>
    </row>
    <row r="12" spans="1:9" x14ac:dyDescent="0.3">
      <c r="E12" s="2"/>
      <c r="F12" s="1"/>
    </row>
    <row r="13" spans="1:9" x14ac:dyDescent="0.3">
      <c r="E13" s="2"/>
      <c r="F13" s="1"/>
    </row>
    <row r="14" spans="1:9" x14ac:dyDescent="0.3">
      <c r="E14" s="2"/>
      <c r="F14" s="1"/>
    </row>
    <row r="15" spans="1:9" x14ac:dyDescent="0.3">
      <c r="E15" s="2"/>
      <c r="F15" s="1"/>
    </row>
    <row r="16" spans="1:9" x14ac:dyDescent="0.3">
      <c r="E16" s="2"/>
      <c r="F16" s="1"/>
    </row>
    <row r="17" spans="5:6" x14ac:dyDescent="0.3">
      <c r="E17" s="2"/>
      <c r="F17" s="1"/>
    </row>
    <row r="18" spans="5:6" x14ac:dyDescent="0.3">
      <c r="E18" s="2"/>
      <c r="F18" s="1"/>
    </row>
    <row r="19" spans="5:6" x14ac:dyDescent="0.3">
      <c r="E19" s="2"/>
      <c r="F19" s="1"/>
    </row>
    <row r="20" spans="5:6" x14ac:dyDescent="0.3">
      <c r="E20" s="2"/>
      <c r="F20" s="1"/>
    </row>
    <row r="21" spans="5:6" x14ac:dyDescent="0.3">
      <c r="E21" s="2"/>
      <c r="F21" s="1"/>
    </row>
    <row r="22" spans="5:6" x14ac:dyDescent="0.3">
      <c r="E22" s="2"/>
      <c r="F22" s="1"/>
    </row>
    <row r="23" spans="5:6" x14ac:dyDescent="0.3">
      <c r="E23" s="2"/>
      <c r="F23" s="1"/>
    </row>
    <row r="24" spans="5:6" x14ac:dyDescent="0.3">
      <c r="E24" s="2"/>
      <c r="F24" s="1"/>
    </row>
    <row r="25" spans="5:6" x14ac:dyDescent="0.3">
      <c r="E25" s="2"/>
      <c r="F25" s="1"/>
    </row>
    <row r="26" spans="5:6" x14ac:dyDescent="0.3">
      <c r="E26" s="2"/>
      <c r="F26" s="1"/>
    </row>
    <row r="27" spans="5:6" x14ac:dyDescent="0.3">
      <c r="E27" s="2"/>
      <c r="F2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CTN 5K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Taoufik MHAMMEDI</dc:creator>
  <cp:lastModifiedBy>Taoufik MHAMMEDI</cp:lastModifiedBy>
  <dcterms:created xsi:type="dcterms:W3CDTF">2021-04-06T13:56:57Z</dcterms:created>
  <dcterms:modified xsi:type="dcterms:W3CDTF">2021-04-06T14:09:42Z</dcterms:modified>
</cp:coreProperties>
</file>