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kh\OneDrive\Desktop\Mehery Soccom\Commecial Proposals Sent\All - Customer &amp; Partner Proposals Format\Proposal 2025\"/>
    </mc:Choice>
  </mc:AlternateContent>
  <xr:revisionPtr revIDLastSave="0" documentId="13_ncr:1_{013D613F-AA1C-4A38-9F3B-4A7586BE7569}" xr6:coauthVersionLast="47" xr6:coauthVersionMax="47" xr10:uidLastSave="{00000000-0000-0000-0000-000000000000}"/>
  <bookViews>
    <workbookView xWindow="-110" yWindow="-110" windowWidth="19420" windowHeight="10300" activeTab="4" xr2:uid="{2F643BAC-5BF2-CE4F-95AF-C444314189BA}"/>
  </bookViews>
  <sheets>
    <sheet name="Features" sheetId="1" r:id="rId1"/>
    <sheet name="INR" sheetId="3" r:id="rId2"/>
    <sheet name="USD" sheetId="6" r:id="rId3"/>
    <sheet name="Final INR " sheetId="8" r:id="rId4"/>
    <sheet name="Final USD" sheetId="9" r:id="rId5"/>
  </sheets>
  <definedNames>
    <definedName name="_Hlk175907077" localSheetId="0">Features!#REF!</definedName>
    <definedName name="_Hlk175907077" localSheetId="1">INR!$B$2</definedName>
    <definedName name="_Hlk175907077" localSheetId="2">USD!$B$2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9" l="1"/>
  <c r="H9" i="8"/>
  <c r="F6" i="6"/>
  <c r="F5" i="6"/>
  <c r="C13" i="6"/>
  <c r="F29" i="6"/>
  <c r="E29" i="6"/>
  <c r="D29" i="6"/>
  <c r="F28" i="6"/>
  <c r="E28" i="6"/>
  <c r="D28" i="6"/>
  <c r="C28" i="6"/>
  <c r="F27" i="6"/>
  <c r="F30" i="6" s="1"/>
  <c r="F31" i="6" s="1"/>
  <c r="E27" i="6"/>
  <c r="E30" i="6" s="1"/>
  <c r="E31" i="6" s="1"/>
  <c r="D27" i="6"/>
  <c r="D30" i="6" s="1"/>
  <c r="D31" i="6" s="1"/>
  <c r="C27" i="6"/>
  <c r="C23" i="6"/>
  <c r="C29" i="6" s="1"/>
  <c r="F20" i="6"/>
  <c r="E20" i="6"/>
  <c r="D20" i="6"/>
  <c r="C20" i="6"/>
  <c r="F13" i="6"/>
  <c r="E13" i="6"/>
  <c r="D13" i="6"/>
  <c r="C20" i="3"/>
  <c r="D20" i="3"/>
  <c r="C23" i="3"/>
  <c r="E20" i="3"/>
  <c r="F20" i="3"/>
  <c r="C30" i="6" l="1"/>
  <c r="C31" i="6" s="1"/>
  <c r="F6" i="3"/>
  <c r="F5" i="3"/>
  <c r="D35" i="3"/>
  <c r="C35" i="3"/>
  <c r="F13" i="3"/>
  <c r="F29" i="3"/>
  <c r="E29" i="3"/>
  <c r="D29" i="3"/>
  <c r="C29" i="3"/>
  <c r="F28" i="3"/>
  <c r="E28" i="3"/>
  <c r="D28" i="3"/>
  <c r="C28" i="3"/>
  <c r="F27" i="3"/>
  <c r="E27" i="3"/>
  <c r="D27" i="3"/>
  <c r="C27" i="3"/>
  <c r="E13" i="3"/>
  <c r="C30" i="3" l="1"/>
  <c r="C31" i="3" s="1"/>
  <c r="D30" i="3"/>
  <c r="D31" i="3" s="1"/>
  <c r="E30" i="3"/>
  <c r="E31" i="3" s="1"/>
  <c r="F30" i="3"/>
  <c r="F31" i="3" s="1"/>
  <c r="C13" i="3"/>
  <c r="D13" i="3"/>
</calcChain>
</file>

<file path=xl/sharedStrings.xml><?xml version="1.0" encoding="utf-8"?>
<sst xmlns="http://schemas.openxmlformats.org/spreadsheetml/2006/main" count="987" uniqueCount="198">
  <si>
    <t>Custom</t>
  </si>
  <si>
    <t>Lite</t>
  </si>
  <si>
    <t>Eco</t>
  </si>
  <si>
    <t>Pro</t>
  </si>
  <si>
    <t>Toggle button - Fixed &amp; Variable Fees / Only variable Fee</t>
  </si>
  <si>
    <t>Monthly</t>
  </si>
  <si>
    <t>Toggle button between Monthly, Quarterly, Annual - so one price is visible at a time</t>
  </si>
  <si>
    <t>When F&amp;V - Show Annual as default</t>
  </si>
  <si>
    <t>Quarterly</t>
  </si>
  <si>
    <t>Annual</t>
  </si>
  <si>
    <t>Show Variable as default pricing</t>
  </si>
  <si>
    <t>DAU - Per Daily Active User</t>
  </si>
  <si>
    <t>Common</t>
  </si>
  <si>
    <t>Set-up Fees - Optional</t>
  </si>
  <si>
    <t>Facebook Business Account Setup Consulting</t>
  </si>
  <si>
    <t>Smart Conversations</t>
  </si>
  <si>
    <t>Number of Users</t>
  </si>
  <si>
    <t>Users – Admin / Agent</t>
  </si>
  <si>
    <t>Communication Channels</t>
  </si>
  <si>
    <t>Any 2</t>
  </si>
  <si>
    <t>All</t>
  </si>
  <si>
    <t>Available Channels</t>
  </si>
  <si>
    <t>WhatsApp</t>
  </si>
  <si>
    <t>Lite + WebChat, Insta DM</t>
  </si>
  <si>
    <t>Pro + Email</t>
  </si>
  <si>
    <t>Conversations - Inbound</t>
  </si>
  <si>
    <t>Y</t>
  </si>
  <si>
    <t>X</t>
  </si>
  <si>
    <t>Chat GPT Paraphrase</t>
  </si>
  <si>
    <t>Follow-up, Appointments, Table Bookings</t>
  </si>
  <si>
    <t>BOTS</t>
  </si>
  <si>
    <t>Basic chatbots, Auto responders, OOO</t>
  </si>
  <si>
    <t>Advanced interconnected BOTs</t>
  </si>
  <si>
    <t>Outside Working Hours, Weekends and Holidays</t>
  </si>
  <si>
    <t>Text, image, video messaging</t>
  </si>
  <si>
    <t>Custom Image Templates</t>
  </si>
  <si>
    <t>Flows, Catalog, Carousel, Single Product message, Authentication</t>
  </si>
  <si>
    <t>Marketing / Lead Generation</t>
  </si>
  <si>
    <t>Campaign Management, CTA tracking, Analytics</t>
  </si>
  <si>
    <t>Click to WhatsApp Ads Insights</t>
  </si>
  <si>
    <t>Customer Management</t>
  </si>
  <si>
    <t>Agent Mobile App</t>
  </si>
  <si>
    <t>IOS and Android</t>
  </si>
  <si>
    <t>Onboarding &amp; Support Plans</t>
  </si>
  <si>
    <t>Assisted onboarding</t>
  </si>
  <si>
    <t>Email &amp; WhatsApp support</t>
  </si>
  <si>
    <t>10 hrs/day x 7 days/week</t>
  </si>
  <si>
    <t>SLA - Response Times</t>
  </si>
  <si>
    <t>12 hrs</t>
  </si>
  <si>
    <t>6 hrs</t>
  </si>
  <si>
    <t>4 hrs</t>
  </si>
  <si>
    <t>WhatsApp, Email and Call based support</t>
  </si>
  <si>
    <t>included</t>
  </si>
  <si>
    <t>WhatsApp, Email and Call based support 12 * 6</t>
  </si>
  <si>
    <t>Support Hours</t>
  </si>
  <si>
    <t>9am - 7pm</t>
  </si>
  <si>
    <t>Support Days</t>
  </si>
  <si>
    <t>Week Days, local Geo</t>
  </si>
  <si>
    <t>Image Creation Fee - per image</t>
  </si>
  <si>
    <t>Free images</t>
  </si>
  <si>
    <t>Free Units - monetised</t>
  </si>
  <si>
    <t>Free DAU Units</t>
  </si>
  <si>
    <t>Free images Units</t>
  </si>
  <si>
    <t>Free BOT conversations Units</t>
  </si>
  <si>
    <t>Free BOT conversations</t>
  </si>
  <si>
    <t>TOTAL FREE Units - Per month</t>
  </si>
  <si>
    <t>Total Cost of units</t>
  </si>
  <si>
    <t>1 unit</t>
  </si>
  <si>
    <t>1 paise</t>
  </si>
  <si>
    <t>Pay quarterly - Get Monthly * 3 units</t>
  </si>
  <si>
    <t>Pay Annually - get Monthly * 12 units</t>
  </si>
  <si>
    <t>Number Of Incremental Agents</t>
  </si>
  <si>
    <t xml:space="preserve">No impact on Unit calculation </t>
  </si>
  <si>
    <t>Per Agent Cost - pm</t>
  </si>
  <si>
    <t>API's only</t>
  </si>
  <si>
    <t>Full monty</t>
  </si>
  <si>
    <t>Additional Agents - cost pm (can be discounted)</t>
  </si>
  <si>
    <t>Based upon scope of work</t>
  </si>
  <si>
    <t>Open AI - CHAT GPT</t>
  </si>
  <si>
    <t>Custom BOT Scripting with OpenAI</t>
  </si>
  <si>
    <t>OpenAI - Setup and Training</t>
  </si>
  <si>
    <t>x</t>
  </si>
  <si>
    <t>Little competition</t>
  </si>
  <si>
    <t>Intense competition</t>
  </si>
  <si>
    <t>Fixed Fees</t>
  </si>
  <si>
    <t>Eco + Messenger, Telegram</t>
  </si>
  <si>
    <t>Pro + Email + SMS</t>
  </si>
  <si>
    <t>Enterprise</t>
  </si>
  <si>
    <t>Any 3</t>
  </si>
  <si>
    <t>Deposit - Top Up (Min)</t>
  </si>
  <si>
    <t>OpenAI / CHAT GPT - Conversational BOT development</t>
  </si>
  <si>
    <t>Team Inbox, Assignment, Grouping, Analytics</t>
  </si>
  <si>
    <t>Feature to control</t>
  </si>
  <si>
    <t>Calendar Module</t>
  </si>
  <si>
    <t>New Property to be created</t>
  </si>
  <si>
    <t>Open AI - New property to be created</t>
  </si>
  <si>
    <t>Scriptus, will automatically get blocked</t>
  </si>
  <si>
    <t>Campaign Scheduler</t>
  </si>
  <si>
    <t>Customer Profile</t>
  </si>
  <si>
    <t>Campaign Scheduling - WA</t>
  </si>
  <si>
    <t>CHAT GPT - Per conversation</t>
  </si>
  <si>
    <t>Free DAU (calculated for month)</t>
  </si>
  <si>
    <t>Free - Utilities</t>
  </si>
  <si>
    <t>Calculate DAU. Aggregate for month cannot be &gt; 100</t>
  </si>
  <si>
    <t>Aggregate for month cannot be &gt; 50</t>
  </si>
  <si>
    <t>Aggregate for month cannot be &gt; 100</t>
  </si>
  <si>
    <t>Cost for Variables - Monthly Free (Sample compute)</t>
  </si>
  <si>
    <t>NOT FOR WEBSITE</t>
  </si>
  <si>
    <t>Need an innovative way to show this</t>
  </si>
  <si>
    <t xml:space="preserve">Show enterprise as Custom. </t>
  </si>
  <si>
    <t>Packages</t>
  </si>
  <si>
    <t xml:space="preserve"> Pro </t>
  </si>
  <si>
    <t>Channels (#), Any of the below</t>
  </si>
  <si>
    <t xml:space="preserve"> Y </t>
  </si>
  <si>
    <t>Webchat</t>
  </si>
  <si>
    <t xml:space="preserve">Facebook Messenger </t>
  </si>
  <si>
    <t xml:space="preserve">Instagram DM </t>
  </si>
  <si>
    <t xml:space="preserve">Y </t>
  </si>
  <si>
    <t xml:space="preserve">Telegram </t>
  </si>
  <si>
    <t xml:space="preserve">App Chat </t>
  </si>
  <si>
    <t xml:space="preserve"> X</t>
  </si>
  <si>
    <t>Email</t>
  </si>
  <si>
    <t>Team Inbox</t>
  </si>
  <si>
    <t>Chat Assignment / Auto routing</t>
  </si>
  <si>
    <t>Session Tags</t>
  </si>
  <si>
    <t>Number Masking</t>
  </si>
  <si>
    <t>User roles/skills</t>
  </si>
  <si>
    <t>Conversation Analytics</t>
  </si>
  <si>
    <t xml:space="preserve">Chat GPT Paraphrase </t>
  </si>
  <si>
    <t>Follow-up</t>
  </si>
  <si>
    <t xml:space="preserve">Appointment / Table Booking </t>
  </si>
  <si>
    <t>Basic chatbots</t>
  </si>
  <si>
    <t>Auto-reply BOTs</t>
  </si>
  <si>
    <t>WhatsApp Flows</t>
  </si>
  <si>
    <t>WhatsApp Carousels</t>
  </si>
  <si>
    <t>Webhook Connections</t>
  </si>
  <si>
    <t>Number of Webhook Connections</t>
  </si>
  <si>
    <t>Campaign Management</t>
  </si>
  <si>
    <t>Campaign Scheduling</t>
  </si>
  <si>
    <t>Campaign Analytics, CTA Tracker</t>
  </si>
  <si>
    <r>
      <t xml:space="preserve"> </t>
    </r>
    <r>
      <rPr>
        <sz val="10"/>
        <color rgb="FF000000"/>
        <rFont val="Calibri"/>
        <family val="2"/>
        <scheme val="minor"/>
      </rPr>
      <t>Y</t>
    </r>
  </si>
  <si>
    <t>APIs</t>
  </si>
  <si>
    <t>APIs for Outbound communication</t>
  </si>
  <si>
    <t>Customer master</t>
  </si>
  <si>
    <t xml:space="preserve"> X </t>
  </si>
  <si>
    <t>Custom fields</t>
  </si>
  <si>
    <t>Custom Filters for grouping</t>
  </si>
  <si>
    <t>Customer Grouping for Campaigns</t>
  </si>
  <si>
    <t>Relationship Management</t>
  </si>
  <si>
    <t>Support Plans</t>
  </si>
  <si>
    <t xml:space="preserve"> Y</t>
  </si>
  <si>
    <t xml:space="preserve"> 4 hrs </t>
  </si>
  <si>
    <t>WhatsApp and Email support</t>
  </si>
  <si>
    <t xml:space="preserve"> included </t>
  </si>
  <si>
    <t>WhatsApp, Email and Call based support 9h * 6d</t>
  </si>
  <si>
    <t xml:space="preserve"> 9 am - 7 pm </t>
  </si>
  <si>
    <t xml:space="preserve"> Week Days, local Geo</t>
  </si>
  <si>
    <t>Smart Conversations Licenses Fees</t>
  </si>
  <si>
    <t xml:space="preserve">₹ 2,499 </t>
  </si>
  <si>
    <t xml:space="preserve">₹ 3,999 </t>
  </si>
  <si>
    <t xml:space="preserve">On Request </t>
  </si>
  <si>
    <t xml:space="preserve">₹ 6,750 </t>
  </si>
  <si>
    <t xml:space="preserve">₹ 11,000 </t>
  </si>
  <si>
    <t xml:space="preserve">₹ 24,000 </t>
  </si>
  <si>
    <t>Mehery Fees – Per conversation Fees</t>
  </si>
  <si>
    <t>₹ 0.04</t>
  </si>
  <si>
    <t>₹ 0.12</t>
  </si>
  <si>
    <t>₹ 0.03</t>
  </si>
  <si>
    <t>₹ 1.25</t>
  </si>
  <si>
    <t>₹ 0.25</t>
  </si>
  <si>
    <t>₹ 500</t>
  </si>
  <si>
    <t>Additional Users (Per Month)</t>
  </si>
  <si>
    <t>₹ 600</t>
  </si>
  <si>
    <t>₹ 0.50</t>
  </si>
  <si>
    <t>Deposit – Messaging Fees / DAU</t>
  </si>
  <si>
    <t>Minimum deposit (On all plans)</t>
  </si>
  <si>
    <t xml:space="preserve">₹ 1,000 </t>
  </si>
  <si>
    <t>₹ 1,000</t>
  </si>
  <si>
    <r>
      <t>Set-up Fees (optional)</t>
    </r>
    <r>
      <rPr>
        <sz val="10"/>
        <color rgb="FF000000"/>
        <rFont val="Calibri"/>
        <family val="2"/>
        <scheme val="minor"/>
      </rPr>
      <t> </t>
    </r>
  </si>
  <si>
    <t xml:space="preserve"> ₹ 5,000 </t>
  </si>
  <si>
    <t>NA</t>
  </si>
  <si>
    <t xml:space="preserve">NA </t>
  </si>
  <si>
    <r>
      <t xml:space="preserve">Note: </t>
    </r>
    <r>
      <rPr>
        <sz val="11"/>
        <color theme="1"/>
        <rFont val="Calibri"/>
        <family val="2"/>
        <scheme val="minor"/>
      </rPr>
      <t>Meta fees are to be paid directly to Meta by you. If you want us to facilitate this, we will charge a 5% processing Fee.</t>
    </r>
  </si>
  <si>
    <t>₹ 39,000</t>
  </si>
  <si>
    <t xml:space="preserve">Authentication </t>
  </si>
  <si>
    <t>Instructor, Knowledgebase</t>
  </si>
  <si>
    <t>Agent AI conversational BOT</t>
  </si>
  <si>
    <t>Custom Image (and HTML source) Templates</t>
  </si>
  <si>
    <t>WhatsApp - Business API</t>
  </si>
  <si>
    <t>PUSH THIS TO TERMS AND CONDITIONS</t>
  </si>
  <si>
    <t>PRE-PAID - Daily Active User Fees</t>
  </si>
  <si>
    <t>Price On Request</t>
  </si>
  <si>
    <t xml:space="preserve">Free DAU </t>
  </si>
  <si>
    <t>For Lite Version - (aggregate for month)</t>
  </si>
  <si>
    <t>OpenAI/CHAT GPT - Conversational BOT development</t>
  </si>
  <si>
    <t>On Request</t>
  </si>
  <si>
    <r>
      <t>Set-up Fees (optional)</t>
    </r>
    <r>
      <rPr>
        <sz val="11"/>
        <color rgb="FF000000"/>
        <rFont val="Calibri"/>
        <family val="2"/>
        <scheme val="minor"/>
      </rPr>
      <t> </t>
    </r>
  </si>
  <si>
    <r>
      <t xml:space="preserve"> </t>
    </r>
    <r>
      <rPr>
        <sz val="11"/>
        <color rgb="FF000000"/>
        <rFont val="Calibri"/>
        <family val="2"/>
        <scheme val="minor"/>
      </rPr>
      <t>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</si>
</sst>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6" formatCode="&quot;$&quot;#,##0_);[Red]\(&quot;$&quot;#,##0\)"/>
    <numFmt numFmtId="43" formatCode="_(* #,##0.00_);_(* \(#,##0.00\);_(* &quot;-&quot;??_);_(@_)"/>
    <numFmt numFmtId="164" formatCode="_ [$₹-4009]\ * #,##0.00_ ;_ [$₹-4009]\ * \-#,##0.00_ ;_ [$₹-4009]\ * &quot;-&quot;??_ ;_ @_ "/>
    <numFmt numFmtId="165" formatCode="_([$$-409]* #,##0.000_);_([$$-409]* \(#,##0.000\);_([$$-409]* &quot;-&quot;??_);_(@_)"/>
    <numFmt numFmtId="166" formatCode="_(* #,##0_);_(* \(#,##0\);_(* &quot;-&quot;??_);_(@_)"/>
    <numFmt numFmtId="167" formatCode="_ [$₹-4009]\ * #,##0_ ;_ [$₹-4009]\ * \-#,##0_ ;_ [$₹-4009]\ * &quot;-&quot;??_ ;_ @_ "/>
    <numFmt numFmtId="168" formatCode="_([$$-409]* #,##0_);_([$$-409]* \(#,##0\);_([$$-409]* &quot;-&quot;??_);_(@_)"/>
    <numFmt numFmtId="169" formatCode="_([$$-409]* #,##0.00_);_([$$-409]* \(#,##0.00\);_([$$-409]* &quot;-&quot;??_);_(@_)"/>
    <numFmt numFmtId="170" formatCode="_(* #,##0.0_);_(* \(#,##0.0\);_(* &quot;-&quot;??_);_(@_)"/>
    <numFmt numFmtId="171" formatCode="&quot;$&quot;#,##0.000_);[Red]\(&quot;$&quot;#,##0.000\)"/>
    <numFmt numFmtId="172" formatCode="&quot;$&quot;#,##0.0_);[Red]\(&quot;$&quot;#,##0.0\)"/>
  </numFmts>
  <fonts count="1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53813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57">
    <xf numFmtId="0" fontId="0" fillId="0" borderId="0" xfId="0"/>
    <xf numFmtId="0" fontId="0" fillId="0" borderId="1" xfId="0" applyBorder="1"/>
    <xf numFmtId="0" fontId="6" fillId="3" borderId="2" xfId="0" applyFont="1" applyFill="1" applyBorder="1" applyAlignment="1">
      <alignment vertical="center"/>
    </xf>
    <xf numFmtId="0" fontId="0" fillId="3" borderId="3" xfId="0" applyFill="1" applyBorder="1"/>
    <xf numFmtId="0" fontId="0" fillId="0" borderId="3" xfId="0" applyBorder="1"/>
    <xf numFmtId="0" fontId="6" fillId="4" borderId="4" xfId="0" applyFont="1" applyFill="1" applyBorder="1" applyAlignment="1">
      <alignment vertical="center"/>
    </xf>
    <xf numFmtId="167" fontId="6" fillId="4" borderId="1" xfId="0" applyNumberFormat="1" applyFont="1" applyFill="1" applyBorder="1" applyAlignment="1">
      <alignment horizontal="center" vertical="center"/>
    </xf>
    <xf numFmtId="168" fontId="6" fillId="4" borderId="1" xfId="0" applyNumberFormat="1" applyFont="1" applyFill="1" applyBorder="1" applyAlignment="1">
      <alignment horizontal="center" vertical="center"/>
    </xf>
    <xf numFmtId="167" fontId="7" fillId="0" borderId="7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43" fontId="6" fillId="0" borderId="7" xfId="1" applyFont="1" applyBorder="1" applyAlignment="1">
      <alignment horizontal="center" vertical="center"/>
    </xf>
    <xf numFmtId="0" fontId="0" fillId="0" borderId="7" xfId="0" applyBorder="1"/>
    <xf numFmtId="164" fontId="6" fillId="8" borderId="8" xfId="0" applyNumberFormat="1" applyFont="1" applyFill="1" applyBorder="1" applyAlignment="1">
      <alignment horizontal="center" vertical="center"/>
    </xf>
    <xf numFmtId="43" fontId="6" fillId="8" borderId="8" xfId="1" applyFont="1" applyFill="1" applyBorder="1" applyAlignment="1">
      <alignment horizontal="center" vertical="center"/>
    </xf>
    <xf numFmtId="167" fontId="7" fillId="8" borderId="8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166" fontId="6" fillId="0" borderId="1" xfId="1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vertical="center"/>
    </xf>
    <xf numFmtId="0" fontId="6" fillId="6" borderId="1" xfId="0" applyFont="1" applyFill="1" applyBorder="1" applyAlignment="1">
      <alignment horizontal="right" vertical="center"/>
    </xf>
    <xf numFmtId="166" fontId="6" fillId="6" borderId="1" xfId="1" applyNumberFormat="1" applyFont="1" applyFill="1" applyBorder="1" applyAlignment="1">
      <alignment horizontal="right" vertical="center"/>
    </xf>
    <xf numFmtId="0" fontId="6" fillId="0" borderId="1" xfId="0" applyFont="1" applyBorder="1"/>
    <xf numFmtId="16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3" fontId="6" fillId="0" borderId="1" xfId="0" applyNumberFormat="1" applyFont="1" applyBorder="1" applyAlignment="1">
      <alignment horizontal="center" vertical="center"/>
    </xf>
    <xf numFmtId="0" fontId="8" fillId="9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horizontal="center" vertical="center"/>
    </xf>
    <xf numFmtId="166" fontId="8" fillId="9" borderId="1" xfId="1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/>
    </xf>
    <xf numFmtId="166" fontId="5" fillId="6" borderId="1" xfId="1" applyNumberFormat="1" applyFont="1" applyFill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166" fontId="7" fillId="0" borderId="1" xfId="1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6" fontId="9" fillId="0" borderId="1" xfId="1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166" fontId="6" fillId="0" borderId="1" xfId="1" applyNumberFormat="1" applyFont="1" applyBorder="1" applyAlignment="1">
      <alignment horizontal="right" vertical="center"/>
    </xf>
    <xf numFmtId="0" fontId="5" fillId="8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43" fontId="6" fillId="0" borderId="1" xfId="1" applyFont="1" applyBorder="1" applyAlignment="1">
      <alignment horizontal="center" vertical="center"/>
    </xf>
    <xf numFmtId="167" fontId="7" fillId="0" borderId="1" xfId="0" applyNumberFormat="1" applyFont="1" applyBorder="1" applyAlignment="1">
      <alignment horizontal="center" vertical="center"/>
    </xf>
    <xf numFmtId="43" fontId="6" fillId="0" borderId="1" xfId="1" applyFont="1" applyFill="1" applyBorder="1" applyAlignment="1">
      <alignment horizontal="center" vertical="center"/>
    </xf>
    <xf numFmtId="0" fontId="0" fillId="0" borderId="0" xfId="0" applyAlignment="1">
      <alignment horizontal="center" textRotation="90"/>
    </xf>
    <xf numFmtId="0" fontId="0" fillId="0" borderId="0" xfId="0" applyAlignment="1">
      <alignment horizontal="center" textRotation="90" wrapText="1"/>
    </xf>
    <xf numFmtId="0" fontId="0" fillId="0" borderId="0" xfId="0" applyAlignment="1">
      <alignment horizontal="center"/>
    </xf>
    <xf numFmtId="43" fontId="6" fillId="0" borderId="1" xfId="1" applyFont="1" applyBorder="1" applyAlignment="1">
      <alignment horizontal="right" vertical="center"/>
    </xf>
    <xf numFmtId="0" fontId="6" fillId="2" borderId="1" xfId="0" applyFont="1" applyFill="1" applyBorder="1" applyAlignment="1">
      <alignment vertical="center"/>
    </xf>
    <xf numFmtId="164" fontId="6" fillId="2" borderId="1" xfId="0" applyNumberFormat="1" applyFont="1" applyFill="1" applyBorder="1" applyAlignment="1">
      <alignment horizontal="center" vertical="center"/>
    </xf>
    <xf numFmtId="43" fontId="6" fillId="2" borderId="1" xfId="1" applyFont="1" applyFill="1" applyBorder="1" applyAlignment="1">
      <alignment horizontal="center" vertical="center"/>
    </xf>
    <xf numFmtId="167" fontId="7" fillId="2" borderId="1" xfId="0" applyNumberFormat="1" applyFont="1" applyFill="1" applyBorder="1" applyAlignment="1">
      <alignment horizontal="center" vertical="center"/>
    </xf>
    <xf numFmtId="166" fontId="6" fillId="2" borderId="1" xfId="1" applyNumberFormat="1" applyFont="1" applyFill="1" applyBorder="1" applyAlignment="1">
      <alignment horizontal="right" vertical="center"/>
    </xf>
    <xf numFmtId="166" fontId="6" fillId="0" borderId="1" xfId="1" applyNumberFormat="1" applyFont="1" applyFill="1" applyBorder="1" applyAlignment="1">
      <alignment horizontal="right" vertical="center"/>
    </xf>
    <xf numFmtId="170" fontId="6" fillId="0" borderId="1" xfId="1" applyNumberFormat="1" applyFont="1" applyFill="1" applyBorder="1" applyAlignment="1">
      <alignment horizontal="right" vertical="center"/>
    </xf>
    <xf numFmtId="43" fontId="6" fillId="0" borderId="1" xfId="1" applyFont="1" applyFill="1" applyBorder="1" applyAlignment="1">
      <alignment horizontal="right" vertical="center"/>
    </xf>
    <xf numFmtId="0" fontId="6" fillId="0" borderId="11" xfId="0" applyFont="1" applyBorder="1" applyAlignment="1">
      <alignment vertical="center"/>
    </xf>
    <xf numFmtId="167" fontId="6" fillId="0" borderId="7" xfId="0" applyNumberFormat="1" applyFont="1" applyBorder="1" applyAlignment="1">
      <alignment horizontal="center" vertical="center" textRotation="90"/>
    </xf>
    <xf numFmtId="167" fontId="6" fillId="0" borderId="7" xfId="0" applyNumberFormat="1" applyFont="1" applyBorder="1" applyAlignment="1">
      <alignment horizontal="center" vertical="center"/>
    </xf>
    <xf numFmtId="166" fontId="6" fillId="0" borderId="7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10" borderId="1" xfId="0" applyFont="1" applyFill="1" applyBorder="1" applyAlignment="1">
      <alignment vertical="center"/>
    </xf>
    <xf numFmtId="167" fontId="6" fillId="10" borderId="1" xfId="0" applyNumberFormat="1" applyFont="1" applyFill="1" applyBorder="1" applyAlignment="1">
      <alignment horizontal="center" vertical="center" textRotation="90"/>
    </xf>
    <xf numFmtId="9" fontId="6" fillId="10" borderId="1" xfId="2" applyFont="1" applyFill="1" applyBorder="1" applyAlignment="1">
      <alignment horizontal="center" vertical="center"/>
    </xf>
    <xf numFmtId="167" fontId="7" fillId="10" borderId="1" xfId="0" applyNumberFormat="1" applyFont="1" applyFill="1" applyBorder="1" applyAlignment="1">
      <alignment horizontal="center" vertical="center"/>
    </xf>
    <xf numFmtId="164" fontId="6" fillId="10" borderId="1" xfId="0" applyNumberFormat="1" applyFont="1" applyFill="1" applyBorder="1" applyAlignment="1">
      <alignment horizontal="center" vertical="center"/>
    </xf>
    <xf numFmtId="166" fontId="6" fillId="10" borderId="1" xfId="1" applyNumberFormat="1" applyFont="1" applyFill="1" applyBorder="1" applyAlignment="1">
      <alignment horizontal="center" vertical="center"/>
    </xf>
    <xf numFmtId="164" fontId="6" fillId="0" borderId="1" xfId="0" applyNumberFormat="1" applyFont="1" applyBorder="1" applyAlignment="1">
      <alignment horizontal="left" vertical="center"/>
    </xf>
    <xf numFmtId="0" fontId="5" fillId="8" borderId="2" xfId="0" applyFont="1" applyFill="1" applyBorder="1" applyAlignment="1">
      <alignment vertical="center"/>
    </xf>
    <xf numFmtId="43" fontId="6" fillId="10" borderId="1" xfId="1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0" fillId="0" borderId="8" xfId="0" applyBorder="1"/>
    <xf numFmtId="0" fontId="10" fillId="0" borderId="0" xfId="0" applyFont="1"/>
    <xf numFmtId="0" fontId="9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vertical="center"/>
    </xf>
    <xf numFmtId="164" fontId="6" fillId="13" borderId="1" xfId="0" applyNumberFormat="1" applyFont="1" applyFill="1" applyBorder="1" applyAlignment="1">
      <alignment horizontal="center" vertical="center"/>
    </xf>
    <xf numFmtId="0" fontId="0" fillId="13" borderId="1" xfId="0" applyFill="1" applyBorder="1"/>
    <xf numFmtId="43" fontId="6" fillId="13" borderId="1" xfId="1" applyFont="1" applyFill="1" applyBorder="1" applyAlignment="1">
      <alignment horizontal="center" vertical="center"/>
    </xf>
    <xf numFmtId="167" fontId="7" fillId="13" borderId="1" xfId="0" applyNumberFormat="1" applyFont="1" applyFill="1" applyBorder="1" applyAlignment="1">
      <alignment horizontal="center" vertical="center"/>
    </xf>
    <xf numFmtId="0" fontId="0" fillId="13" borderId="0" xfId="0" applyFill="1" applyAlignment="1">
      <alignment horizontal="left"/>
    </xf>
    <xf numFmtId="0" fontId="0" fillId="0" borderId="13" xfId="0" applyBorder="1"/>
    <xf numFmtId="0" fontId="0" fillId="0" borderId="9" xfId="0" applyBorder="1"/>
    <xf numFmtId="0" fontId="0" fillId="0" borderId="6" xfId="0" applyBorder="1"/>
    <xf numFmtId="0" fontId="0" fillId="0" borderId="14" xfId="0" applyBorder="1"/>
    <xf numFmtId="0" fontId="0" fillId="0" borderId="5" xfId="0" applyBorder="1"/>
    <xf numFmtId="0" fontId="0" fillId="0" borderId="11" xfId="0" applyBorder="1"/>
    <xf numFmtId="0" fontId="6" fillId="14" borderId="1" xfId="0" applyFont="1" applyFill="1" applyBorder="1" applyAlignment="1">
      <alignment vertical="center"/>
    </xf>
    <xf numFmtId="166" fontId="6" fillId="14" borderId="1" xfId="1" applyNumberFormat="1" applyFont="1" applyFill="1" applyBorder="1" applyAlignment="1">
      <alignment horizontal="right" vertical="center"/>
    </xf>
    <xf numFmtId="169" fontId="6" fillId="13" borderId="1" xfId="0" applyNumberFormat="1" applyFont="1" applyFill="1" applyBorder="1" applyAlignment="1">
      <alignment horizontal="center" vertical="center"/>
    </xf>
    <xf numFmtId="168" fontId="6" fillId="14" borderId="1" xfId="0" applyNumberFormat="1" applyFont="1" applyFill="1" applyBorder="1" applyAlignment="1">
      <alignment horizontal="center" vertical="center"/>
    </xf>
    <xf numFmtId="165" fontId="6" fillId="14" borderId="1" xfId="0" applyNumberFormat="1" applyFont="1" applyFill="1" applyBorder="1" applyAlignment="1">
      <alignment horizontal="center" vertical="center"/>
    </xf>
    <xf numFmtId="167" fontId="6" fillId="14" borderId="1" xfId="0" applyNumberFormat="1" applyFont="1" applyFill="1" applyBorder="1" applyAlignment="1">
      <alignment horizontal="center" vertical="center"/>
    </xf>
    <xf numFmtId="164" fontId="6" fillId="14" borderId="1" xfId="0" applyNumberFormat="1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vertical="center"/>
    </xf>
    <xf numFmtId="166" fontId="6" fillId="15" borderId="1" xfId="1" applyNumberFormat="1" applyFont="1" applyFill="1" applyBorder="1" applyAlignment="1">
      <alignment horizontal="right" vertical="center"/>
    </xf>
    <xf numFmtId="0" fontId="5" fillId="0" borderId="0" xfId="0" applyFont="1" applyAlignment="1">
      <alignment vertical="center"/>
    </xf>
    <xf numFmtId="167" fontId="6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16" borderId="1" xfId="0" applyFont="1" applyFill="1" applyBorder="1" applyAlignment="1">
      <alignment vertical="center"/>
    </xf>
    <xf numFmtId="0" fontId="6" fillId="16" borderId="1" xfId="0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right" vertical="center"/>
    </xf>
    <xf numFmtId="0" fontId="11" fillId="17" borderId="1" xfId="0" applyFont="1" applyFill="1" applyBorder="1" applyAlignment="1">
      <alignment vertical="center"/>
    </xf>
    <xf numFmtId="0" fontId="11" fillId="17" borderId="1" xfId="0" applyFont="1" applyFill="1" applyBorder="1" applyAlignment="1">
      <alignment horizontal="center" vertical="center"/>
    </xf>
    <xf numFmtId="0" fontId="11" fillId="17" borderId="0" xfId="0" applyFont="1" applyFill="1" applyAlignment="1">
      <alignment vertical="center"/>
    </xf>
    <xf numFmtId="167" fontId="12" fillId="17" borderId="0" xfId="0" applyNumberFormat="1" applyFont="1" applyFill="1" applyAlignment="1">
      <alignment horizontal="center" vertical="center"/>
    </xf>
    <xf numFmtId="0" fontId="13" fillId="17" borderId="1" xfId="0" applyFont="1" applyFill="1" applyBorder="1" applyAlignment="1">
      <alignment vertical="center"/>
    </xf>
    <xf numFmtId="0" fontId="13" fillId="17" borderId="1" xfId="0" applyFont="1" applyFill="1" applyBorder="1" applyAlignment="1">
      <alignment horizontal="center" vertical="center"/>
    </xf>
    <xf numFmtId="0" fontId="16" fillId="16" borderId="1" xfId="0" applyFont="1" applyFill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6" fontId="17" fillId="0" borderId="1" xfId="0" applyNumberFormat="1" applyFont="1" applyBorder="1" applyAlignment="1">
      <alignment horizontal="center" vertical="center"/>
    </xf>
    <xf numFmtId="171" fontId="17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72" fontId="17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/>
    <xf numFmtId="167" fontId="17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17" fillId="16" borderId="1" xfId="0" applyFont="1" applyFill="1" applyBorder="1" applyAlignment="1">
      <alignment horizontal="center" vertical="center"/>
    </xf>
    <xf numFmtId="0" fontId="17" fillId="16" borderId="1" xfId="0" applyFont="1" applyFill="1" applyBorder="1" applyAlignment="1">
      <alignment horizontal="right" vertical="center"/>
    </xf>
    <xf numFmtId="0" fontId="17" fillId="0" borderId="1" xfId="0" applyFont="1" applyBorder="1" applyAlignment="1">
      <alignment vertical="center" wrapText="1"/>
    </xf>
    <xf numFmtId="166" fontId="17" fillId="0" borderId="1" xfId="1" applyNumberFormat="1" applyFont="1" applyBorder="1" applyAlignment="1">
      <alignment horizontal="center" vertical="center"/>
    </xf>
    <xf numFmtId="0" fontId="2" fillId="0" borderId="0" xfId="0" applyFont="1"/>
    <xf numFmtId="0" fontId="13" fillId="17" borderId="0" xfId="0" applyFont="1" applyFill="1" applyAlignment="1">
      <alignment vertical="center"/>
    </xf>
    <xf numFmtId="167" fontId="15" fillId="17" borderId="0" xfId="0" applyNumberFormat="1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0" fillId="0" borderId="0" xfId="0" applyFont="1" applyAlignment="1">
      <alignment horizontal="left" vertical="center" wrapText="1"/>
    </xf>
    <xf numFmtId="0" fontId="0" fillId="0" borderId="12" xfId="0" applyBorder="1" applyAlignment="1">
      <alignment horizontal="center"/>
    </xf>
    <xf numFmtId="166" fontId="6" fillId="0" borderId="9" xfId="1" applyNumberFormat="1" applyFont="1" applyBorder="1" applyAlignment="1">
      <alignment horizontal="center" vertical="center"/>
    </xf>
    <xf numFmtId="166" fontId="6" fillId="0" borderId="10" xfId="1" applyNumberFormat="1" applyFont="1" applyBorder="1" applyAlignment="1">
      <alignment horizontal="center" vertical="center"/>
    </xf>
    <xf numFmtId="166" fontId="6" fillId="0" borderId="5" xfId="1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66" fontId="6" fillId="0" borderId="1" xfId="1" applyNumberFormat="1" applyFont="1" applyBorder="1" applyAlignment="1">
      <alignment horizontal="center" vertical="center"/>
    </xf>
    <xf numFmtId="167" fontId="6" fillId="0" borderId="9" xfId="0" applyNumberFormat="1" applyFont="1" applyBorder="1" applyAlignment="1">
      <alignment horizontal="center" vertical="center"/>
    </xf>
    <xf numFmtId="167" fontId="6" fillId="0" borderId="10" xfId="0" applyNumberFormat="1" applyFont="1" applyBorder="1" applyAlignment="1">
      <alignment horizontal="center" vertical="center"/>
    </xf>
    <xf numFmtId="167" fontId="6" fillId="0" borderId="5" xfId="0" applyNumberFormat="1" applyFont="1" applyBorder="1" applyAlignment="1">
      <alignment horizontal="center" vertical="center"/>
    </xf>
    <xf numFmtId="0" fontId="0" fillId="14" borderId="6" xfId="0" applyFill="1" applyBorder="1" applyAlignment="1">
      <alignment horizontal="center" textRotation="90" wrapText="1"/>
    </xf>
    <xf numFmtId="0" fontId="0" fillId="4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7" borderId="0" xfId="0" applyFill="1" applyAlignment="1">
      <alignment horizontal="left"/>
    </xf>
    <xf numFmtId="0" fontId="0" fillId="15" borderId="6" xfId="0" applyFill="1" applyBorder="1" applyAlignment="1">
      <alignment horizontal="center" wrapText="1"/>
    </xf>
    <xf numFmtId="0" fontId="0" fillId="14" borderId="6" xfId="0" applyFill="1" applyBorder="1" applyAlignment="1">
      <alignment horizontal="center" wrapText="1"/>
    </xf>
    <xf numFmtId="0" fontId="6" fillId="0" borderId="1" xfId="0" applyFont="1" applyBorder="1" applyAlignment="1">
      <alignment horizontal="center" vertical="center"/>
    </xf>
    <xf numFmtId="0" fontId="11" fillId="17" borderId="9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16" fillId="16" borderId="1" xfId="0" applyFont="1" applyFill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167" fontId="17" fillId="0" borderId="1" xfId="0" applyNumberFormat="1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9D71-868F-7847-A84B-000FC91B0842}">
  <dimension ref="B1:O40"/>
  <sheetViews>
    <sheetView zoomScale="110" zoomScaleNormal="110" workbookViewId="0">
      <pane xSplit="2" ySplit="2" topLeftCell="C6" activePane="bottomRight" state="frozen"/>
      <selection activeCell="A23" sqref="A23"/>
      <selection pane="topRight" activeCell="C23" sqref="C23"/>
      <selection pane="bottomLeft" activeCell="A31" sqref="A31"/>
      <selection pane="bottomRight" activeCell="D23" sqref="D23"/>
    </sheetView>
  </sheetViews>
  <sheetFormatPr defaultColWidth="10.6640625" defaultRowHeight="15.5" x14ac:dyDescent="0.35"/>
  <cols>
    <col min="1" max="1" width="2.6640625" customWidth="1"/>
    <col min="2" max="2" width="50.83203125" customWidth="1"/>
    <col min="3" max="3" width="11.33203125" customWidth="1"/>
    <col min="4" max="5" width="11.6640625" bestFit="1" customWidth="1"/>
    <col min="6" max="6" width="10.83203125" customWidth="1"/>
    <col min="7" max="7" width="3" hidden="1" customWidth="1"/>
    <col min="8" max="8" width="11.33203125" hidden="1" customWidth="1"/>
    <col min="9" max="11" width="10.83203125" hidden="1" customWidth="1"/>
    <col min="12" max="12" width="10.83203125" customWidth="1"/>
    <col min="13" max="13" width="4.33203125" customWidth="1"/>
    <col min="17" max="17" width="2.83203125" customWidth="1"/>
  </cols>
  <sheetData>
    <row r="1" spans="2:14" x14ac:dyDescent="0.35">
      <c r="C1" s="133"/>
      <c r="D1" s="133"/>
      <c r="E1" s="133"/>
      <c r="F1" s="133"/>
      <c r="H1" s="133" t="s">
        <v>74</v>
      </c>
      <c r="I1" s="133"/>
      <c r="J1" s="133"/>
      <c r="K1" s="133"/>
    </row>
    <row r="2" spans="2:14" x14ac:dyDescent="0.35">
      <c r="B2" s="27" t="s">
        <v>15</v>
      </c>
      <c r="C2" s="28" t="s">
        <v>1</v>
      </c>
      <c r="D2" s="28" t="s">
        <v>2</v>
      </c>
      <c r="E2" s="29" t="s">
        <v>3</v>
      </c>
      <c r="F2" s="28" t="s">
        <v>87</v>
      </c>
      <c r="G2" s="1"/>
      <c r="H2" s="28" t="s">
        <v>1</v>
      </c>
      <c r="I2" s="28" t="s">
        <v>2</v>
      </c>
      <c r="J2" s="29" t="s">
        <v>3</v>
      </c>
      <c r="K2" s="28" t="s">
        <v>0</v>
      </c>
      <c r="N2" t="s">
        <v>92</v>
      </c>
    </row>
    <row r="3" spans="2:14" x14ac:dyDescent="0.35">
      <c r="B3" s="30" t="s">
        <v>16</v>
      </c>
      <c r="C3" s="30"/>
      <c r="D3" s="30"/>
      <c r="E3" s="31"/>
      <c r="F3" s="30"/>
      <c r="G3" s="1"/>
      <c r="H3" s="30"/>
      <c r="I3" s="21"/>
      <c r="J3" s="21"/>
      <c r="K3" s="21"/>
    </row>
    <row r="4" spans="2:14" x14ac:dyDescent="0.35">
      <c r="B4" s="25" t="s">
        <v>17</v>
      </c>
      <c r="C4" s="32">
        <v>1</v>
      </c>
      <c r="D4" s="32">
        <v>5</v>
      </c>
      <c r="E4" s="32">
        <v>7</v>
      </c>
      <c r="F4" s="32">
        <v>10</v>
      </c>
      <c r="G4" s="1"/>
      <c r="H4" s="32">
        <v>1</v>
      </c>
      <c r="I4" s="32">
        <v>2</v>
      </c>
      <c r="J4" s="32">
        <v>2</v>
      </c>
      <c r="K4" s="32">
        <v>2</v>
      </c>
    </row>
    <row r="5" spans="2:14" x14ac:dyDescent="0.35">
      <c r="B5" s="25"/>
      <c r="C5" s="32"/>
      <c r="D5" s="32"/>
      <c r="E5" s="32"/>
      <c r="F5" s="32"/>
      <c r="G5" s="1"/>
      <c r="H5" s="32"/>
      <c r="I5" s="32"/>
      <c r="J5" s="32"/>
      <c r="K5" s="32"/>
    </row>
    <row r="6" spans="2:14" x14ac:dyDescent="0.35">
      <c r="B6" s="30" t="s">
        <v>18</v>
      </c>
      <c r="C6" s="33">
        <v>1</v>
      </c>
      <c r="D6" s="33" t="s">
        <v>19</v>
      </c>
      <c r="E6" s="33" t="s">
        <v>88</v>
      </c>
      <c r="F6" s="33" t="s">
        <v>20</v>
      </c>
      <c r="G6" s="1"/>
      <c r="H6" s="33"/>
      <c r="I6" s="33"/>
      <c r="J6" s="33"/>
      <c r="K6" s="33"/>
    </row>
    <row r="7" spans="2:14" ht="39" x14ac:dyDescent="0.35">
      <c r="B7" s="25" t="s">
        <v>21</v>
      </c>
      <c r="C7" s="32" t="s">
        <v>22</v>
      </c>
      <c r="D7" s="34" t="s">
        <v>23</v>
      </c>
      <c r="E7" s="34" t="s">
        <v>85</v>
      </c>
      <c r="F7" s="34" t="s">
        <v>86</v>
      </c>
      <c r="G7" s="1"/>
      <c r="H7" s="32" t="s">
        <v>22</v>
      </c>
      <c r="I7" s="34" t="s">
        <v>23</v>
      </c>
      <c r="J7" s="34" t="s">
        <v>85</v>
      </c>
      <c r="K7" s="34" t="s">
        <v>24</v>
      </c>
    </row>
    <row r="8" spans="2:14" x14ac:dyDescent="0.35">
      <c r="B8" s="30" t="s">
        <v>25</v>
      </c>
      <c r="C8" s="30"/>
      <c r="D8" s="30"/>
      <c r="E8" s="31"/>
      <c r="F8" s="30"/>
      <c r="G8" s="1"/>
      <c r="H8" s="30"/>
      <c r="I8" s="21"/>
      <c r="J8" s="21"/>
      <c r="K8" s="21"/>
    </row>
    <row r="9" spans="2:14" x14ac:dyDescent="0.35">
      <c r="B9" s="35" t="s">
        <v>91</v>
      </c>
      <c r="C9" s="32" t="s">
        <v>26</v>
      </c>
      <c r="D9" s="32" t="s">
        <v>26</v>
      </c>
      <c r="E9" s="36" t="s">
        <v>26</v>
      </c>
      <c r="F9" s="32" t="s">
        <v>26</v>
      </c>
      <c r="G9" s="1"/>
      <c r="H9" s="37" t="s">
        <v>27</v>
      </c>
      <c r="I9" s="37" t="s">
        <v>27</v>
      </c>
      <c r="J9" s="37" t="s">
        <v>27</v>
      </c>
      <c r="K9" s="37" t="s">
        <v>27</v>
      </c>
    </row>
    <row r="10" spans="2:14" x14ac:dyDescent="0.35">
      <c r="B10" s="25" t="s">
        <v>28</v>
      </c>
      <c r="C10" s="32" t="s">
        <v>26</v>
      </c>
      <c r="D10" s="77" t="s">
        <v>27</v>
      </c>
      <c r="E10" s="36" t="s">
        <v>26</v>
      </c>
      <c r="F10" s="32" t="s">
        <v>26</v>
      </c>
      <c r="G10" s="1"/>
      <c r="H10" s="37" t="s">
        <v>27</v>
      </c>
      <c r="I10" s="37" t="s">
        <v>27</v>
      </c>
      <c r="J10" s="37" t="s">
        <v>27</v>
      </c>
      <c r="K10" s="37" t="s">
        <v>27</v>
      </c>
    </row>
    <row r="11" spans="2:14" x14ac:dyDescent="0.35">
      <c r="B11" s="25" t="s">
        <v>29</v>
      </c>
      <c r="C11" s="36" t="s">
        <v>26</v>
      </c>
      <c r="D11" s="77" t="s">
        <v>27</v>
      </c>
      <c r="E11" s="36" t="s">
        <v>26</v>
      </c>
      <c r="F11" s="32" t="s">
        <v>26</v>
      </c>
      <c r="G11" s="1"/>
      <c r="H11" s="37" t="s">
        <v>27</v>
      </c>
      <c r="I11" s="37" t="s">
        <v>27</v>
      </c>
      <c r="J11" s="37" t="s">
        <v>27</v>
      </c>
      <c r="K11" s="37" t="s">
        <v>27</v>
      </c>
      <c r="N11" t="s">
        <v>93</v>
      </c>
    </row>
    <row r="12" spans="2:14" x14ac:dyDescent="0.35">
      <c r="B12" s="30" t="s">
        <v>30</v>
      </c>
      <c r="C12" s="21"/>
      <c r="D12" s="21"/>
      <c r="E12" s="22"/>
      <c r="F12" s="21"/>
      <c r="G12" s="1"/>
      <c r="H12" s="21"/>
      <c r="I12" s="21"/>
      <c r="J12" s="21"/>
      <c r="K12" s="21"/>
    </row>
    <row r="13" spans="2:14" x14ac:dyDescent="0.35">
      <c r="B13" s="25" t="s">
        <v>31</v>
      </c>
      <c r="C13" s="19" t="s">
        <v>26</v>
      </c>
      <c r="D13" s="19" t="s">
        <v>26</v>
      </c>
      <c r="E13" s="19" t="s">
        <v>26</v>
      </c>
      <c r="F13" s="32" t="s">
        <v>26</v>
      </c>
      <c r="G13" s="1"/>
      <c r="H13" s="19" t="s">
        <v>26</v>
      </c>
      <c r="I13" s="19" t="s">
        <v>26</v>
      </c>
      <c r="J13" s="32" t="s">
        <v>26</v>
      </c>
      <c r="K13" s="32" t="s">
        <v>26</v>
      </c>
    </row>
    <row r="14" spans="2:14" x14ac:dyDescent="0.35">
      <c r="B14" s="25" t="s">
        <v>32</v>
      </c>
      <c r="C14" s="19" t="s">
        <v>26</v>
      </c>
      <c r="D14" s="19" t="s">
        <v>26</v>
      </c>
      <c r="E14" s="19" t="s">
        <v>26</v>
      </c>
      <c r="F14" s="32" t="s">
        <v>26</v>
      </c>
      <c r="G14" s="1"/>
      <c r="H14" s="37" t="s">
        <v>27</v>
      </c>
      <c r="I14" s="37" t="s">
        <v>27</v>
      </c>
      <c r="J14" s="37" t="s">
        <v>27</v>
      </c>
      <c r="K14" s="32" t="s">
        <v>26</v>
      </c>
    </row>
    <row r="15" spans="2:14" x14ac:dyDescent="0.35">
      <c r="B15" s="25" t="s">
        <v>33</v>
      </c>
      <c r="C15" s="19" t="s">
        <v>26</v>
      </c>
      <c r="D15" s="77" t="s">
        <v>27</v>
      </c>
      <c r="E15" s="19" t="s">
        <v>26</v>
      </c>
      <c r="F15" s="32" t="s">
        <v>26</v>
      </c>
      <c r="G15" s="1"/>
      <c r="H15" s="37" t="s">
        <v>27</v>
      </c>
      <c r="I15" s="37" t="s">
        <v>27</v>
      </c>
      <c r="J15" s="19" t="s">
        <v>26</v>
      </c>
      <c r="K15" s="32" t="s">
        <v>26</v>
      </c>
      <c r="N15" s="76" t="s">
        <v>94</v>
      </c>
    </row>
    <row r="16" spans="2:14" x14ac:dyDescent="0.35">
      <c r="B16" s="30" t="s">
        <v>78</v>
      </c>
      <c r="C16" s="21"/>
      <c r="D16" s="21"/>
      <c r="E16" s="22"/>
      <c r="F16" s="21"/>
      <c r="G16" s="1"/>
      <c r="H16" s="21"/>
      <c r="I16" s="21"/>
      <c r="J16" s="21"/>
      <c r="K16" s="21"/>
    </row>
    <row r="17" spans="2:15" x14ac:dyDescent="0.35">
      <c r="B17" s="25" t="s">
        <v>185</v>
      </c>
      <c r="C17" s="19" t="s">
        <v>26</v>
      </c>
      <c r="D17" s="77" t="s">
        <v>27</v>
      </c>
      <c r="E17" s="77" t="s">
        <v>27</v>
      </c>
      <c r="F17" s="32" t="s">
        <v>26</v>
      </c>
      <c r="G17" s="1"/>
      <c r="H17" s="37" t="s">
        <v>27</v>
      </c>
      <c r="I17" s="37" t="s">
        <v>27</v>
      </c>
      <c r="J17" s="19" t="s">
        <v>26</v>
      </c>
      <c r="K17" s="32" t="s">
        <v>26</v>
      </c>
      <c r="N17" s="132" t="s">
        <v>95</v>
      </c>
      <c r="O17" s="132"/>
    </row>
    <row r="18" spans="2:15" x14ac:dyDescent="0.35">
      <c r="B18" s="25" t="s">
        <v>186</v>
      </c>
      <c r="C18" s="19" t="s">
        <v>26</v>
      </c>
      <c r="D18" s="77" t="s">
        <v>27</v>
      </c>
      <c r="E18" s="77" t="s">
        <v>27</v>
      </c>
      <c r="F18" s="32" t="s">
        <v>26</v>
      </c>
      <c r="G18" s="1"/>
      <c r="H18" s="37" t="s">
        <v>27</v>
      </c>
      <c r="I18" s="37" t="s">
        <v>27</v>
      </c>
      <c r="J18" s="19" t="s">
        <v>26</v>
      </c>
      <c r="K18" s="32" t="s">
        <v>26</v>
      </c>
      <c r="N18" s="132"/>
      <c r="O18" s="132"/>
    </row>
    <row r="19" spans="2:15" x14ac:dyDescent="0.35">
      <c r="B19" s="25" t="s">
        <v>79</v>
      </c>
      <c r="C19" s="19" t="s">
        <v>26</v>
      </c>
      <c r="D19" s="77" t="s">
        <v>27</v>
      </c>
      <c r="E19" s="77" t="s">
        <v>27</v>
      </c>
      <c r="F19" s="32" t="s">
        <v>26</v>
      </c>
      <c r="G19" s="1"/>
      <c r="H19" s="37" t="s">
        <v>27</v>
      </c>
      <c r="I19" s="37" t="s">
        <v>27</v>
      </c>
      <c r="J19" s="37" t="s">
        <v>27</v>
      </c>
      <c r="K19" s="32" t="s">
        <v>26</v>
      </c>
      <c r="N19" t="s">
        <v>96</v>
      </c>
    </row>
    <row r="20" spans="2:15" x14ac:dyDescent="0.35">
      <c r="B20" s="30" t="s">
        <v>22</v>
      </c>
      <c r="C20" s="21"/>
      <c r="D20" s="21"/>
      <c r="E20" s="22"/>
      <c r="F20" s="21"/>
      <c r="G20" s="1"/>
      <c r="H20" s="21"/>
      <c r="I20" s="21"/>
      <c r="J20" s="21"/>
      <c r="K20" s="21"/>
    </row>
    <row r="21" spans="2:15" x14ac:dyDescent="0.35">
      <c r="B21" s="25" t="s">
        <v>34</v>
      </c>
      <c r="C21" s="32" t="s">
        <v>26</v>
      </c>
      <c r="D21" s="32" t="s">
        <v>26</v>
      </c>
      <c r="E21" s="32" t="s">
        <v>26</v>
      </c>
      <c r="F21" s="32" t="s">
        <v>26</v>
      </c>
      <c r="G21" s="1"/>
      <c r="H21" s="37" t="s">
        <v>27</v>
      </c>
      <c r="I21" s="37" t="s">
        <v>27</v>
      </c>
      <c r="J21" s="37" t="s">
        <v>27</v>
      </c>
      <c r="K21" s="32" t="s">
        <v>26</v>
      </c>
    </row>
    <row r="22" spans="2:15" x14ac:dyDescent="0.35">
      <c r="B22" s="25" t="s">
        <v>35</v>
      </c>
      <c r="C22" s="32" t="s">
        <v>26</v>
      </c>
      <c r="D22" s="32" t="s">
        <v>26</v>
      </c>
      <c r="E22" s="32" t="s">
        <v>26</v>
      </c>
      <c r="F22" s="32" t="s">
        <v>26</v>
      </c>
      <c r="G22" s="1"/>
      <c r="H22" s="37" t="s">
        <v>27</v>
      </c>
      <c r="I22" s="37" t="s">
        <v>27</v>
      </c>
      <c r="J22" s="37" t="s">
        <v>27</v>
      </c>
      <c r="K22" s="32" t="s">
        <v>26</v>
      </c>
    </row>
    <row r="23" spans="2:15" x14ac:dyDescent="0.35">
      <c r="B23" s="35" t="s">
        <v>36</v>
      </c>
      <c r="C23" s="32" t="s">
        <v>26</v>
      </c>
      <c r="D23" s="32" t="s">
        <v>26</v>
      </c>
      <c r="E23" s="32" t="s">
        <v>26</v>
      </c>
      <c r="F23" s="32" t="s">
        <v>26</v>
      </c>
      <c r="G23" s="1"/>
      <c r="H23" s="37" t="s">
        <v>27</v>
      </c>
      <c r="I23" s="37" t="s">
        <v>27</v>
      </c>
      <c r="J23" s="37" t="s">
        <v>27</v>
      </c>
      <c r="K23" s="32" t="s">
        <v>26</v>
      </c>
    </row>
    <row r="24" spans="2:15" x14ac:dyDescent="0.35">
      <c r="B24" s="30" t="s">
        <v>37</v>
      </c>
      <c r="C24" s="21"/>
      <c r="D24" s="21"/>
      <c r="E24" s="22"/>
      <c r="F24" s="21"/>
      <c r="G24" s="1"/>
      <c r="H24" s="21"/>
      <c r="I24" s="21"/>
      <c r="J24" s="21"/>
      <c r="K24" s="21"/>
    </row>
    <row r="25" spans="2:15" x14ac:dyDescent="0.35">
      <c r="B25" s="25" t="s">
        <v>38</v>
      </c>
      <c r="C25" s="32" t="s">
        <v>26</v>
      </c>
      <c r="D25" s="32" t="s">
        <v>26</v>
      </c>
      <c r="E25" s="19" t="s">
        <v>26</v>
      </c>
      <c r="F25" s="32" t="s">
        <v>26</v>
      </c>
      <c r="G25" s="1"/>
      <c r="H25" s="32" t="s">
        <v>26</v>
      </c>
      <c r="I25" s="32" t="s">
        <v>26</v>
      </c>
      <c r="J25" s="19" t="s">
        <v>26</v>
      </c>
      <c r="K25" s="32" t="s">
        <v>26</v>
      </c>
    </row>
    <row r="26" spans="2:15" x14ac:dyDescent="0.35">
      <c r="B26" s="25" t="s">
        <v>39</v>
      </c>
      <c r="C26" s="19" t="s">
        <v>26</v>
      </c>
      <c r="D26" s="19" t="s">
        <v>26</v>
      </c>
      <c r="E26" s="19" t="s">
        <v>26</v>
      </c>
      <c r="F26" s="32" t="s">
        <v>26</v>
      </c>
      <c r="G26" s="1"/>
      <c r="H26" s="37" t="s">
        <v>27</v>
      </c>
      <c r="I26" s="37" t="s">
        <v>27</v>
      </c>
      <c r="J26" s="19" t="s">
        <v>26</v>
      </c>
      <c r="K26" s="32" t="s">
        <v>26</v>
      </c>
    </row>
    <row r="27" spans="2:15" x14ac:dyDescent="0.35">
      <c r="B27" s="25" t="s">
        <v>99</v>
      </c>
      <c r="C27" s="19" t="s">
        <v>26</v>
      </c>
      <c r="D27" s="78" t="s">
        <v>27</v>
      </c>
      <c r="E27" s="19" t="s">
        <v>26</v>
      </c>
      <c r="F27" s="32" t="s">
        <v>26</v>
      </c>
      <c r="G27" s="1"/>
      <c r="H27" s="37" t="s">
        <v>27</v>
      </c>
      <c r="I27" s="37" t="s">
        <v>27</v>
      </c>
      <c r="J27" s="19" t="s">
        <v>26</v>
      </c>
      <c r="K27" s="32" t="s">
        <v>26</v>
      </c>
      <c r="N27" t="s">
        <v>97</v>
      </c>
    </row>
    <row r="28" spans="2:15" x14ac:dyDescent="0.35">
      <c r="B28" s="27" t="s">
        <v>40</v>
      </c>
      <c r="C28" s="28"/>
      <c r="D28" s="28"/>
      <c r="E28" s="29"/>
      <c r="F28" s="28"/>
      <c r="G28" s="1"/>
      <c r="H28" s="28"/>
      <c r="I28" s="28"/>
      <c r="J28" s="28"/>
      <c r="K28" s="28"/>
    </row>
    <row r="29" spans="2:15" x14ac:dyDescent="0.35">
      <c r="B29" s="25" t="s">
        <v>40</v>
      </c>
      <c r="C29" s="19" t="s">
        <v>26</v>
      </c>
      <c r="D29" s="78" t="s">
        <v>27</v>
      </c>
      <c r="E29" s="78" t="s">
        <v>27</v>
      </c>
      <c r="F29" s="32" t="s">
        <v>26</v>
      </c>
      <c r="G29" s="1"/>
      <c r="H29" s="37" t="s">
        <v>27</v>
      </c>
      <c r="I29" s="37" t="s">
        <v>27</v>
      </c>
      <c r="J29" s="38" t="s">
        <v>27</v>
      </c>
      <c r="K29" s="32" t="s">
        <v>26</v>
      </c>
      <c r="N29" t="s">
        <v>98</v>
      </c>
    </row>
    <row r="30" spans="2:15" x14ac:dyDescent="0.35">
      <c r="B30" s="30" t="s">
        <v>41</v>
      </c>
      <c r="C30" s="21"/>
      <c r="D30" s="21"/>
      <c r="E30" s="22"/>
      <c r="F30" s="21"/>
      <c r="G30" s="1"/>
      <c r="H30" s="21"/>
      <c r="I30" s="21"/>
      <c r="J30" s="21"/>
      <c r="K30" s="21"/>
    </row>
    <row r="31" spans="2:15" x14ac:dyDescent="0.35">
      <c r="B31" s="25" t="s">
        <v>42</v>
      </c>
      <c r="C31" s="19" t="s">
        <v>26</v>
      </c>
      <c r="D31" s="32" t="s">
        <v>26</v>
      </c>
      <c r="E31" s="32" t="s">
        <v>26</v>
      </c>
      <c r="F31" s="32" t="s">
        <v>26</v>
      </c>
      <c r="G31" s="1"/>
      <c r="H31" s="37" t="s">
        <v>27</v>
      </c>
      <c r="I31" s="37" t="s">
        <v>27</v>
      </c>
      <c r="J31" s="37" t="s">
        <v>27</v>
      </c>
      <c r="K31" s="37" t="s">
        <v>27</v>
      </c>
    </row>
    <row r="32" spans="2:15" x14ac:dyDescent="0.35">
      <c r="B32" s="30" t="s">
        <v>43</v>
      </c>
      <c r="C32" s="21"/>
      <c r="D32" s="21"/>
      <c r="E32" s="22"/>
      <c r="F32" s="21"/>
      <c r="G32" s="1"/>
      <c r="H32" s="21"/>
      <c r="I32" s="21"/>
      <c r="J32" s="21"/>
      <c r="K32" s="21"/>
    </row>
    <row r="33" spans="2:11" x14ac:dyDescent="0.35">
      <c r="B33" s="23" t="s">
        <v>44</v>
      </c>
      <c r="C33" s="19" t="s">
        <v>26</v>
      </c>
      <c r="D33" s="19" t="s">
        <v>26</v>
      </c>
      <c r="E33" s="19" t="s">
        <v>26</v>
      </c>
      <c r="F33" s="32" t="s">
        <v>26</v>
      </c>
      <c r="G33" s="1"/>
      <c r="H33" s="19" t="s">
        <v>26</v>
      </c>
      <c r="I33" s="19" t="s">
        <v>26</v>
      </c>
      <c r="J33" s="19" t="s">
        <v>26</v>
      </c>
      <c r="K33" s="32" t="s">
        <v>26</v>
      </c>
    </row>
    <row r="34" spans="2:11" x14ac:dyDescent="0.35">
      <c r="B34" s="25" t="s">
        <v>45</v>
      </c>
      <c r="C34" s="137" t="s">
        <v>46</v>
      </c>
      <c r="D34" s="138"/>
      <c r="E34" s="138"/>
      <c r="F34" s="139"/>
      <c r="G34" s="1"/>
      <c r="H34" s="137" t="s">
        <v>46</v>
      </c>
      <c r="I34" s="138"/>
      <c r="J34" s="138"/>
      <c r="K34" s="139"/>
    </row>
    <row r="35" spans="2:11" x14ac:dyDescent="0.35">
      <c r="B35" s="25" t="s">
        <v>47</v>
      </c>
      <c r="C35" s="32" t="s">
        <v>48</v>
      </c>
      <c r="D35" s="32" t="s">
        <v>49</v>
      </c>
      <c r="E35" s="32" t="s">
        <v>49</v>
      </c>
      <c r="F35" s="32" t="s">
        <v>50</v>
      </c>
      <c r="G35" s="1"/>
      <c r="H35" s="32" t="s">
        <v>48</v>
      </c>
      <c r="I35" s="32" t="s">
        <v>49</v>
      </c>
      <c r="J35" s="32" t="s">
        <v>50</v>
      </c>
      <c r="K35" s="32" t="s">
        <v>50</v>
      </c>
    </row>
    <row r="36" spans="2:11" x14ac:dyDescent="0.35">
      <c r="B36" s="25" t="s">
        <v>51</v>
      </c>
      <c r="C36" s="37" t="s">
        <v>27</v>
      </c>
      <c r="D36" s="37" t="s">
        <v>27</v>
      </c>
      <c r="E36" s="19" t="s">
        <v>52</v>
      </c>
      <c r="F36" s="19" t="s">
        <v>52</v>
      </c>
      <c r="G36" s="1"/>
      <c r="H36" s="37" t="s">
        <v>27</v>
      </c>
      <c r="I36" s="37" t="s">
        <v>27</v>
      </c>
      <c r="J36" s="19" t="s">
        <v>52</v>
      </c>
      <c r="K36" s="19" t="s">
        <v>52</v>
      </c>
    </row>
    <row r="37" spans="2:11" x14ac:dyDescent="0.35">
      <c r="B37" s="25" t="s">
        <v>53</v>
      </c>
      <c r="C37" s="37" t="s">
        <v>27</v>
      </c>
      <c r="D37" s="37" t="s">
        <v>27</v>
      </c>
      <c r="E37" s="37" t="s">
        <v>27</v>
      </c>
      <c r="F37" s="19" t="s">
        <v>52</v>
      </c>
      <c r="G37" s="1"/>
      <c r="H37" s="37" t="s">
        <v>27</v>
      </c>
      <c r="I37" s="37" t="s">
        <v>27</v>
      </c>
      <c r="J37" s="37" t="s">
        <v>27</v>
      </c>
      <c r="K37" s="19" t="s">
        <v>52</v>
      </c>
    </row>
    <row r="38" spans="2:11" x14ac:dyDescent="0.35">
      <c r="B38" s="25" t="s">
        <v>54</v>
      </c>
      <c r="C38" s="140" t="s">
        <v>55</v>
      </c>
      <c r="D38" s="140"/>
      <c r="E38" s="140"/>
      <c r="F38" s="140"/>
      <c r="G38" s="1"/>
      <c r="H38" s="134" t="s">
        <v>55</v>
      </c>
      <c r="I38" s="135"/>
      <c r="J38" s="135"/>
      <c r="K38" s="136"/>
    </row>
    <row r="39" spans="2:11" x14ac:dyDescent="0.35">
      <c r="B39" s="25" t="s">
        <v>56</v>
      </c>
      <c r="C39" s="140" t="s">
        <v>57</v>
      </c>
      <c r="D39" s="140"/>
      <c r="E39" s="140"/>
      <c r="F39" s="140"/>
      <c r="G39" s="1"/>
      <c r="H39" s="134" t="s">
        <v>57</v>
      </c>
      <c r="I39" s="135"/>
      <c r="J39" s="135"/>
      <c r="K39" s="136"/>
    </row>
    <row r="40" spans="2:11" x14ac:dyDescent="0.35">
      <c r="B40" s="39"/>
      <c r="C40" s="40"/>
      <c r="D40" s="40"/>
      <c r="E40" s="41"/>
      <c r="F40" s="41"/>
      <c r="H40" s="40"/>
      <c r="I40" s="40"/>
      <c r="J40" s="40"/>
      <c r="K40" s="41"/>
    </row>
  </sheetData>
  <mergeCells count="9">
    <mergeCell ref="N17:O18"/>
    <mergeCell ref="H1:K1"/>
    <mergeCell ref="C1:F1"/>
    <mergeCell ref="H38:K38"/>
    <mergeCell ref="H39:K39"/>
    <mergeCell ref="H34:K34"/>
    <mergeCell ref="C39:F39"/>
    <mergeCell ref="C34:F34"/>
    <mergeCell ref="C38:F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54E2A-86D9-7445-88FC-7EF6615F7367}">
  <dimension ref="B1:T47"/>
  <sheetViews>
    <sheetView zoomScaleNormal="100" workbookViewId="0">
      <pane xSplit="2" ySplit="3" topLeftCell="C4" activePane="bottomRight" state="frozen"/>
      <selection activeCell="A23" sqref="A23"/>
      <selection pane="topRight" activeCell="C23" sqref="C23"/>
      <selection pane="bottomLeft" activeCell="A31" sqref="A31"/>
      <selection pane="bottomRight" activeCell="B21" sqref="B21:C23"/>
    </sheetView>
  </sheetViews>
  <sheetFormatPr defaultColWidth="10.6640625" defaultRowHeight="15.5" x14ac:dyDescent="0.35"/>
  <cols>
    <col min="1" max="1" width="2.6640625" customWidth="1"/>
    <col min="2" max="2" width="40.33203125" bestFit="1" customWidth="1"/>
    <col min="3" max="3" width="11.33203125" customWidth="1"/>
    <col min="4" max="5" width="11.6640625" bestFit="1" customWidth="1"/>
    <col min="6" max="6" width="9.83203125" bestFit="1" customWidth="1"/>
    <col min="7" max="7" width="3" customWidth="1"/>
    <col min="8" max="8" width="11.33203125" customWidth="1"/>
    <col min="9" max="11" width="10.83203125" customWidth="1"/>
    <col min="12" max="12" width="3" customWidth="1"/>
    <col min="13" max="13" width="10.83203125" customWidth="1"/>
    <col min="14" max="14" width="4.33203125" customWidth="1"/>
    <col min="18" max="18" width="2.83203125" customWidth="1"/>
  </cols>
  <sheetData>
    <row r="1" spans="2:20" x14ac:dyDescent="0.35">
      <c r="C1" s="133" t="s">
        <v>75</v>
      </c>
      <c r="D1" s="133"/>
      <c r="E1" s="133"/>
      <c r="F1" s="133"/>
      <c r="H1" s="1"/>
      <c r="I1" s="1"/>
      <c r="J1" s="1"/>
      <c r="K1" s="1"/>
    </row>
    <row r="2" spans="2:20" ht="16" thickBot="1" x14ac:dyDescent="0.4">
      <c r="B2" s="27" t="s">
        <v>15</v>
      </c>
      <c r="C2" s="28" t="s">
        <v>1</v>
      </c>
      <c r="D2" s="28" t="s">
        <v>2</v>
      </c>
      <c r="E2" s="29" t="s">
        <v>3</v>
      </c>
      <c r="F2" s="28" t="s">
        <v>87</v>
      </c>
      <c r="G2" s="85"/>
      <c r="H2" s="28" t="s">
        <v>1</v>
      </c>
      <c r="I2" s="28" t="s">
        <v>2</v>
      </c>
      <c r="J2" s="29" t="s">
        <v>3</v>
      </c>
      <c r="K2" s="28" t="s">
        <v>0</v>
      </c>
      <c r="L2" s="88"/>
      <c r="O2" s="147" t="s">
        <v>4</v>
      </c>
      <c r="P2" s="147"/>
      <c r="Q2" s="147"/>
      <c r="R2" s="147"/>
      <c r="S2" s="147"/>
    </row>
    <row r="3" spans="2:20" x14ac:dyDescent="0.35">
      <c r="B3" s="2" t="s">
        <v>84</v>
      </c>
      <c r="C3" s="3"/>
      <c r="D3" s="3"/>
      <c r="E3" s="3"/>
      <c r="F3" s="3"/>
      <c r="G3" s="4"/>
      <c r="H3" s="1"/>
      <c r="I3" s="1"/>
      <c r="J3" s="1"/>
      <c r="K3" s="1"/>
      <c r="L3" s="4"/>
    </row>
    <row r="4" spans="2:20" ht="18" customHeight="1" x14ac:dyDescent="0.35">
      <c r="B4" s="5" t="s">
        <v>5</v>
      </c>
      <c r="C4" s="6" t="s">
        <v>81</v>
      </c>
      <c r="D4" s="6">
        <v>2499</v>
      </c>
      <c r="E4" s="6">
        <v>3999</v>
      </c>
      <c r="F4" s="96">
        <v>9999</v>
      </c>
      <c r="G4" s="86"/>
      <c r="H4" s="1"/>
      <c r="I4" s="1"/>
      <c r="J4" s="1"/>
      <c r="K4" s="1"/>
      <c r="L4" s="89"/>
      <c r="M4" s="144" t="s">
        <v>109</v>
      </c>
      <c r="N4" s="48"/>
      <c r="O4" s="145" t="s">
        <v>6</v>
      </c>
      <c r="P4" s="145"/>
      <c r="Q4" s="145"/>
      <c r="S4" s="145" t="s">
        <v>7</v>
      </c>
      <c r="T4" s="145"/>
    </row>
    <row r="5" spans="2:20" x14ac:dyDescent="0.35">
      <c r="B5" s="5" t="s">
        <v>8</v>
      </c>
      <c r="C5" s="6" t="s">
        <v>81</v>
      </c>
      <c r="D5" s="6">
        <v>6750</v>
      </c>
      <c r="E5" s="6">
        <v>11000</v>
      </c>
      <c r="F5" s="96">
        <f>F4*3*0.8</f>
        <v>23997.600000000002</v>
      </c>
      <c r="G5" s="86"/>
      <c r="H5" s="1"/>
      <c r="I5" s="1"/>
      <c r="J5" s="1"/>
      <c r="K5" s="1"/>
      <c r="L5" s="89"/>
      <c r="M5" s="144"/>
      <c r="N5" s="48"/>
      <c r="O5" s="145"/>
      <c r="P5" s="145"/>
      <c r="Q5" s="145"/>
      <c r="S5" s="145"/>
      <c r="T5" s="145"/>
    </row>
    <row r="6" spans="2:20" x14ac:dyDescent="0.35">
      <c r="B6" s="5" t="s">
        <v>9</v>
      </c>
      <c r="C6" s="6" t="s">
        <v>81</v>
      </c>
      <c r="D6" s="6">
        <v>24000</v>
      </c>
      <c r="E6" s="6">
        <v>39000</v>
      </c>
      <c r="F6" s="96">
        <f>F4*10</f>
        <v>99990</v>
      </c>
      <c r="G6" s="86"/>
      <c r="H6" s="1"/>
      <c r="I6" s="1"/>
      <c r="J6" s="1"/>
      <c r="K6" s="1"/>
      <c r="L6" s="89"/>
      <c r="M6" s="144"/>
      <c r="N6" s="48"/>
      <c r="O6" s="145"/>
      <c r="P6" s="145"/>
      <c r="Q6" s="145"/>
      <c r="S6" s="145"/>
      <c r="T6" s="145"/>
    </row>
    <row r="7" spans="2:20" ht="16" thickBot="1" x14ac:dyDescent="0.4">
      <c r="B7" s="60"/>
      <c r="C7" s="61"/>
      <c r="D7" s="62"/>
      <c r="E7" s="63"/>
      <c r="F7" s="8"/>
      <c r="G7" s="87"/>
      <c r="H7" s="1"/>
      <c r="I7" s="1"/>
      <c r="J7" s="1"/>
      <c r="K7" s="1"/>
      <c r="L7" s="90"/>
      <c r="M7" s="48"/>
      <c r="N7" s="48"/>
      <c r="O7" s="64"/>
      <c r="P7" s="64"/>
      <c r="Q7" s="64"/>
      <c r="S7" s="64"/>
      <c r="T7" s="64"/>
    </row>
    <row r="8" spans="2:20" hidden="1" x14ac:dyDescent="0.35">
      <c r="B8" s="65"/>
      <c r="C8" s="66"/>
      <c r="D8" s="67"/>
      <c r="E8" s="67"/>
      <c r="F8" s="67"/>
      <c r="G8" s="14"/>
      <c r="H8" s="62"/>
      <c r="I8" s="62"/>
      <c r="J8" s="62"/>
      <c r="K8" s="8"/>
      <c r="L8" s="14"/>
      <c r="M8" s="48"/>
      <c r="N8" s="48"/>
      <c r="O8" t="s">
        <v>67</v>
      </c>
      <c r="P8" t="s">
        <v>68</v>
      </c>
      <c r="S8" s="64"/>
      <c r="T8" s="64"/>
    </row>
    <row r="9" spans="2:20" hidden="1" x14ac:dyDescent="0.35">
      <c r="B9" s="65"/>
      <c r="C9" s="66"/>
      <c r="D9" s="67"/>
      <c r="E9" s="67"/>
      <c r="F9" s="68"/>
      <c r="G9" s="14"/>
      <c r="H9" s="62"/>
      <c r="I9" s="62"/>
      <c r="J9" s="62"/>
      <c r="K9" s="8"/>
      <c r="L9" s="14"/>
      <c r="M9" s="48"/>
      <c r="N9" s="48"/>
      <c r="O9" t="s">
        <v>69</v>
      </c>
      <c r="S9" s="64"/>
      <c r="T9" s="64"/>
    </row>
    <row r="10" spans="2:20" hidden="1" x14ac:dyDescent="0.35">
      <c r="B10" s="65"/>
      <c r="C10" s="66"/>
      <c r="D10" s="67"/>
      <c r="E10" s="67"/>
      <c r="F10" s="68"/>
      <c r="G10" s="14"/>
      <c r="H10" s="62"/>
      <c r="I10" s="62"/>
      <c r="J10" s="62"/>
      <c r="K10" s="8"/>
      <c r="L10" s="14"/>
      <c r="M10" s="48"/>
      <c r="N10" s="48"/>
      <c r="O10" t="s">
        <v>70</v>
      </c>
      <c r="S10" s="64"/>
      <c r="T10" s="64"/>
    </row>
    <row r="11" spans="2:20" hidden="1" x14ac:dyDescent="0.35">
      <c r="B11" s="60"/>
      <c r="C11" s="61"/>
      <c r="D11" s="62"/>
      <c r="E11" s="63"/>
      <c r="F11" s="8"/>
      <c r="G11" s="14"/>
      <c r="H11" s="62"/>
      <c r="I11" s="62"/>
      <c r="J11" s="62"/>
      <c r="K11" s="8"/>
      <c r="L11" s="14"/>
      <c r="M11" s="48"/>
      <c r="N11" s="48"/>
      <c r="O11" s="64"/>
      <c r="P11" s="64"/>
      <c r="Q11" s="64"/>
      <c r="S11" s="64"/>
      <c r="T11" s="64"/>
    </row>
    <row r="12" spans="2:20" hidden="1" x14ac:dyDescent="0.35">
      <c r="B12" s="65"/>
      <c r="C12" s="69"/>
      <c r="D12" s="70"/>
      <c r="E12" s="70"/>
      <c r="F12" s="70"/>
      <c r="G12" s="14"/>
      <c r="H12" s="12"/>
      <c r="I12" s="12"/>
      <c r="J12" s="13"/>
      <c r="K12" s="8"/>
      <c r="L12" s="14"/>
    </row>
    <row r="13" spans="2:20" hidden="1" x14ac:dyDescent="0.35">
      <c r="B13" s="65" t="s">
        <v>76</v>
      </c>
      <c r="C13" s="70">
        <f>C35</f>
        <v>499.8</v>
      </c>
      <c r="D13" s="70">
        <f>D35</f>
        <v>499.8</v>
      </c>
      <c r="E13" s="70">
        <f>E35</f>
        <v>600</v>
      </c>
      <c r="F13" s="70">
        <f>F35</f>
        <v>800</v>
      </c>
      <c r="G13" s="14"/>
      <c r="H13" s="12"/>
      <c r="I13" s="12"/>
      <c r="J13" s="13"/>
      <c r="K13" s="8"/>
      <c r="L13" s="14"/>
    </row>
    <row r="14" spans="2:20" ht="16" hidden="1" thickBot="1" x14ac:dyDescent="0.4">
      <c r="B14" s="60"/>
      <c r="C14" s="12"/>
      <c r="D14" s="13"/>
      <c r="E14" s="13"/>
      <c r="F14" s="13"/>
      <c r="G14" s="14"/>
      <c r="H14" s="12"/>
      <c r="I14" s="12"/>
      <c r="J14" s="13"/>
      <c r="K14" s="8"/>
      <c r="L14" s="14"/>
    </row>
    <row r="15" spans="2:20" ht="16" customHeight="1" x14ac:dyDescent="0.35">
      <c r="B15" s="72"/>
      <c r="C15" s="15"/>
      <c r="D15" s="15"/>
      <c r="E15" s="15"/>
      <c r="F15" s="15"/>
      <c r="G15" s="75"/>
      <c r="H15" s="15"/>
      <c r="I15" s="15"/>
      <c r="J15" s="16"/>
      <c r="K15" s="17"/>
      <c r="L15" s="75"/>
      <c r="M15" s="144" t="s">
        <v>109</v>
      </c>
      <c r="N15" s="49"/>
      <c r="P15" s="146" t="s">
        <v>10</v>
      </c>
      <c r="Q15" s="146"/>
      <c r="R15" s="146"/>
    </row>
    <row r="16" spans="2:20" x14ac:dyDescent="0.35">
      <c r="B16" s="25" t="s">
        <v>11</v>
      </c>
      <c r="C16" s="10">
        <v>1.25</v>
      </c>
      <c r="D16" s="10">
        <v>0.04</v>
      </c>
      <c r="E16" s="10">
        <v>0.03</v>
      </c>
      <c r="F16" s="97">
        <v>0.03</v>
      </c>
      <c r="G16" s="1"/>
      <c r="H16" s="71" t="s">
        <v>83</v>
      </c>
      <c r="I16" s="10"/>
      <c r="J16" s="45"/>
      <c r="K16" s="46"/>
      <c r="L16" s="1"/>
      <c r="M16" s="144"/>
      <c r="N16" s="49"/>
      <c r="P16" s="146"/>
      <c r="Q16" s="146"/>
      <c r="R16" s="146"/>
    </row>
    <row r="17" spans="2:18" x14ac:dyDescent="0.35">
      <c r="B17" s="25" t="s">
        <v>58</v>
      </c>
      <c r="C17" s="10">
        <v>0.25</v>
      </c>
      <c r="D17" s="10">
        <v>0.12</v>
      </c>
      <c r="E17" s="10">
        <v>0.12</v>
      </c>
      <c r="F17" s="97">
        <v>0.12</v>
      </c>
      <c r="G17" s="1"/>
      <c r="H17" s="71" t="s">
        <v>82</v>
      </c>
      <c r="I17" s="10"/>
      <c r="J17" s="47"/>
      <c r="K17" s="46"/>
      <c r="L17" s="1"/>
      <c r="M17" s="144"/>
      <c r="N17" s="50"/>
      <c r="P17" s="146"/>
      <c r="Q17" s="146"/>
      <c r="R17" s="146"/>
    </row>
    <row r="18" spans="2:18" x14ac:dyDescent="0.35">
      <c r="B18" s="25" t="s">
        <v>100</v>
      </c>
      <c r="C18" s="10">
        <v>0.5</v>
      </c>
      <c r="D18" s="10" t="s">
        <v>81</v>
      </c>
      <c r="E18" s="10" t="s">
        <v>81</v>
      </c>
      <c r="F18" s="97">
        <v>0.25</v>
      </c>
      <c r="G18" s="1"/>
      <c r="H18" s="71" t="s">
        <v>82</v>
      </c>
      <c r="I18" s="10"/>
      <c r="J18" s="47"/>
      <c r="K18" s="46"/>
      <c r="L18" s="1"/>
      <c r="M18" s="144"/>
      <c r="N18" s="50"/>
      <c r="P18" s="146"/>
      <c r="Q18" s="146"/>
      <c r="R18" s="146"/>
    </row>
    <row r="19" spans="2:18" x14ac:dyDescent="0.35">
      <c r="B19" s="52" t="s">
        <v>102</v>
      </c>
      <c r="C19" s="53"/>
      <c r="D19" s="53"/>
      <c r="E19" s="53"/>
      <c r="F19" s="53"/>
      <c r="G19" s="1"/>
      <c r="H19" s="53"/>
      <c r="I19" s="53"/>
      <c r="J19" s="54"/>
      <c r="K19" s="55"/>
      <c r="L19" s="1"/>
      <c r="M19" s="144"/>
      <c r="N19" s="50"/>
    </row>
    <row r="20" spans="2:18" x14ac:dyDescent="0.35">
      <c r="B20" s="79" t="s">
        <v>106</v>
      </c>
      <c r="C20" s="80">
        <f>(C21*C16+C22*C17+C23*C18)</f>
        <v>187.5</v>
      </c>
      <c r="D20" s="80">
        <f>(D21*D16+D22*D17)*30</f>
        <v>0</v>
      </c>
      <c r="E20" s="80">
        <f>(E21*E16+E22*E17)*30</f>
        <v>0</v>
      </c>
      <c r="F20" s="80">
        <f>(F21*F16+F22*F17+F23*F18)*30</f>
        <v>0</v>
      </c>
      <c r="G20" s="81"/>
      <c r="H20" s="80"/>
      <c r="I20" s="80"/>
      <c r="J20" s="82"/>
      <c r="K20" s="83"/>
      <c r="L20" s="1"/>
      <c r="M20" s="84" t="s">
        <v>107</v>
      </c>
      <c r="N20" s="50"/>
    </row>
    <row r="21" spans="2:18" x14ac:dyDescent="0.35">
      <c r="B21" s="98" t="s">
        <v>101</v>
      </c>
      <c r="C21" s="99">
        <v>100</v>
      </c>
      <c r="D21" s="10"/>
      <c r="E21" s="10"/>
      <c r="F21" s="10"/>
      <c r="G21" s="1"/>
      <c r="H21" s="10"/>
      <c r="I21" s="10"/>
      <c r="J21" s="45"/>
      <c r="K21" s="46"/>
      <c r="L21" s="1"/>
      <c r="M21" s="148" t="s">
        <v>108</v>
      </c>
      <c r="O21" t="s">
        <v>103</v>
      </c>
    </row>
    <row r="22" spans="2:18" x14ac:dyDescent="0.35">
      <c r="B22" s="98" t="s">
        <v>59</v>
      </c>
      <c r="C22" s="99">
        <v>50</v>
      </c>
      <c r="D22" s="10"/>
      <c r="E22" s="10"/>
      <c r="F22" s="10"/>
      <c r="G22" s="1"/>
      <c r="H22" s="10"/>
      <c r="I22" s="10"/>
      <c r="J22" s="45"/>
      <c r="K22" s="46"/>
      <c r="L22" s="1"/>
      <c r="M22" s="148"/>
      <c r="O22" t="s">
        <v>104</v>
      </c>
    </row>
    <row r="23" spans="2:18" x14ac:dyDescent="0.35">
      <c r="B23" s="98" t="s">
        <v>64</v>
      </c>
      <c r="C23" s="99">
        <f>C21</f>
        <v>100</v>
      </c>
      <c r="D23" s="10"/>
      <c r="E23" s="10"/>
      <c r="F23" s="10"/>
      <c r="G23" s="1"/>
      <c r="H23" s="10"/>
      <c r="I23" s="10"/>
      <c r="J23" s="45"/>
      <c r="K23" s="46"/>
      <c r="L23" s="1"/>
      <c r="M23" s="148"/>
      <c r="O23" t="s">
        <v>105</v>
      </c>
    </row>
    <row r="24" spans="2:18" x14ac:dyDescent="0.35">
      <c r="B24" s="52"/>
      <c r="C24" s="56"/>
      <c r="D24" s="56"/>
      <c r="E24" s="56"/>
      <c r="F24" s="56"/>
      <c r="G24" s="1"/>
      <c r="H24" s="53"/>
      <c r="I24" s="53"/>
      <c r="J24" s="54"/>
      <c r="K24" s="55"/>
      <c r="L24" s="1"/>
      <c r="M24" s="148"/>
    </row>
    <row r="25" spans="2:18" hidden="1" x14ac:dyDescent="0.35">
      <c r="B25" s="25"/>
      <c r="C25" s="42"/>
      <c r="D25" s="42"/>
      <c r="E25" s="42"/>
      <c r="F25" s="42"/>
      <c r="G25" s="1"/>
      <c r="H25" s="10"/>
      <c r="I25" s="10"/>
      <c r="J25" s="45"/>
      <c r="K25" s="46"/>
      <c r="L25" s="1"/>
    </row>
    <row r="26" spans="2:18" hidden="1" x14ac:dyDescent="0.35">
      <c r="B26" s="52" t="s">
        <v>60</v>
      </c>
      <c r="C26" s="56"/>
      <c r="D26" s="56"/>
      <c r="E26" s="56"/>
      <c r="F26" s="56"/>
      <c r="G26" s="1"/>
      <c r="H26" s="53"/>
      <c r="I26" s="53"/>
      <c r="J26" s="54"/>
      <c r="K26" s="55"/>
      <c r="L26" s="1"/>
    </row>
    <row r="27" spans="2:18" hidden="1" x14ac:dyDescent="0.35">
      <c r="B27" s="25" t="s">
        <v>61</v>
      </c>
      <c r="C27" s="57">
        <f>C21*22*C16*100</f>
        <v>275000</v>
      </c>
      <c r="D27" s="57">
        <f>D21*22*D16*100</f>
        <v>0</v>
      </c>
      <c r="E27" s="57">
        <f>E21*22*E16*100</f>
        <v>0</v>
      </c>
      <c r="F27" s="57">
        <f>F21*22*F16*100</f>
        <v>0</v>
      </c>
      <c r="G27" s="1"/>
      <c r="H27" s="10"/>
      <c r="I27" s="10"/>
      <c r="J27" s="47"/>
      <c r="K27" s="46"/>
      <c r="L27" s="1"/>
    </row>
    <row r="28" spans="2:18" hidden="1" x14ac:dyDescent="0.35">
      <c r="B28" s="25" t="s">
        <v>62</v>
      </c>
      <c r="C28" s="57">
        <f>C22*22*12</f>
        <v>13200</v>
      </c>
      <c r="D28" s="57">
        <f>D22*22*12</f>
        <v>0</v>
      </c>
      <c r="E28" s="57">
        <f>E22*22*12</f>
        <v>0</v>
      </c>
      <c r="F28" s="57">
        <f>F22*22*12</f>
        <v>0</v>
      </c>
      <c r="G28" s="1"/>
      <c r="H28" s="10"/>
      <c r="I28" s="10"/>
      <c r="J28" s="47"/>
      <c r="K28" s="46"/>
      <c r="L28" s="1"/>
    </row>
    <row r="29" spans="2:18" hidden="1" x14ac:dyDescent="0.35">
      <c r="B29" s="25" t="s">
        <v>63</v>
      </c>
      <c r="C29" s="57">
        <f>C23*22*3</f>
        <v>6600</v>
      </c>
      <c r="D29" s="57">
        <f>D23*22*3</f>
        <v>0</v>
      </c>
      <c r="E29" s="57">
        <f>E23*22*3</f>
        <v>0</v>
      </c>
      <c r="F29" s="57">
        <f>F23*22*3</f>
        <v>0</v>
      </c>
      <c r="G29" s="1"/>
      <c r="H29" s="10"/>
      <c r="I29" s="10"/>
      <c r="J29" s="47"/>
      <c r="K29" s="46"/>
      <c r="L29" s="1"/>
      <c r="N29" s="50"/>
    </row>
    <row r="30" spans="2:18" hidden="1" x14ac:dyDescent="0.35">
      <c r="B30" s="52" t="s">
        <v>65</v>
      </c>
      <c r="C30" s="56">
        <f>SUM(C27:C29)</f>
        <v>294800</v>
      </c>
      <c r="D30" s="56">
        <f>SUM(D27:D29)</f>
        <v>0</v>
      </c>
      <c r="E30" s="56">
        <f>SUM(E27:E29)</f>
        <v>0</v>
      </c>
      <c r="F30" s="56">
        <f>SUM(F27:F29)</f>
        <v>0</v>
      </c>
      <c r="G30" s="1"/>
      <c r="H30" s="53"/>
      <c r="I30" s="53"/>
      <c r="J30" s="54"/>
      <c r="K30" s="55"/>
      <c r="L30" s="1"/>
      <c r="N30" s="50"/>
    </row>
    <row r="31" spans="2:18" hidden="1" x14ac:dyDescent="0.35">
      <c r="B31" s="25" t="s">
        <v>66</v>
      </c>
      <c r="C31" s="57">
        <f>C30/100</f>
        <v>2948</v>
      </c>
      <c r="D31" s="58">
        <f>D30/100</f>
        <v>0</v>
      </c>
      <c r="E31" s="59">
        <f>E30/100</f>
        <v>0</v>
      </c>
      <c r="F31" s="59">
        <f>F30/100</f>
        <v>0</v>
      </c>
      <c r="G31" s="1"/>
      <c r="H31" s="10"/>
      <c r="I31" s="10"/>
      <c r="J31" s="47"/>
      <c r="K31" s="46"/>
      <c r="L31" s="1"/>
      <c r="N31" s="50"/>
    </row>
    <row r="32" spans="2:18" hidden="1" x14ac:dyDescent="0.35">
      <c r="B32" s="25"/>
      <c r="C32" s="57"/>
      <c r="D32" s="57"/>
      <c r="E32" s="57"/>
      <c r="F32" s="57"/>
      <c r="G32" s="1"/>
      <c r="H32" s="10"/>
      <c r="I32" s="10"/>
      <c r="J32" s="47"/>
      <c r="K32" s="46"/>
      <c r="L32" s="1"/>
      <c r="M32" s="18" t="s">
        <v>12</v>
      </c>
    </row>
    <row r="33" spans="2:13" hidden="1" x14ac:dyDescent="0.35">
      <c r="B33" s="52" t="s">
        <v>71</v>
      </c>
      <c r="C33" s="56"/>
      <c r="D33" s="56"/>
      <c r="E33" s="56"/>
      <c r="F33" s="56"/>
      <c r="G33" s="1"/>
      <c r="H33" s="53"/>
      <c r="I33" s="53"/>
      <c r="J33" s="54"/>
      <c r="K33" s="55"/>
      <c r="L33" s="1"/>
      <c r="M33" s="18"/>
    </row>
    <row r="34" spans="2:13" hidden="1" x14ac:dyDescent="0.35">
      <c r="B34" s="52" t="s">
        <v>72</v>
      </c>
      <c r="C34" s="56"/>
      <c r="D34" s="56"/>
      <c r="E34" s="56"/>
      <c r="F34" s="56"/>
      <c r="G34" s="1"/>
      <c r="H34" s="53"/>
      <c r="I34" s="53"/>
      <c r="J34" s="54"/>
      <c r="K34" s="55"/>
      <c r="L34" s="1"/>
      <c r="M34" s="18"/>
    </row>
    <row r="35" spans="2:13" x14ac:dyDescent="0.35">
      <c r="B35" s="25" t="s">
        <v>73</v>
      </c>
      <c r="C35" s="57">
        <f>D4/D47</f>
        <v>499.8</v>
      </c>
      <c r="D35" s="57">
        <f>D4/D47</f>
        <v>499.8</v>
      </c>
      <c r="E35" s="57">
        <v>600</v>
      </c>
      <c r="F35" s="92">
        <v>800</v>
      </c>
      <c r="G35" s="1"/>
      <c r="H35" s="10"/>
      <c r="I35" s="10"/>
      <c r="J35" s="47"/>
      <c r="K35" s="46"/>
      <c r="L35" s="1"/>
      <c r="M35" s="50"/>
    </row>
    <row r="36" spans="2:13" x14ac:dyDescent="0.35">
      <c r="B36" s="25"/>
      <c r="C36" s="51"/>
      <c r="D36" s="42"/>
      <c r="E36" s="42"/>
      <c r="F36" s="42"/>
      <c r="G36" s="1"/>
      <c r="H36" s="10"/>
      <c r="I36" s="10"/>
      <c r="J36" s="45"/>
      <c r="K36" s="46"/>
      <c r="L36" s="1"/>
    </row>
    <row r="37" spans="2:13" x14ac:dyDescent="0.35">
      <c r="B37" s="43" t="s">
        <v>89</v>
      </c>
      <c r="C37" s="9">
        <v>1000</v>
      </c>
      <c r="D37" s="9">
        <v>1000</v>
      </c>
      <c r="E37" s="9">
        <v>1000</v>
      </c>
      <c r="F37" s="9">
        <v>1000</v>
      </c>
      <c r="G37" s="1"/>
      <c r="H37" s="10"/>
      <c r="I37" s="10"/>
      <c r="J37" s="47"/>
      <c r="K37" s="46"/>
      <c r="L37" s="1"/>
    </row>
    <row r="38" spans="2:13" hidden="1" x14ac:dyDescent="0.35">
      <c r="B38" s="43"/>
      <c r="C38" s="9"/>
      <c r="D38" s="9"/>
      <c r="E38" s="9"/>
      <c r="F38" s="9"/>
      <c r="G38" s="1"/>
      <c r="H38" s="10"/>
      <c r="I38" s="10"/>
      <c r="J38" s="47"/>
      <c r="K38" s="46"/>
      <c r="L38" s="1"/>
    </row>
    <row r="39" spans="2:13" x14ac:dyDescent="0.35">
      <c r="B39" s="44"/>
      <c r="C39" s="10"/>
      <c r="D39" s="10"/>
      <c r="E39" s="10"/>
      <c r="F39" s="10"/>
      <c r="G39" s="1"/>
      <c r="H39" s="10"/>
      <c r="I39" s="10"/>
      <c r="J39" s="45"/>
      <c r="K39" s="46"/>
      <c r="L39" s="1"/>
    </row>
    <row r="40" spans="2:13" x14ac:dyDescent="0.35">
      <c r="B40" s="20" t="s">
        <v>13</v>
      </c>
      <c r="C40" s="21"/>
      <c r="D40" s="21"/>
      <c r="E40" s="22"/>
      <c r="F40" s="21"/>
      <c r="G40" s="1"/>
      <c r="H40" s="21"/>
      <c r="I40" s="21"/>
      <c r="J40" s="21"/>
      <c r="K40" s="21"/>
      <c r="L40" s="1"/>
    </row>
    <row r="41" spans="2:13" x14ac:dyDescent="0.35">
      <c r="B41" s="23" t="s">
        <v>14</v>
      </c>
      <c r="C41" s="9">
        <v>5000</v>
      </c>
      <c r="D41" s="9">
        <v>5000</v>
      </c>
      <c r="E41" s="9">
        <v>5000</v>
      </c>
      <c r="F41" s="9">
        <v>5000</v>
      </c>
      <c r="G41" s="1"/>
      <c r="H41" s="9">
        <v>5000</v>
      </c>
      <c r="I41" s="9">
        <v>5000</v>
      </c>
      <c r="J41" s="9">
        <v>5000</v>
      </c>
      <c r="K41" s="9">
        <v>5000</v>
      </c>
      <c r="L41" s="1"/>
    </row>
    <row r="42" spans="2:13" x14ac:dyDescent="0.35">
      <c r="B42" s="25" t="s">
        <v>80</v>
      </c>
      <c r="C42" s="9">
        <v>25000</v>
      </c>
      <c r="D42" s="9" t="s">
        <v>81</v>
      </c>
      <c r="E42" s="9" t="s">
        <v>81</v>
      </c>
      <c r="F42" s="9">
        <v>25000</v>
      </c>
      <c r="G42" s="1"/>
      <c r="H42" s="9">
        <v>25000</v>
      </c>
      <c r="I42" s="9" t="s">
        <v>81</v>
      </c>
      <c r="J42" s="9" t="s">
        <v>81</v>
      </c>
      <c r="K42" s="9">
        <v>25000</v>
      </c>
      <c r="L42" s="1"/>
    </row>
    <row r="43" spans="2:13" x14ac:dyDescent="0.35">
      <c r="B43" s="25" t="s">
        <v>90</v>
      </c>
      <c r="C43" s="141" t="s">
        <v>77</v>
      </c>
      <c r="D43" s="142"/>
      <c r="E43" s="142"/>
      <c r="F43" s="143"/>
      <c r="G43" s="1"/>
      <c r="H43" s="141" t="s">
        <v>77</v>
      </c>
      <c r="I43" s="142"/>
      <c r="J43" s="142"/>
      <c r="K43" s="143"/>
      <c r="L43" s="1"/>
    </row>
    <row r="44" spans="2:13" x14ac:dyDescent="0.35">
      <c r="B44" s="25"/>
      <c r="C44" s="26"/>
      <c r="D44" s="26"/>
      <c r="E44" s="26"/>
      <c r="F44" s="26"/>
      <c r="G44" s="1"/>
      <c r="H44" s="26"/>
      <c r="I44" s="26"/>
      <c r="J44" s="26"/>
      <c r="K44" s="26"/>
      <c r="L44" s="1"/>
    </row>
    <row r="45" spans="2:13" ht="16" customHeight="1" x14ac:dyDescent="0.35">
      <c r="B45" s="27" t="s">
        <v>15</v>
      </c>
      <c r="C45" s="28"/>
      <c r="D45" s="28"/>
      <c r="E45" s="29"/>
      <c r="F45" s="28"/>
      <c r="G45" s="1"/>
      <c r="H45" s="28"/>
      <c r="I45" s="28"/>
      <c r="J45" s="28"/>
      <c r="K45" s="28"/>
      <c r="L45" s="1"/>
    </row>
    <row r="46" spans="2:13" x14ac:dyDescent="0.35">
      <c r="B46" s="30" t="s">
        <v>16</v>
      </c>
      <c r="C46" s="30"/>
      <c r="D46" s="30"/>
      <c r="E46" s="31"/>
      <c r="F46" s="30"/>
      <c r="G46" s="1"/>
      <c r="H46" s="30"/>
      <c r="I46" s="21"/>
      <c r="J46" s="21"/>
      <c r="K46" s="21"/>
      <c r="L46" s="1"/>
    </row>
    <row r="47" spans="2:13" x14ac:dyDescent="0.35">
      <c r="B47" s="25" t="s">
        <v>17</v>
      </c>
      <c r="C47" s="32">
        <v>1</v>
      </c>
      <c r="D47" s="32">
        <v>5</v>
      </c>
      <c r="E47" s="32">
        <v>7</v>
      </c>
      <c r="F47" s="32">
        <v>10</v>
      </c>
      <c r="G47" s="1"/>
      <c r="H47" s="32">
        <v>1</v>
      </c>
      <c r="I47" s="32">
        <v>2</v>
      </c>
      <c r="J47" s="32">
        <v>2</v>
      </c>
      <c r="K47" s="32">
        <v>2</v>
      </c>
      <c r="L47" s="1"/>
    </row>
  </sheetData>
  <mergeCells count="10">
    <mergeCell ref="C43:F43"/>
    <mergeCell ref="C1:F1"/>
    <mergeCell ref="M4:M6"/>
    <mergeCell ref="O4:Q6"/>
    <mergeCell ref="S4:T6"/>
    <mergeCell ref="P15:R18"/>
    <mergeCell ref="O2:S2"/>
    <mergeCell ref="H43:K43"/>
    <mergeCell ref="M21:M24"/>
    <mergeCell ref="M15:M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B3F03-8748-4742-BF1F-0D3ECB715118}">
  <dimension ref="B1:T47"/>
  <sheetViews>
    <sheetView zoomScale="139" zoomScaleNormal="80" workbookViewId="0">
      <pane xSplit="2" ySplit="3" topLeftCell="C20" activePane="bottomRight" state="frozen"/>
      <selection activeCell="A23" sqref="A23"/>
      <selection pane="topRight" activeCell="C23" sqref="C23"/>
      <selection pane="bottomLeft" activeCell="A31" sqref="A31"/>
      <selection pane="bottomRight" activeCell="D22" sqref="D22"/>
    </sheetView>
  </sheetViews>
  <sheetFormatPr defaultColWidth="10.6640625" defaultRowHeight="15.5" x14ac:dyDescent="0.35"/>
  <cols>
    <col min="1" max="1" width="2.6640625" customWidth="1"/>
    <col min="2" max="2" width="40.33203125" bestFit="1" customWidth="1"/>
    <col min="3" max="3" width="11.33203125" customWidth="1"/>
    <col min="4" max="5" width="11.6640625" bestFit="1" customWidth="1"/>
    <col min="6" max="6" width="9.83203125" bestFit="1" customWidth="1"/>
    <col min="7" max="7" width="3" customWidth="1"/>
    <col min="8" max="8" width="11.33203125" customWidth="1"/>
    <col min="9" max="11" width="10.83203125" customWidth="1"/>
    <col min="12" max="12" width="3" customWidth="1"/>
    <col min="13" max="13" width="10.83203125" customWidth="1"/>
    <col min="14" max="14" width="4.33203125" customWidth="1"/>
    <col min="18" max="18" width="2.83203125" customWidth="1"/>
  </cols>
  <sheetData>
    <row r="1" spans="2:20" x14ac:dyDescent="0.35">
      <c r="C1" s="133" t="s">
        <v>75</v>
      </c>
      <c r="D1" s="133"/>
      <c r="E1" s="133"/>
      <c r="F1" s="133"/>
      <c r="H1" s="1"/>
      <c r="I1" s="1"/>
      <c r="J1" s="1"/>
      <c r="K1" s="1"/>
    </row>
    <row r="2" spans="2:20" ht="16" thickBot="1" x14ac:dyDescent="0.4">
      <c r="B2" s="27" t="s">
        <v>15</v>
      </c>
      <c r="C2" s="28" t="s">
        <v>1</v>
      </c>
      <c r="D2" s="28" t="s">
        <v>2</v>
      </c>
      <c r="E2" s="29" t="s">
        <v>3</v>
      </c>
      <c r="F2" s="28" t="s">
        <v>87</v>
      </c>
      <c r="G2" s="85"/>
      <c r="H2" s="28" t="s">
        <v>1</v>
      </c>
      <c r="I2" s="28" t="s">
        <v>2</v>
      </c>
      <c r="J2" s="29" t="s">
        <v>3</v>
      </c>
      <c r="K2" s="28" t="s">
        <v>0</v>
      </c>
      <c r="L2" s="88"/>
      <c r="O2" s="147" t="s">
        <v>4</v>
      </c>
      <c r="P2" s="147"/>
      <c r="Q2" s="147"/>
      <c r="R2" s="147"/>
      <c r="S2" s="147"/>
    </row>
    <row r="3" spans="2:20" x14ac:dyDescent="0.35">
      <c r="B3" s="2" t="s">
        <v>84</v>
      </c>
      <c r="C3" s="3"/>
      <c r="D3" s="3"/>
      <c r="E3" s="3"/>
      <c r="F3" s="3"/>
      <c r="G3" s="4"/>
      <c r="H3" s="1"/>
      <c r="I3" s="1"/>
      <c r="J3" s="1"/>
      <c r="K3" s="1"/>
      <c r="L3" s="4"/>
    </row>
    <row r="4" spans="2:20" ht="18" customHeight="1" x14ac:dyDescent="0.35">
      <c r="B4" s="5" t="s">
        <v>5</v>
      </c>
      <c r="C4" s="74" t="s">
        <v>81</v>
      </c>
      <c r="D4" s="7">
        <v>65</v>
      </c>
      <c r="E4" s="7">
        <v>149</v>
      </c>
      <c r="F4" s="94">
        <v>399</v>
      </c>
      <c r="G4" s="86"/>
      <c r="H4" s="1"/>
      <c r="I4" s="1"/>
      <c r="J4" s="1"/>
      <c r="K4" s="1"/>
      <c r="L4" s="89"/>
      <c r="M4" s="144" t="s">
        <v>109</v>
      </c>
      <c r="N4" s="48"/>
      <c r="O4" s="145" t="s">
        <v>6</v>
      </c>
      <c r="P4" s="145"/>
      <c r="Q4" s="145"/>
      <c r="S4" s="145" t="s">
        <v>7</v>
      </c>
      <c r="T4" s="145"/>
    </row>
    <row r="5" spans="2:20" x14ac:dyDescent="0.35">
      <c r="B5" s="5" t="s">
        <v>8</v>
      </c>
      <c r="C5" s="74" t="s">
        <v>81</v>
      </c>
      <c r="D5" s="7">
        <v>169</v>
      </c>
      <c r="E5" s="7">
        <v>399</v>
      </c>
      <c r="F5" s="94">
        <f>F4*0.8</f>
        <v>319.20000000000005</v>
      </c>
      <c r="G5" s="86"/>
      <c r="H5" s="1"/>
      <c r="I5" s="1"/>
      <c r="J5" s="1"/>
      <c r="K5" s="1"/>
      <c r="L5" s="89"/>
      <c r="M5" s="144"/>
      <c r="N5" s="48"/>
      <c r="O5" s="145"/>
      <c r="P5" s="145"/>
      <c r="Q5" s="145"/>
      <c r="S5" s="145"/>
      <c r="T5" s="145"/>
    </row>
    <row r="6" spans="2:20" x14ac:dyDescent="0.35">
      <c r="B6" s="5" t="s">
        <v>9</v>
      </c>
      <c r="C6" s="74" t="s">
        <v>81</v>
      </c>
      <c r="D6" s="7">
        <v>599</v>
      </c>
      <c r="E6" s="7">
        <v>1399</v>
      </c>
      <c r="F6" s="94">
        <f>F4*10</f>
        <v>3990</v>
      </c>
      <c r="G6" s="86"/>
      <c r="H6" s="1"/>
      <c r="I6" s="1"/>
      <c r="J6" s="1"/>
      <c r="K6" s="1"/>
      <c r="L6" s="89"/>
      <c r="M6" s="144"/>
      <c r="N6" s="48"/>
      <c r="O6" s="145"/>
      <c r="P6" s="145"/>
      <c r="Q6" s="145"/>
      <c r="S6" s="145"/>
      <c r="T6" s="145"/>
    </row>
    <row r="7" spans="2:20" ht="16" thickBot="1" x14ac:dyDescent="0.4">
      <c r="B7" s="60"/>
      <c r="C7" s="61"/>
      <c r="D7" s="62"/>
      <c r="E7" s="63"/>
      <c r="F7" s="8"/>
      <c r="G7" s="87"/>
      <c r="H7" s="1"/>
      <c r="I7" s="1"/>
      <c r="J7" s="1"/>
      <c r="K7" s="1"/>
      <c r="L7" s="90"/>
      <c r="M7" s="48"/>
      <c r="N7" s="48"/>
      <c r="O7" s="64"/>
      <c r="P7" s="64"/>
      <c r="Q7" s="64"/>
      <c r="S7" s="64"/>
      <c r="T7" s="64"/>
    </row>
    <row r="8" spans="2:20" ht="16" hidden="1" thickBot="1" x14ac:dyDescent="0.4">
      <c r="B8" s="65"/>
      <c r="C8" s="66"/>
      <c r="D8" s="67"/>
      <c r="E8" s="67"/>
      <c r="F8" s="67"/>
      <c r="G8" s="14"/>
      <c r="H8" s="62"/>
      <c r="I8" s="62"/>
      <c r="J8" s="62"/>
      <c r="K8" s="8"/>
      <c r="L8" s="14"/>
      <c r="M8" s="48"/>
      <c r="N8" s="48"/>
      <c r="O8" t="s">
        <v>67</v>
      </c>
      <c r="P8" t="s">
        <v>68</v>
      </c>
      <c r="S8" s="64"/>
      <c r="T8" s="64"/>
    </row>
    <row r="9" spans="2:20" ht="16" hidden="1" thickBot="1" x14ac:dyDescent="0.4">
      <c r="B9" s="65"/>
      <c r="C9" s="66"/>
      <c r="D9" s="67"/>
      <c r="E9" s="67"/>
      <c r="F9" s="68"/>
      <c r="G9" s="14"/>
      <c r="H9" s="62"/>
      <c r="I9" s="62"/>
      <c r="J9" s="62"/>
      <c r="K9" s="8"/>
      <c r="L9" s="14"/>
      <c r="M9" s="48"/>
      <c r="N9" s="48"/>
      <c r="O9" t="s">
        <v>69</v>
      </c>
      <c r="S9" s="64"/>
      <c r="T9" s="64"/>
    </row>
    <row r="10" spans="2:20" ht="16" hidden="1" thickBot="1" x14ac:dyDescent="0.4">
      <c r="B10" s="65"/>
      <c r="C10" s="66"/>
      <c r="D10" s="67"/>
      <c r="E10" s="67"/>
      <c r="F10" s="68"/>
      <c r="G10" s="14"/>
      <c r="H10" s="62"/>
      <c r="I10" s="62"/>
      <c r="J10" s="62"/>
      <c r="K10" s="8"/>
      <c r="L10" s="14"/>
      <c r="M10" s="48"/>
      <c r="N10" s="48"/>
      <c r="O10" t="s">
        <v>70</v>
      </c>
      <c r="S10" s="64"/>
      <c r="T10" s="64"/>
    </row>
    <row r="11" spans="2:20" ht="16" hidden="1" thickBot="1" x14ac:dyDescent="0.4">
      <c r="B11" s="60"/>
      <c r="C11" s="61"/>
      <c r="D11" s="62"/>
      <c r="E11" s="63"/>
      <c r="F11" s="8"/>
      <c r="G11" s="14"/>
      <c r="H11" s="62"/>
      <c r="I11" s="62"/>
      <c r="J11" s="62"/>
      <c r="K11" s="8"/>
      <c r="L11" s="14"/>
      <c r="M11" s="48"/>
      <c r="N11" s="48"/>
      <c r="O11" s="64"/>
      <c r="P11" s="64"/>
      <c r="Q11" s="64"/>
      <c r="S11" s="64"/>
      <c r="T11" s="64"/>
    </row>
    <row r="12" spans="2:20" ht="16" hidden="1" thickBot="1" x14ac:dyDescent="0.4">
      <c r="B12" s="65"/>
      <c r="C12" s="69"/>
      <c r="D12" s="70"/>
      <c r="E12" s="70"/>
      <c r="F12" s="70"/>
      <c r="G12" s="14"/>
      <c r="H12" s="12"/>
      <c r="I12" s="12"/>
      <c r="J12" s="13"/>
      <c r="K12" s="8"/>
      <c r="L12" s="14"/>
    </row>
    <row r="13" spans="2:20" ht="16" hidden="1" thickBot="1" x14ac:dyDescent="0.4">
      <c r="B13" s="65" t="s">
        <v>76</v>
      </c>
      <c r="C13" s="70">
        <f>C35</f>
        <v>9.9</v>
      </c>
      <c r="D13" s="70">
        <f>D35</f>
        <v>9.9</v>
      </c>
      <c r="E13" s="70">
        <f>E35</f>
        <v>29.9</v>
      </c>
      <c r="F13" s="70">
        <f>F35</f>
        <v>39.99</v>
      </c>
      <c r="G13" s="14"/>
      <c r="H13" s="12"/>
      <c r="I13" s="12"/>
      <c r="J13" s="13"/>
      <c r="K13" s="8"/>
      <c r="L13" s="14"/>
    </row>
    <row r="14" spans="2:20" ht="16" hidden="1" thickBot="1" x14ac:dyDescent="0.4">
      <c r="B14" s="60"/>
      <c r="C14" s="12"/>
      <c r="D14" s="13"/>
      <c r="E14" s="13"/>
      <c r="F14" s="13"/>
      <c r="G14" s="14"/>
      <c r="H14" s="12"/>
      <c r="I14" s="12"/>
      <c r="J14" s="13"/>
      <c r="K14" s="8"/>
      <c r="L14" s="14"/>
    </row>
    <row r="15" spans="2:20" ht="16" customHeight="1" x14ac:dyDescent="0.35">
      <c r="B15" s="72"/>
      <c r="C15" s="15"/>
      <c r="D15" s="15"/>
      <c r="E15" s="15"/>
      <c r="F15" s="15"/>
      <c r="G15" s="75"/>
      <c r="H15" s="15"/>
      <c r="I15" s="15"/>
      <c r="J15" s="16"/>
      <c r="K15" s="17"/>
      <c r="L15" s="75"/>
      <c r="M15" s="144" t="s">
        <v>109</v>
      </c>
      <c r="N15" s="49"/>
      <c r="P15" s="146" t="s">
        <v>10</v>
      </c>
      <c r="Q15" s="146"/>
      <c r="R15" s="146"/>
    </row>
    <row r="16" spans="2:20" x14ac:dyDescent="0.35">
      <c r="B16" s="25" t="s">
        <v>11</v>
      </c>
      <c r="C16" s="11">
        <v>0.05</v>
      </c>
      <c r="D16" s="11">
        <v>6.0000000000000001E-3</v>
      </c>
      <c r="E16" s="11">
        <v>6.0000000000000001E-3</v>
      </c>
      <c r="F16" s="95">
        <v>6.0000000000000001E-3</v>
      </c>
      <c r="G16" s="1"/>
      <c r="H16" s="71" t="s">
        <v>83</v>
      </c>
      <c r="I16" s="10"/>
      <c r="J16" s="45"/>
      <c r="K16" s="46"/>
      <c r="L16" s="1"/>
      <c r="M16" s="144"/>
      <c r="N16" s="49"/>
      <c r="P16" s="146"/>
      <c r="Q16" s="146"/>
      <c r="R16" s="146"/>
    </row>
    <row r="17" spans="2:18" x14ac:dyDescent="0.35">
      <c r="B17" s="25" t="s">
        <v>58</v>
      </c>
      <c r="C17" s="11">
        <v>1.2E-2</v>
      </c>
      <c r="D17" s="11">
        <v>6.0000000000000001E-3</v>
      </c>
      <c r="E17" s="11">
        <v>6.0000000000000001E-3</v>
      </c>
      <c r="F17" s="95">
        <v>6.0000000000000001E-3</v>
      </c>
      <c r="G17" s="1"/>
      <c r="H17" s="71" t="s">
        <v>82</v>
      </c>
      <c r="I17" s="10"/>
      <c r="J17" s="47"/>
      <c r="K17" s="46"/>
      <c r="L17" s="1"/>
      <c r="M17" s="144"/>
      <c r="N17" s="50"/>
      <c r="P17" s="146"/>
      <c r="Q17" s="146"/>
      <c r="R17" s="146"/>
    </row>
    <row r="18" spans="2:18" x14ac:dyDescent="0.35">
      <c r="B18" s="25" t="s">
        <v>100</v>
      </c>
      <c r="C18" s="11">
        <v>1.2E-2</v>
      </c>
      <c r="D18" s="11">
        <v>6.0000000000000001E-3</v>
      </c>
      <c r="E18" s="11">
        <v>6.0000000000000001E-3</v>
      </c>
      <c r="F18" s="95">
        <v>6.0000000000000001E-3</v>
      </c>
      <c r="G18" s="1"/>
      <c r="H18" s="71" t="s">
        <v>82</v>
      </c>
      <c r="I18" s="10"/>
      <c r="J18" s="47"/>
      <c r="K18" s="46"/>
      <c r="L18" s="1"/>
      <c r="M18" s="144"/>
      <c r="N18" s="50"/>
      <c r="P18" s="146"/>
      <c r="Q18" s="146"/>
      <c r="R18" s="146"/>
    </row>
    <row r="19" spans="2:18" x14ac:dyDescent="0.35">
      <c r="B19" s="52" t="s">
        <v>102</v>
      </c>
      <c r="C19" s="53"/>
      <c r="D19" s="53"/>
      <c r="E19" s="53"/>
      <c r="F19" s="53"/>
      <c r="G19" s="1"/>
      <c r="H19" s="53"/>
      <c r="I19" s="53"/>
      <c r="J19" s="54"/>
      <c r="K19" s="55"/>
      <c r="L19" s="1"/>
      <c r="M19" s="18"/>
      <c r="N19" s="50"/>
    </row>
    <row r="20" spans="2:18" x14ac:dyDescent="0.35">
      <c r="B20" s="79" t="s">
        <v>106</v>
      </c>
      <c r="C20" s="93">
        <f>(C21*C16+C22*C17+C23*C18)</f>
        <v>6.8</v>
      </c>
      <c r="D20" s="93">
        <f>(D21*D16+D22*D17)*30</f>
        <v>0</v>
      </c>
      <c r="E20" s="93">
        <f>(E21*E16+E22*E17)*30</f>
        <v>0</v>
      </c>
      <c r="F20" s="93">
        <f>(F21*F16+F22*F17+F23*F18)*30</f>
        <v>0</v>
      </c>
      <c r="G20" s="81"/>
      <c r="H20" s="80"/>
      <c r="I20" s="80"/>
      <c r="J20" s="82"/>
      <c r="K20" s="83"/>
      <c r="L20" s="1"/>
      <c r="M20" s="84" t="s">
        <v>107</v>
      </c>
      <c r="N20" s="50"/>
    </row>
    <row r="21" spans="2:18" x14ac:dyDescent="0.35">
      <c r="B21" s="91" t="s">
        <v>101</v>
      </c>
      <c r="C21" s="92">
        <v>100</v>
      </c>
      <c r="D21" s="10"/>
      <c r="E21" s="10"/>
      <c r="F21" s="10"/>
      <c r="G21" s="1"/>
      <c r="H21" s="10"/>
      <c r="I21" s="10"/>
      <c r="J21" s="45"/>
      <c r="K21" s="46"/>
      <c r="L21" s="1"/>
      <c r="M21" s="149" t="s">
        <v>108</v>
      </c>
      <c r="O21" t="s">
        <v>103</v>
      </c>
    </row>
    <row r="22" spans="2:18" x14ac:dyDescent="0.35">
      <c r="B22" s="91" t="s">
        <v>59</v>
      </c>
      <c r="C22" s="92">
        <v>50</v>
      </c>
      <c r="D22" s="10"/>
      <c r="E22" s="10"/>
      <c r="F22" s="10"/>
      <c r="G22" s="1"/>
      <c r="H22" s="10"/>
      <c r="I22" s="10"/>
      <c r="J22" s="45"/>
      <c r="K22" s="46"/>
      <c r="L22" s="1"/>
      <c r="M22" s="149"/>
      <c r="O22" t="s">
        <v>104</v>
      </c>
    </row>
    <row r="23" spans="2:18" x14ac:dyDescent="0.35">
      <c r="B23" s="91" t="s">
        <v>64</v>
      </c>
      <c r="C23" s="92">
        <f>C21</f>
        <v>100</v>
      </c>
      <c r="D23" s="10"/>
      <c r="E23" s="10"/>
      <c r="F23" s="10"/>
      <c r="G23" s="1"/>
      <c r="H23" s="10"/>
      <c r="I23" s="10"/>
      <c r="J23" s="45"/>
      <c r="K23" s="46"/>
      <c r="L23" s="1"/>
      <c r="M23" s="149"/>
      <c r="O23" t="s">
        <v>105</v>
      </c>
    </row>
    <row r="24" spans="2:18" x14ac:dyDescent="0.35">
      <c r="B24" s="52"/>
      <c r="C24" s="56"/>
      <c r="D24" s="56"/>
      <c r="E24" s="56"/>
      <c r="F24" s="56"/>
      <c r="G24" s="1"/>
      <c r="H24" s="53"/>
      <c r="I24" s="53"/>
      <c r="J24" s="54"/>
      <c r="K24" s="55"/>
      <c r="L24" s="1"/>
      <c r="M24" s="149"/>
    </row>
    <row r="25" spans="2:18" hidden="1" x14ac:dyDescent="0.35">
      <c r="B25" s="25"/>
      <c r="C25" s="42"/>
      <c r="D25" s="42"/>
      <c r="E25" s="42"/>
      <c r="F25" s="42"/>
      <c r="G25" s="1"/>
      <c r="H25" s="10"/>
      <c r="I25" s="10"/>
      <c r="J25" s="45"/>
      <c r="K25" s="46"/>
      <c r="L25" s="1"/>
    </row>
    <row r="26" spans="2:18" hidden="1" x14ac:dyDescent="0.35">
      <c r="B26" s="52" t="s">
        <v>60</v>
      </c>
      <c r="C26" s="56"/>
      <c r="D26" s="56"/>
      <c r="E26" s="56"/>
      <c r="F26" s="56"/>
      <c r="G26" s="1"/>
      <c r="H26" s="53"/>
      <c r="I26" s="53"/>
      <c r="J26" s="54"/>
      <c r="K26" s="55"/>
      <c r="L26" s="1"/>
    </row>
    <row r="27" spans="2:18" hidden="1" x14ac:dyDescent="0.35">
      <c r="B27" s="25" t="s">
        <v>61</v>
      </c>
      <c r="C27" s="57">
        <f>C21*22*C16*100</f>
        <v>11000</v>
      </c>
      <c r="D27" s="57">
        <f>D21*22*D16*100</f>
        <v>0</v>
      </c>
      <c r="E27" s="57">
        <f>E21*22*E16*100</f>
        <v>0</v>
      </c>
      <c r="F27" s="57">
        <f>F21*22*F16*100</f>
        <v>0</v>
      </c>
      <c r="G27" s="1"/>
      <c r="H27" s="10"/>
      <c r="I27" s="10"/>
      <c r="J27" s="47"/>
      <c r="K27" s="46"/>
      <c r="L27" s="1"/>
    </row>
    <row r="28" spans="2:18" hidden="1" x14ac:dyDescent="0.35">
      <c r="B28" s="25" t="s">
        <v>62</v>
      </c>
      <c r="C28" s="57">
        <f>C22*22*12</f>
        <v>13200</v>
      </c>
      <c r="D28" s="57">
        <f>D22*22*12</f>
        <v>0</v>
      </c>
      <c r="E28" s="57">
        <f>E22*22*12</f>
        <v>0</v>
      </c>
      <c r="F28" s="57">
        <f>F22*22*12</f>
        <v>0</v>
      </c>
      <c r="G28" s="1"/>
      <c r="H28" s="10"/>
      <c r="I28" s="10"/>
      <c r="J28" s="47"/>
      <c r="K28" s="46"/>
      <c r="L28" s="1"/>
    </row>
    <row r="29" spans="2:18" hidden="1" x14ac:dyDescent="0.35">
      <c r="B29" s="25" t="s">
        <v>63</v>
      </c>
      <c r="C29" s="57">
        <f>C23*22*3</f>
        <v>6600</v>
      </c>
      <c r="D29" s="57">
        <f>D23*22*3</f>
        <v>0</v>
      </c>
      <c r="E29" s="57">
        <f>E23*22*3</f>
        <v>0</v>
      </c>
      <c r="F29" s="57">
        <f>F23*22*3</f>
        <v>0</v>
      </c>
      <c r="G29" s="1"/>
      <c r="H29" s="10"/>
      <c r="I29" s="10"/>
      <c r="J29" s="47"/>
      <c r="K29" s="46"/>
      <c r="L29" s="1"/>
      <c r="N29" s="50"/>
    </row>
    <row r="30" spans="2:18" hidden="1" x14ac:dyDescent="0.35">
      <c r="B30" s="52" t="s">
        <v>65</v>
      </c>
      <c r="C30" s="56">
        <f>SUM(C27:C29)</f>
        <v>30800</v>
      </c>
      <c r="D30" s="56">
        <f>SUM(D27:D29)</f>
        <v>0</v>
      </c>
      <c r="E30" s="56">
        <f>SUM(E27:E29)</f>
        <v>0</v>
      </c>
      <c r="F30" s="56">
        <f>SUM(F27:F29)</f>
        <v>0</v>
      </c>
      <c r="G30" s="1"/>
      <c r="H30" s="53"/>
      <c r="I30" s="53"/>
      <c r="J30" s="54"/>
      <c r="K30" s="55"/>
      <c r="L30" s="1"/>
      <c r="N30" s="50"/>
    </row>
    <row r="31" spans="2:18" hidden="1" x14ac:dyDescent="0.35">
      <c r="B31" s="25" t="s">
        <v>66</v>
      </c>
      <c r="C31" s="57">
        <f>C30/100</f>
        <v>308</v>
      </c>
      <c r="D31" s="58">
        <f>D30/100</f>
        <v>0</v>
      </c>
      <c r="E31" s="59">
        <f>E30/100</f>
        <v>0</v>
      </c>
      <c r="F31" s="59">
        <f>F30/100</f>
        <v>0</v>
      </c>
      <c r="G31" s="1"/>
      <c r="H31" s="10"/>
      <c r="I31" s="10"/>
      <c r="J31" s="47"/>
      <c r="K31" s="46"/>
      <c r="L31" s="1"/>
      <c r="N31" s="50"/>
    </row>
    <row r="32" spans="2:18" hidden="1" x14ac:dyDescent="0.35">
      <c r="B32" s="25"/>
      <c r="C32" s="57"/>
      <c r="D32" s="57"/>
      <c r="E32" s="57"/>
      <c r="F32" s="57"/>
      <c r="G32" s="1"/>
      <c r="H32" s="10"/>
      <c r="I32" s="10"/>
      <c r="J32" s="47"/>
      <c r="K32" s="46"/>
      <c r="L32" s="1"/>
      <c r="M32" s="18" t="s">
        <v>12</v>
      </c>
    </row>
    <row r="33" spans="2:13" hidden="1" x14ac:dyDescent="0.35">
      <c r="B33" s="52" t="s">
        <v>71</v>
      </c>
      <c r="C33" s="56"/>
      <c r="D33" s="56"/>
      <c r="E33" s="56"/>
      <c r="F33" s="56"/>
      <c r="G33" s="1"/>
      <c r="H33" s="53"/>
      <c r="I33" s="53"/>
      <c r="J33" s="54"/>
      <c r="K33" s="55"/>
      <c r="L33" s="1"/>
      <c r="M33" s="18"/>
    </row>
    <row r="34" spans="2:13" hidden="1" x14ac:dyDescent="0.35">
      <c r="B34" s="52" t="s">
        <v>72</v>
      </c>
      <c r="C34" s="56"/>
      <c r="D34" s="56"/>
      <c r="E34" s="56"/>
      <c r="F34" s="56"/>
      <c r="G34" s="1"/>
      <c r="H34" s="53"/>
      <c r="I34" s="53"/>
      <c r="J34" s="54"/>
      <c r="K34" s="55"/>
      <c r="L34" s="1"/>
      <c r="M34" s="18"/>
    </row>
    <row r="35" spans="2:13" x14ac:dyDescent="0.35">
      <c r="B35" s="25" t="s">
        <v>73</v>
      </c>
      <c r="C35" s="73">
        <v>9.9</v>
      </c>
      <c r="D35" s="73">
        <v>9.9</v>
      </c>
      <c r="E35" s="73">
        <v>29.9</v>
      </c>
      <c r="F35" s="73">
        <v>39.99</v>
      </c>
      <c r="G35" s="1"/>
      <c r="H35" s="10"/>
      <c r="I35" s="10"/>
      <c r="J35" s="47"/>
      <c r="K35" s="46"/>
      <c r="L35" s="1"/>
      <c r="M35" s="50"/>
    </row>
    <row r="36" spans="2:13" x14ac:dyDescent="0.35">
      <c r="B36" s="25"/>
      <c r="C36" s="51"/>
      <c r="D36" s="42"/>
      <c r="E36" s="42"/>
      <c r="F36" s="42"/>
      <c r="G36" s="1"/>
      <c r="H36" s="10"/>
      <c r="I36" s="10"/>
      <c r="J36" s="45"/>
      <c r="K36" s="46"/>
      <c r="L36" s="1"/>
    </row>
    <row r="37" spans="2:13" x14ac:dyDescent="0.35">
      <c r="B37" s="43" t="s">
        <v>89</v>
      </c>
      <c r="C37" s="24" t="s">
        <v>81</v>
      </c>
      <c r="D37" s="24">
        <v>25</v>
      </c>
      <c r="E37" s="24">
        <v>25</v>
      </c>
      <c r="F37" s="24">
        <v>25</v>
      </c>
      <c r="G37" s="1"/>
      <c r="H37" s="10"/>
      <c r="I37" s="10"/>
      <c r="J37" s="47"/>
      <c r="K37" s="46"/>
      <c r="L37" s="1"/>
    </row>
    <row r="38" spans="2:13" hidden="1" x14ac:dyDescent="0.35">
      <c r="B38" s="43"/>
      <c r="C38" s="9"/>
      <c r="D38" s="9"/>
      <c r="E38" s="9"/>
      <c r="F38" s="9"/>
      <c r="G38" s="1"/>
      <c r="H38" s="10"/>
      <c r="I38" s="10"/>
      <c r="J38" s="47"/>
      <c r="K38" s="46"/>
      <c r="L38" s="1"/>
    </row>
    <row r="39" spans="2:13" x14ac:dyDescent="0.35">
      <c r="B39" s="44"/>
      <c r="C39" s="10"/>
      <c r="D39" s="10"/>
      <c r="E39" s="10"/>
      <c r="F39" s="10"/>
      <c r="G39" s="1"/>
      <c r="H39" s="10"/>
      <c r="I39" s="10"/>
      <c r="J39" s="45"/>
      <c r="K39" s="46"/>
      <c r="L39" s="1"/>
    </row>
    <row r="40" spans="2:13" x14ac:dyDescent="0.35">
      <c r="B40" s="20" t="s">
        <v>13</v>
      </c>
      <c r="C40" s="21"/>
      <c r="D40" s="21"/>
      <c r="E40" s="22"/>
      <c r="F40" s="21"/>
      <c r="G40" s="1"/>
      <c r="H40" s="21"/>
      <c r="I40" s="21"/>
      <c r="J40" s="21"/>
      <c r="K40" s="21"/>
      <c r="L40" s="1"/>
    </row>
    <row r="41" spans="2:13" x14ac:dyDescent="0.35">
      <c r="B41" s="23" t="s">
        <v>14</v>
      </c>
      <c r="C41" s="24">
        <v>50</v>
      </c>
      <c r="D41" s="24">
        <v>50</v>
      </c>
      <c r="E41" s="24">
        <v>50</v>
      </c>
      <c r="F41" s="24">
        <v>50</v>
      </c>
      <c r="G41" s="1"/>
      <c r="H41" s="9">
        <v>5000</v>
      </c>
      <c r="I41" s="9">
        <v>5000</v>
      </c>
      <c r="J41" s="9">
        <v>5000</v>
      </c>
      <c r="K41" s="9">
        <v>5000</v>
      </c>
      <c r="L41" s="1"/>
    </row>
    <row r="42" spans="2:13" x14ac:dyDescent="0.35">
      <c r="B42" s="25" t="s">
        <v>80</v>
      </c>
      <c r="C42" s="24">
        <v>250</v>
      </c>
      <c r="D42" s="9" t="s">
        <v>81</v>
      </c>
      <c r="E42" s="9" t="s">
        <v>81</v>
      </c>
      <c r="F42" s="24">
        <v>250</v>
      </c>
      <c r="G42" s="1"/>
      <c r="H42" s="9">
        <v>25000</v>
      </c>
      <c r="I42" s="9" t="s">
        <v>81</v>
      </c>
      <c r="J42" s="9" t="s">
        <v>81</v>
      </c>
      <c r="K42" s="9">
        <v>25000</v>
      </c>
      <c r="L42" s="1"/>
    </row>
    <row r="43" spans="2:13" x14ac:dyDescent="0.35">
      <c r="B43" s="25" t="s">
        <v>90</v>
      </c>
      <c r="C43" s="141" t="s">
        <v>77</v>
      </c>
      <c r="D43" s="142"/>
      <c r="E43" s="142"/>
      <c r="F43" s="143"/>
      <c r="G43" s="1"/>
      <c r="H43" s="141" t="s">
        <v>77</v>
      </c>
      <c r="I43" s="142"/>
      <c r="J43" s="142"/>
      <c r="K43" s="143"/>
      <c r="L43" s="1"/>
    </row>
    <row r="44" spans="2:13" x14ac:dyDescent="0.35">
      <c r="B44" s="25"/>
      <c r="C44" s="26"/>
      <c r="D44" s="26"/>
      <c r="E44" s="26"/>
      <c r="F44" s="26"/>
      <c r="G44" s="1"/>
      <c r="H44" s="26"/>
      <c r="I44" s="26"/>
      <c r="J44" s="26"/>
      <c r="K44" s="26"/>
      <c r="L44" s="1"/>
    </row>
    <row r="45" spans="2:13" ht="16" customHeight="1" x14ac:dyDescent="0.35">
      <c r="B45" s="27" t="s">
        <v>15</v>
      </c>
      <c r="C45" s="28"/>
      <c r="D45" s="28"/>
      <c r="E45" s="29"/>
      <c r="F45" s="28"/>
      <c r="G45" s="1"/>
      <c r="H45" s="28"/>
      <c r="I45" s="28"/>
      <c r="J45" s="28"/>
      <c r="K45" s="28"/>
      <c r="L45" s="1"/>
    </row>
    <row r="46" spans="2:13" x14ac:dyDescent="0.35">
      <c r="B46" s="30" t="s">
        <v>16</v>
      </c>
      <c r="C46" s="30"/>
      <c r="D46" s="30"/>
      <c r="E46" s="31"/>
      <c r="F46" s="30"/>
      <c r="G46" s="1"/>
      <c r="H46" s="30"/>
      <c r="I46" s="21"/>
      <c r="J46" s="21"/>
      <c r="K46" s="21"/>
      <c r="L46" s="1"/>
    </row>
    <row r="47" spans="2:13" x14ac:dyDescent="0.35">
      <c r="B47" s="25" t="s">
        <v>17</v>
      </c>
      <c r="C47" s="32">
        <v>1</v>
      </c>
      <c r="D47" s="32">
        <v>5</v>
      </c>
      <c r="E47" s="32">
        <v>7</v>
      </c>
      <c r="F47" s="32">
        <v>10</v>
      </c>
      <c r="G47" s="1"/>
      <c r="H47" s="32">
        <v>1</v>
      </c>
      <c r="I47" s="32">
        <v>2</v>
      </c>
      <c r="J47" s="32">
        <v>2</v>
      </c>
      <c r="K47" s="32">
        <v>2</v>
      </c>
      <c r="L47" s="1"/>
    </row>
  </sheetData>
  <mergeCells count="10">
    <mergeCell ref="O2:S2"/>
    <mergeCell ref="M4:M6"/>
    <mergeCell ref="O4:Q6"/>
    <mergeCell ref="S4:T6"/>
    <mergeCell ref="P15:R18"/>
    <mergeCell ref="M21:M24"/>
    <mergeCell ref="C43:F43"/>
    <mergeCell ref="H43:K43"/>
    <mergeCell ref="M15:M18"/>
    <mergeCell ref="C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B2DA3-99D2-4B38-A2FE-2999C6E33171}">
  <dimension ref="A2:H93"/>
  <sheetViews>
    <sheetView zoomScaleNormal="100" workbookViewId="0">
      <selection activeCell="C97" sqref="C97"/>
    </sheetView>
  </sheetViews>
  <sheetFormatPr defaultColWidth="8.83203125" defaultRowHeight="15.5" x14ac:dyDescent="0.35"/>
  <cols>
    <col min="1" max="1" width="38.5" customWidth="1"/>
    <col min="2" max="2" width="9.9140625" customWidth="1"/>
    <col min="3" max="3" width="10.75" customWidth="1"/>
    <col min="4" max="4" width="10.5" customWidth="1"/>
    <col min="5" max="5" width="10.33203125" customWidth="1"/>
    <col min="7" max="7" width="27" bestFit="1" customWidth="1"/>
  </cols>
  <sheetData>
    <row r="2" spans="1:8" x14ac:dyDescent="0.35">
      <c r="A2" s="107" t="s">
        <v>110</v>
      </c>
      <c r="B2" s="108" t="s">
        <v>1</v>
      </c>
      <c r="C2" s="108" t="s">
        <v>2</v>
      </c>
      <c r="D2" s="108" t="s">
        <v>111</v>
      </c>
      <c r="E2" s="108" t="s">
        <v>87</v>
      </c>
    </row>
    <row r="3" spans="1:8" x14ac:dyDescent="0.35">
      <c r="A3" s="104" t="s">
        <v>157</v>
      </c>
      <c r="B3" s="105"/>
      <c r="C3" s="105"/>
      <c r="D3" s="105"/>
      <c r="E3" s="105"/>
    </row>
    <row r="4" spans="1:8" x14ac:dyDescent="0.35">
      <c r="A4" s="25" t="s">
        <v>5</v>
      </c>
      <c r="B4" s="32" t="s">
        <v>180</v>
      </c>
      <c r="C4" s="32" t="s">
        <v>158</v>
      </c>
      <c r="D4" s="32" t="s">
        <v>159</v>
      </c>
      <c r="E4" s="150" t="s">
        <v>160</v>
      </c>
    </row>
    <row r="5" spans="1:8" x14ac:dyDescent="0.35">
      <c r="A5" s="25" t="s">
        <v>8</v>
      </c>
      <c r="B5" s="32" t="s">
        <v>181</v>
      </c>
      <c r="C5" s="32" t="s">
        <v>161</v>
      </c>
      <c r="D5" s="32" t="s">
        <v>162</v>
      </c>
      <c r="E5" s="150"/>
    </row>
    <row r="6" spans="1:8" x14ac:dyDescent="0.35">
      <c r="A6" s="25" t="s">
        <v>9</v>
      </c>
      <c r="B6" s="32" t="s">
        <v>180</v>
      </c>
      <c r="C6" s="32" t="s">
        <v>163</v>
      </c>
      <c r="D6" s="32" t="s">
        <v>183</v>
      </c>
      <c r="E6" s="150"/>
      <c r="G6" s="151" t="s">
        <v>193</v>
      </c>
      <c r="H6" s="152"/>
    </row>
    <row r="7" spans="1:8" x14ac:dyDescent="0.35">
      <c r="A7" s="104" t="s">
        <v>164</v>
      </c>
      <c r="B7" s="105"/>
      <c r="C7" s="105"/>
      <c r="D7" s="105"/>
      <c r="E7" s="105"/>
      <c r="G7" s="25" t="s">
        <v>192</v>
      </c>
      <c r="H7" s="57">
        <v>100</v>
      </c>
    </row>
    <row r="8" spans="1:8" x14ac:dyDescent="0.35">
      <c r="A8" s="25" t="s">
        <v>11</v>
      </c>
      <c r="B8" s="32" t="s">
        <v>168</v>
      </c>
      <c r="C8" s="32" t="s">
        <v>165</v>
      </c>
      <c r="D8" s="32" t="s">
        <v>167</v>
      </c>
      <c r="E8" s="150" t="s">
        <v>160</v>
      </c>
      <c r="G8" s="25" t="s">
        <v>59</v>
      </c>
      <c r="H8" s="57">
        <v>50</v>
      </c>
    </row>
    <row r="9" spans="1:8" x14ac:dyDescent="0.35">
      <c r="A9" s="25" t="s">
        <v>58</v>
      </c>
      <c r="B9" s="32" t="s">
        <v>169</v>
      </c>
      <c r="C9" s="32" t="s">
        <v>166</v>
      </c>
      <c r="D9" s="32" t="s">
        <v>166</v>
      </c>
      <c r="E9" s="150"/>
      <c r="G9" s="25" t="s">
        <v>64</v>
      </c>
      <c r="H9" s="57">
        <f>H7</f>
        <v>100</v>
      </c>
    </row>
    <row r="10" spans="1:8" x14ac:dyDescent="0.35">
      <c r="A10" s="25" t="s">
        <v>100</v>
      </c>
      <c r="B10" s="32" t="s">
        <v>173</v>
      </c>
      <c r="C10" s="37" t="s">
        <v>27</v>
      </c>
      <c r="D10" s="37" t="s">
        <v>27</v>
      </c>
      <c r="E10" s="150"/>
    </row>
    <row r="11" spans="1:8" x14ac:dyDescent="0.35">
      <c r="A11" s="104" t="s">
        <v>16</v>
      </c>
      <c r="B11" s="105"/>
      <c r="C11" s="105"/>
      <c r="D11" s="105"/>
      <c r="E11" s="105"/>
    </row>
    <row r="12" spans="1:8" x14ac:dyDescent="0.35">
      <c r="A12" s="25" t="s">
        <v>17</v>
      </c>
      <c r="B12" s="32">
        <v>1</v>
      </c>
      <c r="C12" s="32">
        <v>5</v>
      </c>
      <c r="D12" s="32">
        <v>7</v>
      </c>
      <c r="E12" s="32">
        <v>10</v>
      </c>
    </row>
    <row r="13" spans="1:8" x14ac:dyDescent="0.35">
      <c r="A13" s="25" t="s">
        <v>171</v>
      </c>
      <c r="B13" s="32" t="s">
        <v>170</v>
      </c>
      <c r="C13" s="32" t="s">
        <v>170</v>
      </c>
      <c r="D13" s="32" t="s">
        <v>172</v>
      </c>
      <c r="E13" s="32" t="s">
        <v>160</v>
      </c>
    </row>
    <row r="14" spans="1:8" x14ac:dyDescent="0.35">
      <c r="A14" s="25"/>
      <c r="B14" s="32"/>
      <c r="C14" s="32"/>
      <c r="D14" s="32"/>
      <c r="E14" s="32"/>
    </row>
    <row r="15" spans="1:8" x14ac:dyDescent="0.35">
      <c r="A15" s="104" t="s">
        <v>190</v>
      </c>
      <c r="B15" s="105"/>
      <c r="C15" s="105"/>
      <c r="D15" s="105"/>
      <c r="E15" s="105"/>
    </row>
    <row r="16" spans="1:8" x14ac:dyDescent="0.35">
      <c r="A16" s="25" t="s">
        <v>175</v>
      </c>
      <c r="B16" s="32" t="s">
        <v>176</v>
      </c>
      <c r="C16" s="32" t="s">
        <v>176</v>
      </c>
      <c r="D16" s="32" t="s">
        <v>177</v>
      </c>
      <c r="E16" s="32" t="s">
        <v>177</v>
      </c>
    </row>
    <row r="17" spans="1:5" x14ac:dyDescent="0.35">
      <c r="A17" s="102"/>
      <c r="B17" s="1"/>
      <c r="C17" s="1"/>
      <c r="D17" s="1"/>
      <c r="E17" s="1"/>
    </row>
    <row r="18" spans="1:5" x14ac:dyDescent="0.35">
      <c r="A18" s="104" t="s">
        <v>178</v>
      </c>
      <c r="B18" s="105"/>
      <c r="C18" s="105"/>
      <c r="D18" s="105"/>
      <c r="E18" s="105"/>
    </row>
    <row r="19" spans="1:5" x14ac:dyDescent="0.35">
      <c r="A19" s="25" t="s">
        <v>14</v>
      </c>
      <c r="B19" s="32" t="s">
        <v>179</v>
      </c>
      <c r="C19" s="32" t="s">
        <v>179</v>
      </c>
      <c r="D19" s="32" t="s">
        <v>179</v>
      </c>
      <c r="E19" s="32" t="s">
        <v>179</v>
      </c>
    </row>
    <row r="20" spans="1:5" x14ac:dyDescent="0.35">
      <c r="A20" s="25" t="s">
        <v>80</v>
      </c>
      <c r="B20" s="32" t="s">
        <v>195</v>
      </c>
      <c r="C20" s="37" t="s">
        <v>27</v>
      </c>
      <c r="D20" s="37" t="s">
        <v>27</v>
      </c>
      <c r="E20" s="32" t="s">
        <v>195</v>
      </c>
    </row>
    <row r="21" spans="1:5" x14ac:dyDescent="0.35">
      <c r="A21" s="25" t="s">
        <v>194</v>
      </c>
      <c r="B21" s="153" t="s">
        <v>77</v>
      </c>
      <c r="C21" s="153"/>
      <c r="D21" s="153"/>
      <c r="E21" s="153"/>
    </row>
    <row r="22" spans="1:5" x14ac:dyDescent="0.35">
      <c r="A22" s="39"/>
      <c r="B22" s="101"/>
      <c r="C22" s="101"/>
      <c r="D22" s="101"/>
      <c r="E22" s="101"/>
    </row>
    <row r="25" spans="1:5" x14ac:dyDescent="0.35">
      <c r="A25" s="107" t="s">
        <v>110</v>
      </c>
      <c r="B25" s="108" t="s">
        <v>1</v>
      </c>
      <c r="C25" s="108" t="s">
        <v>2</v>
      </c>
      <c r="D25" s="108" t="s">
        <v>111</v>
      </c>
      <c r="E25" s="108" t="s">
        <v>87</v>
      </c>
    </row>
    <row r="26" spans="1:5" x14ac:dyDescent="0.35">
      <c r="A26" s="104" t="s">
        <v>112</v>
      </c>
      <c r="B26" s="105">
        <v>1</v>
      </c>
      <c r="C26" s="105">
        <v>2</v>
      </c>
      <c r="D26" s="105">
        <v>3</v>
      </c>
      <c r="E26" s="105" t="s">
        <v>0</v>
      </c>
    </row>
    <row r="27" spans="1:5" x14ac:dyDescent="0.35">
      <c r="A27" s="25" t="s">
        <v>22</v>
      </c>
      <c r="B27" s="32" t="s">
        <v>26</v>
      </c>
      <c r="C27" s="32" t="s">
        <v>26</v>
      </c>
      <c r="D27" s="32" t="s">
        <v>113</v>
      </c>
      <c r="E27" s="32" t="s">
        <v>26</v>
      </c>
    </row>
    <row r="28" spans="1:5" x14ac:dyDescent="0.35">
      <c r="A28" s="25" t="s">
        <v>114</v>
      </c>
      <c r="B28" s="37" t="s">
        <v>27</v>
      </c>
      <c r="C28" s="32" t="s">
        <v>26</v>
      </c>
      <c r="D28" s="32" t="s">
        <v>113</v>
      </c>
      <c r="E28" s="32" t="s">
        <v>26</v>
      </c>
    </row>
    <row r="29" spans="1:5" x14ac:dyDescent="0.35">
      <c r="A29" s="25" t="s">
        <v>115</v>
      </c>
      <c r="B29" s="37" t="s">
        <v>27</v>
      </c>
      <c r="C29" s="37" t="s">
        <v>27</v>
      </c>
      <c r="D29" s="32" t="s">
        <v>113</v>
      </c>
      <c r="E29" s="32" t="s">
        <v>26</v>
      </c>
    </row>
    <row r="30" spans="1:5" x14ac:dyDescent="0.35">
      <c r="A30" s="25" t="s">
        <v>116</v>
      </c>
      <c r="B30" s="37" t="s">
        <v>27</v>
      </c>
      <c r="C30" s="32" t="s">
        <v>117</v>
      </c>
      <c r="D30" s="32" t="s">
        <v>113</v>
      </c>
      <c r="E30" s="32" t="s">
        <v>26</v>
      </c>
    </row>
    <row r="31" spans="1:5" x14ac:dyDescent="0.35">
      <c r="A31" s="25" t="s">
        <v>118</v>
      </c>
      <c r="B31" s="37" t="s">
        <v>27</v>
      </c>
      <c r="C31" s="37" t="s">
        <v>27</v>
      </c>
      <c r="D31" s="32" t="s">
        <v>113</v>
      </c>
      <c r="E31" s="32" t="s">
        <v>26</v>
      </c>
    </row>
    <row r="32" spans="1:5" x14ac:dyDescent="0.35">
      <c r="A32" s="25" t="s">
        <v>119</v>
      </c>
      <c r="B32" s="37" t="s">
        <v>27</v>
      </c>
      <c r="C32" s="37" t="s">
        <v>27</v>
      </c>
      <c r="D32" s="37" t="s">
        <v>120</v>
      </c>
      <c r="E32" s="32" t="s">
        <v>26</v>
      </c>
    </row>
    <row r="33" spans="1:5" x14ac:dyDescent="0.35">
      <c r="A33" s="25" t="s">
        <v>121</v>
      </c>
      <c r="B33" s="37" t="s">
        <v>27</v>
      </c>
      <c r="C33" s="37" t="s">
        <v>27</v>
      </c>
      <c r="D33" s="37" t="s">
        <v>120</v>
      </c>
      <c r="E33" s="32" t="s">
        <v>26</v>
      </c>
    </row>
    <row r="34" spans="1:5" x14ac:dyDescent="0.35">
      <c r="A34" s="25"/>
      <c r="B34" s="37"/>
      <c r="C34" s="37"/>
      <c r="D34" s="37"/>
      <c r="E34" s="32"/>
    </row>
    <row r="35" spans="1:5" x14ac:dyDescent="0.35">
      <c r="A35" s="107" t="s">
        <v>15</v>
      </c>
      <c r="B35" s="108"/>
      <c r="C35" s="108"/>
      <c r="D35" s="108"/>
      <c r="E35" s="108"/>
    </row>
    <row r="36" spans="1:5" x14ac:dyDescent="0.35">
      <c r="A36" s="104" t="s">
        <v>25</v>
      </c>
      <c r="B36" s="104"/>
      <c r="C36" s="104"/>
      <c r="D36" s="104"/>
      <c r="E36" s="104"/>
    </row>
    <row r="37" spans="1:5" x14ac:dyDescent="0.35">
      <c r="A37" s="25" t="s">
        <v>122</v>
      </c>
      <c r="B37" s="32" t="s">
        <v>26</v>
      </c>
      <c r="C37" s="32" t="s">
        <v>26</v>
      </c>
      <c r="D37" s="32" t="s">
        <v>113</v>
      </c>
      <c r="E37" s="32" t="s">
        <v>26</v>
      </c>
    </row>
    <row r="38" spans="1:5" x14ac:dyDescent="0.35">
      <c r="A38" s="25" t="s">
        <v>123</v>
      </c>
      <c r="B38" s="32" t="s">
        <v>26</v>
      </c>
      <c r="C38" s="32" t="s">
        <v>26</v>
      </c>
      <c r="D38" s="32" t="s">
        <v>113</v>
      </c>
      <c r="E38" s="32" t="s">
        <v>26</v>
      </c>
    </row>
    <row r="39" spans="1:5" x14ac:dyDescent="0.35">
      <c r="A39" s="25" t="s">
        <v>124</v>
      </c>
      <c r="B39" s="32" t="s">
        <v>26</v>
      </c>
      <c r="C39" s="32" t="s">
        <v>26</v>
      </c>
      <c r="D39" s="32" t="s">
        <v>113</v>
      </c>
      <c r="E39" s="32" t="s">
        <v>26</v>
      </c>
    </row>
    <row r="40" spans="1:5" x14ac:dyDescent="0.35">
      <c r="A40" s="25" t="s">
        <v>125</v>
      </c>
      <c r="B40" s="32" t="s">
        <v>26</v>
      </c>
      <c r="C40" s="32" t="s">
        <v>26</v>
      </c>
      <c r="D40" s="32" t="s">
        <v>113</v>
      </c>
      <c r="E40" s="32" t="s">
        <v>26</v>
      </c>
    </row>
    <row r="41" spans="1:5" x14ac:dyDescent="0.35">
      <c r="A41" s="25" t="s">
        <v>126</v>
      </c>
      <c r="B41" s="32" t="s">
        <v>26</v>
      </c>
      <c r="C41" s="32" t="s">
        <v>26</v>
      </c>
      <c r="D41" s="32" t="s">
        <v>113</v>
      </c>
      <c r="E41" s="32" t="s">
        <v>26</v>
      </c>
    </row>
    <row r="42" spans="1:5" x14ac:dyDescent="0.35">
      <c r="A42" s="25" t="s">
        <v>127</v>
      </c>
      <c r="B42" s="32" t="s">
        <v>26</v>
      </c>
      <c r="C42" s="32" t="s">
        <v>26</v>
      </c>
      <c r="D42" s="32" t="s">
        <v>113</v>
      </c>
      <c r="E42" s="32" t="s">
        <v>26</v>
      </c>
    </row>
    <row r="43" spans="1:5" x14ac:dyDescent="0.35">
      <c r="A43" s="25" t="s">
        <v>128</v>
      </c>
      <c r="B43" s="32" t="s">
        <v>26</v>
      </c>
      <c r="C43" s="37" t="s">
        <v>27</v>
      </c>
      <c r="D43" s="32" t="s">
        <v>113</v>
      </c>
      <c r="E43" s="32" t="s">
        <v>26</v>
      </c>
    </row>
    <row r="44" spans="1:5" x14ac:dyDescent="0.35">
      <c r="A44" s="25" t="s">
        <v>129</v>
      </c>
      <c r="B44" s="32" t="s">
        <v>26</v>
      </c>
      <c r="C44" s="37" t="s">
        <v>27</v>
      </c>
      <c r="D44" s="32" t="s">
        <v>113</v>
      </c>
      <c r="E44" s="32" t="s">
        <v>26</v>
      </c>
    </row>
    <row r="45" spans="1:5" x14ac:dyDescent="0.35">
      <c r="A45" s="25" t="s">
        <v>130</v>
      </c>
      <c r="B45" s="32" t="s">
        <v>26</v>
      </c>
      <c r="C45" s="37" t="s">
        <v>27</v>
      </c>
      <c r="D45" s="32" t="s">
        <v>113</v>
      </c>
      <c r="E45" s="32" t="s">
        <v>26</v>
      </c>
    </row>
    <row r="46" spans="1:5" x14ac:dyDescent="0.35">
      <c r="A46" s="104" t="s">
        <v>30</v>
      </c>
      <c r="B46" s="106"/>
      <c r="C46" s="106"/>
      <c r="D46" s="106"/>
      <c r="E46" s="106"/>
    </row>
    <row r="47" spans="1:5" x14ac:dyDescent="0.35">
      <c r="A47" s="25" t="s">
        <v>131</v>
      </c>
      <c r="B47" s="32" t="s">
        <v>117</v>
      </c>
      <c r="C47" s="32" t="s">
        <v>117</v>
      </c>
      <c r="D47" s="32" t="s">
        <v>117</v>
      </c>
      <c r="E47" s="32" t="s">
        <v>26</v>
      </c>
    </row>
    <row r="48" spans="1:5" x14ac:dyDescent="0.35">
      <c r="A48" s="25" t="s">
        <v>32</v>
      </c>
      <c r="B48" s="32" t="s">
        <v>117</v>
      </c>
      <c r="C48" s="37" t="s">
        <v>27</v>
      </c>
      <c r="D48" s="32" t="s">
        <v>26</v>
      </c>
      <c r="E48" s="32" t="s">
        <v>26</v>
      </c>
    </row>
    <row r="49" spans="1:5" x14ac:dyDescent="0.35">
      <c r="A49" s="25" t="s">
        <v>132</v>
      </c>
      <c r="B49" s="32" t="s">
        <v>117</v>
      </c>
      <c r="C49" s="32" t="s">
        <v>117</v>
      </c>
      <c r="D49" s="32" t="s">
        <v>117</v>
      </c>
      <c r="E49" s="32" t="s">
        <v>26</v>
      </c>
    </row>
    <row r="50" spans="1:5" x14ac:dyDescent="0.35">
      <c r="A50" s="25" t="s">
        <v>33</v>
      </c>
      <c r="B50" s="32" t="s">
        <v>26</v>
      </c>
      <c r="C50" s="37" t="s">
        <v>27</v>
      </c>
      <c r="D50" s="32" t="s">
        <v>26</v>
      </c>
      <c r="E50" s="32" t="s">
        <v>26</v>
      </c>
    </row>
    <row r="51" spans="1:5" x14ac:dyDescent="0.35">
      <c r="A51" s="104" t="s">
        <v>78</v>
      </c>
      <c r="B51" s="106"/>
      <c r="C51" s="106"/>
      <c r="D51" s="106"/>
      <c r="E51" s="106"/>
    </row>
    <row r="52" spans="1:5" x14ac:dyDescent="0.35">
      <c r="A52" s="25" t="s">
        <v>185</v>
      </c>
      <c r="B52" s="32" t="s">
        <v>26</v>
      </c>
      <c r="C52" s="37" t="s">
        <v>27</v>
      </c>
      <c r="D52" s="37" t="s">
        <v>27</v>
      </c>
      <c r="E52" s="32" t="s">
        <v>26</v>
      </c>
    </row>
    <row r="53" spans="1:5" x14ac:dyDescent="0.35">
      <c r="A53" s="25" t="s">
        <v>186</v>
      </c>
      <c r="B53" s="32" t="s">
        <v>26</v>
      </c>
      <c r="C53" s="37" t="s">
        <v>27</v>
      </c>
      <c r="D53" s="37" t="s">
        <v>27</v>
      </c>
      <c r="E53" s="32" t="s">
        <v>26</v>
      </c>
    </row>
    <row r="54" spans="1:5" x14ac:dyDescent="0.35">
      <c r="A54" s="25" t="s">
        <v>79</v>
      </c>
      <c r="B54" s="32" t="s">
        <v>26</v>
      </c>
      <c r="C54" s="37" t="s">
        <v>27</v>
      </c>
      <c r="D54" s="37" t="s">
        <v>27</v>
      </c>
      <c r="E54" s="32" t="s">
        <v>26</v>
      </c>
    </row>
    <row r="55" spans="1:5" x14ac:dyDescent="0.35">
      <c r="A55" s="104" t="s">
        <v>188</v>
      </c>
      <c r="B55" s="106"/>
      <c r="C55" s="106"/>
      <c r="D55" s="106"/>
      <c r="E55" s="106"/>
    </row>
    <row r="56" spans="1:5" x14ac:dyDescent="0.35">
      <c r="A56" s="25" t="s">
        <v>34</v>
      </c>
      <c r="B56" s="32" t="s">
        <v>26</v>
      </c>
      <c r="C56" s="32" t="s">
        <v>26</v>
      </c>
      <c r="D56" s="32" t="s">
        <v>26</v>
      </c>
      <c r="E56" s="32" t="s">
        <v>26</v>
      </c>
    </row>
    <row r="57" spans="1:5" x14ac:dyDescent="0.35">
      <c r="A57" s="25" t="s">
        <v>35</v>
      </c>
      <c r="B57" s="32" t="s">
        <v>26</v>
      </c>
      <c r="C57" s="32" t="s">
        <v>26</v>
      </c>
      <c r="D57" s="32" t="s">
        <v>26</v>
      </c>
      <c r="E57" s="32" t="s">
        <v>26</v>
      </c>
    </row>
    <row r="58" spans="1:5" x14ac:dyDescent="0.35">
      <c r="A58" s="25" t="s">
        <v>133</v>
      </c>
      <c r="B58" s="32" t="s">
        <v>26</v>
      </c>
      <c r="C58" s="32" t="s">
        <v>26</v>
      </c>
      <c r="D58" s="32" t="s">
        <v>26</v>
      </c>
      <c r="E58" s="32" t="s">
        <v>26</v>
      </c>
    </row>
    <row r="59" spans="1:5" x14ac:dyDescent="0.35">
      <c r="A59" s="25" t="s">
        <v>134</v>
      </c>
      <c r="B59" s="32" t="s">
        <v>26</v>
      </c>
      <c r="C59" s="32" t="s">
        <v>26</v>
      </c>
      <c r="D59" s="32" t="s">
        <v>26</v>
      </c>
      <c r="E59" s="32" t="s">
        <v>26</v>
      </c>
    </row>
    <row r="60" spans="1:5" x14ac:dyDescent="0.35">
      <c r="A60" s="35" t="s">
        <v>184</v>
      </c>
      <c r="B60" s="32" t="s">
        <v>26</v>
      </c>
      <c r="C60" s="32" t="s">
        <v>26</v>
      </c>
      <c r="D60" s="32" t="s">
        <v>26</v>
      </c>
      <c r="E60" s="32" t="s">
        <v>26</v>
      </c>
    </row>
    <row r="61" spans="1:5" x14ac:dyDescent="0.35">
      <c r="A61" s="107" t="s">
        <v>110</v>
      </c>
      <c r="B61" s="108" t="s">
        <v>1</v>
      </c>
      <c r="C61" s="108" t="s">
        <v>2</v>
      </c>
      <c r="D61" s="108" t="s">
        <v>111</v>
      </c>
      <c r="E61" s="108" t="s">
        <v>87</v>
      </c>
    </row>
    <row r="62" spans="1:5" x14ac:dyDescent="0.35">
      <c r="A62" s="104" t="s">
        <v>37</v>
      </c>
      <c r="B62" s="104"/>
      <c r="C62" s="104"/>
      <c r="D62" s="104"/>
      <c r="E62" s="104"/>
    </row>
    <row r="63" spans="1:5" x14ac:dyDescent="0.35">
      <c r="A63" s="25" t="s">
        <v>137</v>
      </c>
      <c r="B63" s="32" t="s">
        <v>26</v>
      </c>
      <c r="C63" s="32" t="s">
        <v>26</v>
      </c>
      <c r="D63" s="32" t="s">
        <v>113</v>
      </c>
      <c r="E63" s="32" t="s">
        <v>26</v>
      </c>
    </row>
    <row r="64" spans="1:5" x14ac:dyDescent="0.35">
      <c r="A64" s="25" t="s">
        <v>138</v>
      </c>
      <c r="B64" s="32" t="s">
        <v>26</v>
      </c>
      <c r="C64" s="37" t="s">
        <v>27</v>
      </c>
      <c r="D64" s="32" t="s">
        <v>113</v>
      </c>
      <c r="E64" s="32" t="s">
        <v>26</v>
      </c>
    </row>
    <row r="65" spans="1:5" x14ac:dyDescent="0.35">
      <c r="A65" s="25" t="s">
        <v>139</v>
      </c>
      <c r="B65" s="32" t="s">
        <v>26</v>
      </c>
      <c r="C65" s="32" t="s">
        <v>26</v>
      </c>
      <c r="D65" s="32" t="s">
        <v>113</v>
      </c>
      <c r="E65" s="32" t="s">
        <v>26</v>
      </c>
    </row>
    <row r="66" spans="1:5" x14ac:dyDescent="0.35">
      <c r="A66" s="25" t="s">
        <v>187</v>
      </c>
      <c r="B66" s="32" t="s">
        <v>26</v>
      </c>
      <c r="C66" s="37" t="s">
        <v>27</v>
      </c>
      <c r="D66" s="37" t="s">
        <v>140</v>
      </c>
      <c r="E66" s="32" t="s">
        <v>26</v>
      </c>
    </row>
    <row r="67" spans="1:5" x14ac:dyDescent="0.35">
      <c r="A67" s="25" t="s">
        <v>39</v>
      </c>
      <c r="B67" s="32" t="s">
        <v>26</v>
      </c>
      <c r="C67" s="32" t="s">
        <v>26</v>
      </c>
      <c r="D67" s="32" t="s">
        <v>113</v>
      </c>
      <c r="E67" s="32" t="s">
        <v>26</v>
      </c>
    </row>
    <row r="68" spans="1:5" x14ac:dyDescent="0.35">
      <c r="A68" s="104" t="s">
        <v>141</v>
      </c>
      <c r="B68" s="104"/>
      <c r="C68" s="104"/>
      <c r="D68" s="104"/>
      <c r="E68" s="104"/>
    </row>
    <row r="69" spans="1:5" x14ac:dyDescent="0.35">
      <c r="A69" s="25" t="s">
        <v>142</v>
      </c>
      <c r="B69" s="37" t="s">
        <v>27</v>
      </c>
      <c r="C69" s="32" t="s">
        <v>26</v>
      </c>
      <c r="D69" s="32" t="s">
        <v>113</v>
      </c>
      <c r="E69" s="32" t="s">
        <v>26</v>
      </c>
    </row>
    <row r="70" spans="1:5" x14ac:dyDescent="0.35">
      <c r="A70" s="104" t="s">
        <v>40</v>
      </c>
      <c r="B70" s="104"/>
      <c r="C70" s="104"/>
      <c r="D70" s="104"/>
      <c r="E70" s="104"/>
    </row>
    <row r="71" spans="1:5" x14ac:dyDescent="0.35">
      <c r="A71" s="25" t="s">
        <v>143</v>
      </c>
      <c r="B71" s="19" t="s">
        <v>26</v>
      </c>
      <c r="C71" s="37" t="s">
        <v>27</v>
      </c>
      <c r="D71" s="37" t="s">
        <v>144</v>
      </c>
      <c r="E71" s="32" t="s">
        <v>26</v>
      </c>
    </row>
    <row r="72" spans="1:5" x14ac:dyDescent="0.35">
      <c r="A72" s="25" t="s">
        <v>145</v>
      </c>
      <c r="B72" s="19" t="s">
        <v>26</v>
      </c>
      <c r="C72" s="37" t="s">
        <v>27</v>
      </c>
      <c r="D72" s="37" t="s">
        <v>144</v>
      </c>
      <c r="E72" s="32" t="s">
        <v>26</v>
      </c>
    </row>
    <row r="73" spans="1:5" x14ac:dyDescent="0.35">
      <c r="A73" s="25" t="s">
        <v>146</v>
      </c>
      <c r="B73" s="19" t="s">
        <v>26</v>
      </c>
      <c r="C73" s="37" t="s">
        <v>27</v>
      </c>
      <c r="D73" s="37" t="s">
        <v>144</v>
      </c>
      <c r="E73" s="32" t="s">
        <v>26</v>
      </c>
    </row>
    <row r="74" spans="1:5" x14ac:dyDescent="0.35">
      <c r="A74" s="25" t="s">
        <v>147</v>
      </c>
      <c r="B74" s="19" t="s">
        <v>26</v>
      </c>
      <c r="C74" s="37" t="s">
        <v>27</v>
      </c>
      <c r="D74" s="37" t="s">
        <v>144</v>
      </c>
      <c r="E74" s="32" t="s">
        <v>26</v>
      </c>
    </row>
    <row r="75" spans="1:5" x14ac:dyDescent="0.35">
      <c r="A75" s="25" t="s">
        <v>148</v>
      </c>
      <c r="B75" s="19" t="s">
        <v>26</v>
      </c>
      <c r="C75" s="37" t="s">
        <v>27</v>
      </c>
      <c r="D75" s="37" t="s">
        <v>144</v>
      </c>
      <c r="E75" s="32" t="s">
        <v>26</v>
      </c>
    </row>
    <row r="76" spans="1:5" x14ac:dyDescent="0.35">
      <c r="A76" s="104" t="s">
        <v>41</v>
      </c>
      <c r="B76" s="104"/>
      <c r="C76" s="104"/>
      <c r="D76" s="104"/>
      <c r="E76" s="104"/>
    </row>
    <row r="77" spans="1:5" x14ac:dyDescent="0.35">
      <c r="A77" s="25" t="s">
        <v>42</v>
      </c>
      <c r="B77" s="37" t="s">
        <v>27</v>
      </c>
      <c r="C77" s="32" t="s">
        <v>26</v>
      </c>
      <c r="D77" s="32" t="s">
        <v>26</v>
      </c>
      <c r="E77" s="32" t="s">
        <v>26</v>
      </c>
    </row>
    <row r="78" spans="1:5" x14ac:dyDescent="0.35">
      <c r="A78" s="104" t="s">
        <v>135</v>
      </c>
      <c r="B78" s="104"/>
      <c r="C78" s="104"/>
      <c r="D78" s="104"/>
      <c r="E78" s="104"/>
    </row>
    <row r="79" spans="1:5" x14ac:dyDescent="0.35">
      <c r="A79" s="25" t="s">
        <v>136</v>
      </c>
      <c r="B79" s="37" t="s">
        <v>27</v>
      </c>
      <c r="C79" s="32">
        <v>1</v>
      </c>
      <c r="D79" s="32">
        <v>2</v>
      </c>
      <c r="E79" s="32" t="s">
        <v>0</v>
      </c>
    </row>
    <row r="80" spans="1:5" x14ac:dyDescent="0.35">
      <c r="A80" s="1"/>
      <c r="B80" s="1"/>
      <c r="C80" s="1"/>
      <c r="D80" s="1"/>
      <c r="E80" s="1"/>
    </row>
    <row r="81" spans="1:5" x14ac:dyDescent="0.35">
      <c r="A81" s="103"/>
      <c r="B81" s="1"/>
      <c r="C81" s="1"/>
      <c r="D81" s="1"/>
      <c r="E81" s="1"/>
    </row>
    <row r="82" spans="1:5" x14ac:dyDescent="0.35">
      <c r="A82" s="107" t="s">
        <v>149</v>
      </c>
      <c r="B82" s="108"/>
      <c r="C82" s="108"/>
      <c r="D82" s="108"/>
      <c r="E82" s="108"/>
    </row>
    <row r="83" spans="1:5" x14ac:dyDescent="0.35">
      <c r="A83" s="25" t="s">
        <v>44</v>
      </c>
      <c r="B83" s="32" t="s">
        <v>150</v>
      </c>
      <c r="C83" s="32" t="s">
        <v>26</v>
      </c>
      <c r="D83" s="32" t="s">
        <v>113</v>
      </c>
      <c r="E83" s="32" t="s">
        <v>26</v>
      </c>
    </row>
    <row r="84" spans="1:5" x14ac:dyDescent="0.35">
      <c r="A84" s="25" t="s">
        <v>47</v>
      </c>
      <c r="B84" s="32" t="s">
        <v>48</v>
      </c>
      <c r="C84" s="32" t="s">
        <v>49</v>
      </c>
      <c r="D84" s="32" t="s">
        <v>151</v>
      </c>
      <c r="E84" s="32" t="s">
        <v>50</v>
      </c>
    </row>
    <row r="85" spans="1:5" x14ac:dyDescent="0.35">
      <c r="A85" s="25" t="s">
        <v>152</v>
      </c>
      <c r="B85" s="150" t="s">
        <v>46</v>
      </c>
      <c r="C85" s="150"/>
      <c r="D85" s="150"/>
      <c r="E85" s="150"/>
    </row>
    <row r="86" spans="1:5" x14ac:dyDescent="0.35">
      <c r="A86" s="25" t="s">
        <v>51</v>
      </c>
      <c r="B86" s="37" t="s">
        <v>27</v>
      </c>
      <c r="C86" s="37" t="s">
        <v>27</v>
      </c>
      <c r="D86" s="32" t="s">
        <v>153</v>
      </c>
      <c r="E86" s="32" t="s">
        <v>153</v>
      </c>
    </row>
    <row r="87" spans="1:5" x14ac:dyDescent="0.35">
      <c r="A87" s="25" t="s">
        <v>154</v>
      </c>
      <c r="B87" s="37" t="s">
        <v>27</v>
      </c>
      <c r="C87" s="37" t="s">
        <v>27</v>
      </c>
      <c r="D87" s="37" t="s">
        <v>27</v>
      </c>
      <c r="E87" s="32" t="s">
        <v>153</v>
      </c>
    </row>
    <row r="88" spans="1:5" x14ac:dyDescent="0.35">
      <c r="A88" s="25" t="s">
        <v>54</v>
      </c>
      <c r="B88" s="150" t="s">
        <v>155</v>
      </c>
      <c r="C88" s="150"/>
      <c r="D88" s="150"/>
      <c r="E88" s="150"/>
    </row>
    <row r="89" spans="1:5" x14ac:dyDescent="0.35">
      <c r="A89" s="25" t="s">
        <v>56</v>
      </c>
      <c r="B89" s="150" t="s">
        <v>156</v>
      </c>
      <c r="C89" s="150"/>
      <c r="D89" s="150"/>
      <c r="E89" s="150"/>
    </row>
    <row r="91" spans="1:5" x14ac:dyDescent="0.35">
      <c r="B91" s="101"/>
      <c r="C91" s="101"/>
      <c r="D91" s="101"/>
      <c r="E91" s="101"/>
    </row>
    <row r="92" spans="1:5" x14ac:dyDescent="0.35">
      <c r="A92" s="109" t="s">
        <v>189</v>
      </c>
      <c r="B92" s="110"/>
      <c r="C92" s="110"/>
      <c r="D92" s="110"/>
      <c r="E92" s="110"/>
    </row>
    <row r="93" spans="1:5" x14ac:dyDescent="0.35">
      <c r="A93" s="100" t="s">
        <v>182</v>
      </c>
    </row>
  </sheetData>
  <mergeCells count="7">
    <mergeCell ref="B85:E85"/>
    <mergeCell ref="B88:E88"/>
    <mergeCell ref="B89:E89"/>
    <mergeCell ref="G6:H6"/>
    <mergeCell ref="E4:E6"/>
    <mergeCell ref="E8:E10"/>
    <mergeCell ref="B21:E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37ADA-FEB9-46A3-9893-06FEE58E266F}">
  <dimension ref="A2:H90"/>
  <sheetViews>
    <sheetView tabSelected="1" topLeftCell="A22" zoomScale="90" zoomScaleNormal="90" workbookViewId="0">
      <selection activeCell="D29" sqref="D29"/>
    </sheetView>
  </sheetViews>
  <sheetFormatPr defaultColWidth="8.83203125" defaultRowHeight="15.5" x14ac:dyDescent="0.35"/>
  <cols>
    <col min="1" max="1" width="39.4140625" customWidth="1"/>
    <col min="2" max="2" width="15" customWidth="1"/>
    <col min="3" max="3" width="13" customWidth="1"/>
    <col min="4" max="4" width="11.83203125" customWidth="1"/>
    <col min="5" max="5" width="13.1640625" customWidth="1"/>
    <col min="7" max="7" width="20.6640625" customWidth="1"/>
    <col min="8" max="8" width="12" customWidth="1"/>
  </cols>
  <sheetData>
    <row r="2" spans="1:8" x14ac:dyDescent="0.35">
      <c r="A2" s="111" t="s">
        <v>110</v>
      </c>
      <c r="B2" s="112" t="s">
        <v>1</v>
      </c>
      <c r="C2" s="112" t="s">
        <v>2</v>
      </c>
      <c r="D2" s="112" t="s">
        <v>111</v>
      </c>
      <c r="E2" s="112" t="s">
        <v>87</v>
      </c>
    </row>
    <row r="3" spans="1:8" x14ac:dyDescent="0.35">
      <c r="A3" s="154" t="s">
        <v>157</v>
      </c>
      <c r="B3" s="154"/>
      <c r="C3" s="154"/>
      <c r="D3" s="154"/>
      <c r="E3" s="154"/>
    </row>
    <row r="4" spans="1:8" x14ac:dyDescent="0.35">
      <c r="A4" s="114" t="s">
        <v>5</v>
      </c>
      <c r="B4" s="115" t="s">
        <v>180</v>
      </c>
      <c r="C4" s="116">
        <v>69</v>
      </c>
      <c r="D4" s="116">
        <v>149</v>
      </c>
      <c r="E4" s="155" t="s">
        <v>160</v>
      </c>
    </row>
    <row r="5" spans="1:8" x14ac:dyDescent="0.35">
      <c r="A5" s="114" t="s">
        <v>8</v>
      </c>
      <c r="B5" s="115" t="s">
        <v>180</v>
      </c>
      <c r="C5" s="116">
        <v>189</v>
      </c>
      <c r="D5" s="116">
        <v>399</v>
      </c>
      <c r="E5" s="155"/>
    </row>
    <row r="6" spans="1:8" x14ac:dyDescent="0.35">
      <c r="A6" s="114" t="s">
        <v>9</v>
      </c>
      <c r="B6" s="115" t="s">
        <v>180</v>
      </c>
      <c r="C6" s="116">
        <v>649</v>
      </c>
      <c r="D6" s="116">
        <v>1399</v>
      </c>
      <c r="E6" s="155"/>
    </row>
    <row r="7" spans="1:8" x14ac:dyDescent="0.35">
      <c r="A7" s="154" t="s">
        <v>164</v>
      </c>
      <c r="B7" s="154"/>
      <c r="C7" s="154"/>
      <c r="D7" s="154"/>
      <c r="E7" s="154"/>
      <c r="G7" s="151" t="s">
        <v>193</v>
      </c>
      <c r="H7" s="152"/>
    </row>
    <row r="8" spans="1:8" x14ac:dyDescent="0.35">
      <c r="A8" s="114" t="s">
        <v>11</v>
      </c>
      <c r="B8" s="117">
        <v>0.05</v>
      </c>
      <c r="C8" s="117">
        <v>6.0000000000000001E-3</v>
      </c>
      <c r="D8" s="117">
        <v>6.0000000000000001E-3</v>
      </c>
      <c r="E8" s="155" t="s">
        <v>160</v>
      </c>
      <c r="G8" s="25" t="s">
        <v>192</v>
      </c>
      <c r="H8" s="57">
        <v>100</v>
      </c>
    </row>
    <row r="9" spans="1:8" x14ac:dyDescent="0.35">
      <c r="A9" s="114" t="s">
        <v>58</v>
      </c>
      <c r="B9" s="117">
        <v>1.2E-2</v>
      </c>
      <c r="C9" s="117">
        <v>6.0000000000000001E-3</v>
      </c>
      <c r="D9" s="117">
        <v>6.0000000000000001E-3</v>
      </c>
      <c r="E9" s="155"/>
      <c r="G9" s="25" t="s">
        <v>59</v>
      </c>
      <c r="H9" s="57">
        <v>50</v>
      </c>
    </row>
    <row r="10" spans="1:8" x14ac:dyDescent="0.35">
      <c r="A10" s="114" t="s">
        <v>100</v>
      </c>
      <c r="B10" s="117">
        <v>1.2E-2</v>
      </c>
      <c r="C10" s="118" t="s">
        <v>27</v>
      </c>
      <c r="D10" s="118" t="s">
        <v>27</v>
      </c>
      <c r="E10" s="155"/>
      <c r="G10" s="25" t="s">
        <v>64</v>
      </c>
      <c r="H10" s="57">
        <f>H8</f>
        <v>100</v>
      </c>
    </row>
    <row r="11" spans="1:8" x14ac:dyDescent="0.35">
      <c r="A11" s="154" t="s">
        <v>16</v>
      </c>
      <c r="B11" s="154"/>
      <c r="C11" s="154"/>
      <c r="D11" s="154"/>
      <c r="E11" s="154"/>
    </row>
    <row r="12" spans="1:8" x14ac:dyDescent="0.35">
      <c r="A12" s="114" t="s">
        <v>17</v>
      </c>
      <c r="B12" s="115">
        <v>1</v>
      </c>
      <c r="C12" s="115">
        <v>5</v>
      </c>
      <c r="D12" s="115">
        <v>7</v>
      </c>
      <c r="E12" s="115">
        <v>10</v>
      </c>
    </row>
    <row r="13" spans="1:8" x14ac:dyDescent="0.35">
      <c r="A13" s="114" t="s">
        <v>171</v>
      </c>
      <c r="B13" s="119">
        <v>9.9</v>
      </c>
      <c r="C13" s="119">
        <v>9.9</v>
      </c>
      <c r="D13" s="119">
        <v>19.899999999999999</v>
      </c>
      <c r="E13" s="119" t="s">
        <v>160</v>
      </c>
    </row>
    <row r="14" spans="1:8" x14ac:dyDescent="0.35">
      <c r="A14" s="114"/>
      <c r="B14" s="115"/>
      <c r="C14" s="115"/>
      <c r="D14" s="115"/>
      <c r="E14" s="115"/>
    </row>
    <row r="15" spans="1:8" x14ac:dyDescent="0.35">
      <c r="A15" s="154" t="s">
        <v>174</v>
      </c>
      <c r="B15" s="154"/>
      <c r="C15" s="154"/>
      <c r="D15" s="154"/>
      <c r="E15" s="154"/>
    </row>
    <row r="16" spans="1:8" x14ac:dyDescent="0.35">
      <c r="A16" s="114" t="s">
        <v>175</v>
      </c>
      <c r="B16" s="116">
        <v>25</v>
      </c>
      <c r="C16" s="116">
        <v>25</v>
      </c>
      <c r="D16" s="116">
        <v>25</v>
      </c>
      <c r="E16" s="116">
        <v>25</v>
      </c>
    </row>
    <row r="17" spans="1:5" x14ac:dyDescent="0.35">
      <c r="A17" s="120"/>
      <c r="B17" s="121"/>
      <c r="C17" s="121"/>
      <c r="D17" s="121"/>
      <c r="E17" s="121"/>
    </row>
    <row r="18" spans="1:5" x14ac:dyDescent="0.35">
      <c r="A18" s="154" t="s">
        <v>196</v>
      </c>
      <c r="B18" s="154"/>
      <c r="C18" s="154"/>
      <c r="D18" s="154"/>
      <c r="E18" s="154"/>
    </row>
    <row r="19" spans="1:5" x14ac:dyDescent="0.35">
      <c r="A19" s="114" t="s">
        <v>14</v>
      </c>
      <c r="B19" s="116">
        <v>50</v>
      </c>
      <c r="C19" s="116">
        <v>50</v>
      </c>
      <c r="D19" s="116">
        <v>50</v>
      </c>
      <c r="E19" s="116">
        <v>50</v>
      </c>
    </row>
    <row r="20" spans="1:5" x14ac:dyDescent="0.35">
      <c r="A20" s="114" t="s">
        <v>80</v>
      </c>
      <c r="B20" s="115" t="s">
        <v>191</v>
      </c>
      <c r="C20" s="118" t="s">
        <v>27</v>
      </c>
      <c r="D20" s="118" t="s">
        <v>27</v>
      </c>
      <c r="E20" s="115" t="s">
        <v>191</v>
      </c>
    </row>
    <row r="21" spans="1:5" x14ac:dyDescent="0.35">
      <c r="A21" s="114" t="s">
        <v>90</v>
      </c>
      <c r="B21" s="156" t="s">
        <v>77</v>
      </c>
      <c r="C21" s="156"/>
      <c r="D21" s="156"/>
      <c r="E21" s="156"/>
    </row>
    <row r="22" spans="1:5" x14ac:dyDescent="0.35">
      <c r="A22" s="123"/>
      <c r="B22" s="122"/>
      <c r="C22" s="122"/>
      <c r="D22" s="122"/>
      <c r="E22" s="122"/>
    </row>
    <row r="23" spans="1:5" x14ac:dyDescent="0.35">
      <c r="A23" s="111" t="s">
        <v>110</v>
      </c>
      <c r="B23" s="112" t="s">
        <v>1</v>
      </c>
      <c r="C23" s="112" t="s">
        <v>2</v>
      </c>
      <c r="D23" s="112" t="s">
        <v>111</v>
      </c>
      <c r="E23" s="112" t="s">
        <v>87</v>
      </c>
    </row>
    <row r="24" spans="1:5" x14ac:dyDescent="0.35">
      <c r="A24" s="113" t="s">
        <v>112</v>
      </c>
      <c r="B24" s="124">
        <v>1</v>
      </c>
      <c r="C24" s="124">
        <v>2</v>
      </c>
      <c r="D24" s="124">
        <v>3</v>
      </c>
      <c r="E24" s="124" t="s">
        <v>0</v>
      </c>
    </row>
    <row r="25" spans="1:5" x14ac:dyDescent="0.35">
      <c r="A25" s="114" t="s">
        <v>22</v>
      </c>
      <c r="B25" s="115" t="s">
        <v>26</v>
      </c>
      <c r="C25" s="115" t="s">
        <v>26</v>
      </c>
      <c r="D25" s="115" t="s">
        <v>113</v>
      </c>
      <c r="E25" s="115" t="s">
        <v>26</v>
      </c>
    </row>
    <row r="26" spans="1:5" x14ac:dyDescent="0.35">
      <c r="A26" s="114" t="s">
        <v>114</v>
      </c>
      <c r="B26" s="118" t="s">
        <v>27</v>
      </c>
      <c r="C26" s="115" t="s">
        <v>26</v>
      </c>
      <c r="D26" s="115" t="s">
        <v>113</v>
      </c>
      <c r="E26" s="115" t="s">
        <v>26</v>
      </c>
    </row>
    <row r="27" spans="1:5" x14ac:dyDescent="0.35">
      <c r="A27" s="114" t="s">
        <v>115</v>
      </c>
      <c r="B27" s="118" t="s">
        <v>27</v>
      </c>
      <c r="C27" s="118" t="s">
        <v>27</v>
      </c>
      <c r="D27" s="115" t="s">
        <v>113</v>
      </c>
      <c r="E27" s="115" t="s">
        <v>26</v>
      </c>
    </row>
    <row r="28" spans="1:5" x14ac:dyDescent="0.35">
      <c r="A28" s="114" t="s">
        <v>116</v>
      </c>
      <c r="B28" s="118" t="s">
        <v>27</v>
      </c>
      <c r="C28" s="115" t="s">
        <v>113</v>
      </c>
      <c r="D28" s="115" t="s">
        <v>113</v>
      </c>
      <c r="E28" s="115" t="s">
        <v>26</v>
      </c>
    </row>
    <row r="29" spans="1:5" x14ac:dyDescent="0.35">
      <c r="A29" s="114" t="s">
        <v>118</v>
      </c>
      <c r="B29" s="118" t="s">
        <v>27</v>
      </c>
      <c r="C29" s="118" t="s">
        <v>27</v>
      </c>
      <c r="D29" s="115" t="s">
        <v>113</v>
      </c>
      <c r="E29" s="115" t="s">
        <v>26</v>
      </c>
    </row>
    <row r="30" spans="1:5" x14ac:dyDescent="0.35">
      <c r="A30" s="114" t="s">
        <v>119</v>
      </c>
      <c r="B30" s="118" t="s">
        <v>27</v>
      </c>
      <c r="C30" s="118" t="s">
        <v>27</v>
      </c>
      <c r="D30" s="118" t="s">
        <v>120</v>
      </c>
      <c r="E30" s="115" t="s">
        <v>26</v>
      </c>
    </row>
    <row r="31" spans="1:5" x14ac:dyDescent="0.35">
      <c r="A31" s="114" t="s">
        <v>121</v>
      </c>
      <c r="B31" s="118" t="s">
        <v>27</v>
      </c>
      <c r="C31" s="118" t="s">
        <v>27</v>
      </c>
      <c r="D31" s="118" t="s">
        <v>120</v>
      </c>
      <c r="E31" s="115" t="s">
        <v>26</v>
      </c>
    </row>
    <row r="32" spans="1:5" x14ac:dyDescent="0.35">
      <c r="A32" s="114"/>
      <c r="B32" s="118"/>
      <c r="C32" s="118"/>
      <c r="D32" s="118"/>
      <c r="E32" s="115"/>
    </row>
    <row r="33" spans="1:5" x14ac:dyDescent="0.35">
      <c r="A33" s="111" t="s">
        <v>15</v>
      </c>
      <c r="B33" s="112"/>
      <c r="C33" s="112"/>
      <c r="D33" s="112"/>
      <c r="E33" s="112"/>
    </row>
    <row r="34" spans="1:5" x14ac:dyDescent="0.35">
      <c r="A34" s="113" t="s">
        <v>25</v>
      </c>
      <c r="B34" s="113"/>
      <c r="C34" s="113"/>
      <c r="D34" s="113"/>
      <c r="E34" s="113"/>
    </row>
    <row r="35" spans="1:5" x14ac:dyDescent="0.35">
      <c r="A35" s="114" t="s">
        <v>122</v>
      </c>
      <c r="B35" s="115" t="s">
        <v>26</v>
      </c>
      <c r="C35" s="115" t="s">
        <v>26</v>
      </c>
      <c r="D35" s="115" t="s">
        <v>113</v>
      </c>
      <c r="E35" s="115" t="s">
        <v>26</v>
      </c>
    </row>
    <row r="36" spans="1:5" x14ac:dyDescent="0.35">
      <c r="A36" s="114" t="s">
        <v>123</v>
      </c>
      <c r="B36" s="115" t="s">
        <v>26</v>
      </c>
      <c r="C36" s="115" t="s">
        <v>26</v>
      </c>
      <c r="D36" s="115" t="s">
        <v>113</v>
      </c>
      <c r="E36" s="115" t="s">
        <v>26</v>
      </c>
    </row>
    <row r="37" spans="1:5" x14ac:dyDescent="0.35">
      <c r="A37" s="114" t="s">
        <v>124</v>
      </c>
      <c r="B37" s="115" t="s">
        <v>26</v>
      </c>
      <c r="C37" s="115" t="s">
        <v>26</v>
      </c>
      <c r="D37" s="115" t="s">
        <v>113</v>
      </c>
      <c r="E37" s="115" t="s">
        <v>26</v>
      </c>
    </row>
    <row r="38" spans="1:5" x14ac:dyDescent="0.35">
      <c r="A38" s="114" t="s">
        <v>125</v>
      </c>
      <c r="B38" s="115" t="s">
        <v>26</v>
      </c>
      <c r="C38" s="115" t="s">
        <v>26</v>
      </c>
      <c r="D38" s="115" t="s">
        <v>113</v>
      </c>
      <c r="E38" s="115" t="s">
        <v>26</v>
      </c>
    </row>
    <row r="39" spans="1:5" x14ac:dyDescent="0.35">
      <c r="A39" s="114" t="s">
        <v>126</v>
      </c>
      <c r="B39" s="115" t="s">
        <v>26</v>
      </c>
      <c r="C39" s="115" t="s">
        <v>26</v>
      </c>
      <c r="D39" s="115" t="s">
        <v>113</v>
      </c>
      <c r="E39" s="115" t="s">
        <v>26</v>
      </c>
    </row>
    <row r="40" spans="1:5" x14ac:dyDescent="0.35">
      <c r="A40" s="114" t="s">
        <v>127</v>
      </c>
      <c r="B40" s="115" t="s">
        <v>26</v>
      </c>
      <c r="C40" s="115" t="s">
        <v>26</v>
      </c>
      <c r="D40" s="115" t="s">
        <v>113</v>
      </c>
      <c r="E40" s="115" t="s">
        <v>26</v>
      </c>
    </row>
    <row r="41" spans="1:5" x14ac:dyDescent="0.35">
      <c r="A41" s="114" t="s">
        <v>128</v>
      </c>
      <c r="B41" s="115" t="s">
        <v>26</v>
      </c>
      <c r="C41" s="118" t="s">
        <v>27</v>
      </c>
      <c r="D41" s="115" t="s">
        <v>113</v>
      </c>
      <c r="E41" s="115" t="s">
        <v>26</v>
      </c>
    </row>
    <row r="42" spans="1:5" x14ac:dyDescent="0.35">
      <c r="A42" s="114" t="s">
        <v>129</v>
      </c>
      <c r="B42" s="115" t="s">
        <v>26</v>
      </c>
      <c r="C42" s="118" t="s">
        <v>27</v>
      </c>
      <c r="D42" s="115" t="s">
        <v>113</v>
      </c>
      <c r="E42" s="115" t="s">
        <v>26</v>
      </c>
    </row>
    <row r="43" spans="1:5" x14ac:dyDescent="0.35">
      <c r="A43" s="114" t="s">
        <v>130</v>
      </c>
      <c r="B43" s="115" t="s">
        <v>26</v>
      </c>
      <c r="C43" s="118" t="s">
        <v>27</v>
      </c>
      <c r="D43" s="115" t="s">
        <v>113</v>
      </c>
      <c r="E43" s="115" t="s">
        <v>26</v>
      </c>
    </row>
    <row r="44" spans="1:5" x14ac:dyDescent="0.35">
      <c r="A44" s="113" t="s">
        <v>30</v>
      </c>
      <c r="B44" s="125"/>
      <c r="C44" s="125"/>
      <c r="D44" s="125"/>
      <c r="E44" s="125"/>
    </row>
    <row r="45" spans="1:5" x14ac:dyDescent="0.35">
      <c r="A45" s="114" t="s">
        <v>131</v>
      </c>
      <c r="B45" s="115" t="s">
        <v>117</v>
      </c>
      <c r="C45" s="115" t="s">
        <v>117</v>
      </c>
      <c r="D45" s="115" t="s">
        <v>117</v>
      </c>
      <c r="E45" s="115" t="s">
        <v>26</v>
      </c>
    </row>
    <row r="46" spans="1:5" x14ac:dyDescent="0.35">
      <c r="A46" s="114" t="s">
        <v>32</v>
      </c>
      <c r="B46" s="115" t="s">
        <v>117</v>
      </c>
      <c r="C46" s="118" t="s">
        <v>27</v>
      </c>
      <c r="D46" s="115" t="s">
        <v>26</v>
      </c>
      <c r="E46" s="115" t="s">
        <v>26</v>
      </c>
    </row>
    <row r="47" spans="1:5" x14ac:dyDescent="0.35">
      <c r="A47" s="114" t="s">
        <v>132</v>
      </c>
      <c r="B47" s="115" t="s">
        <v>117</v>
      </c>
      <c r="C47" s="115" t="s">
        <v>117</v>
      </c>
      <c r="D47" s="115" t="s">
        <v>117</v>
      </c>
      <c r="E47" s="115" t="s">
        <v>26</v>
      </c>
    </row>
    <row r="48" spans="1:5" x14ac:dyDescent="0.35">
      <c r="A48" s="114" t="s">
        <v>33</v>
      </c>
      <c r="B48" s="115" t="s">
        <v>26</v>
      </c>
      <c r="C48" s="118" t="s">
        <v>27</v>
      </c>
      <c r="D48" s="115" t="s">
        <v>26</v>
      </c>
      <c r="E48" s="115" t="s">
        <v>26</v>
      </c>
    </row>
    <row r="49" spans="1:5" x14ac:dyDescent="0.35">
      <c r="A49" s="113" t="s">
        <v>78</v>
      </c>
      <c r="B49" s="125"/>
      <c r="C49" s="125"/>
      <c r="D49" s="125"/>
      <c r="E49" s="125"/>
    </row>
    <row r="50" spans="1:5" x14ac:dyDescent="0.35">
      <c r="A50" s="114" t="s">
        <v>185</v>
      </c>
      <c r="B50" s="115" t="s">
        <v>26</v>
      </c>
      <c r="C50" s="118" t="s">
        <v>27</v>
      </c>
      <c r="D50" s="118" t="s">
        <v>27</v>
      </c>
      <c r="E50" s="115" t="s">
        <v>26</v>
      </c>
    </row>
    <row r="51" spans="1:5" x14ac:dyDescent="0.35">
      <c r="A51" s="114" t="s">
        <v>186</v>
      </c>
      <c r="B51" s="115" t="s">
        <v>26</v>
      </c>
      <c r="C51" s="118" t="s">
        <v>27</v>
      </c>
      <c r="D51" s="118" t="s">
        <v>27</v>
      </c>
      <c r="E51" s="115" t="s">
        <v>26</v>
      </c>
    </row>
    <row r="52" spans="1:5" x14ac:dyDescent="0.35">
      <c r="A52" s="114" t="s">
        <v>79</v>
      </c>
      <c r="B52" s="115" t="s">
        <v>26</v>
      </c>
      <c r="C52" s="118" t="s">
        <v>27</v>
      </c>
      <c r="D52" s="118" t="s">
        <v>27</v>
      </c>
      <c r="E52" s="115" t="s">
        <v>26</v>
      </c>
    </row>
    <row r="53" spans="1:5" x14ac:dyDescent="0.35">
      <c r="A53" s="113" t="s">
        <v>188</v>
      </c>
      <c r="B53" s="125"/>
      <c r="C53" s="125"/>
      <c r="D53" s="125"/>
      <c r="E53" s="125"/>
    </row>
    <row r="54" spans="1:5" x14ac:dyDescent="0.35">
      <c r="A54" s="114" t="s">
        <v>34</v>
      </c>
      <c r="B54" s="115" t="s">
        <v>26</v>
      </c>
      <c r="C54" s="115" t="s">
        <v>26</v>
      </c>
      <c r="D54" s="115" t="s">
        <v>26</v>
      </c>
      <c r="E54" s="115" t="s">
        <v>26</v>
      </c>
    </row>
    <row r="55" spans="1:5" x14ac:dyDescent="0.35">
      <c r="A55" s="114" t="s">
        <v>35</v>
      </c>
      <c r="B55" s="115" t="s">
        <v>26</v>
      </c>
      <c r="C55" s="115" t="s">
        <v>26</v>
      </c>
      <c r="D55" s="115" t="s">
        <v>26</v>
      </c>
      <c r="E55" s="115" t="s">
        <v>26</v>
      </c>
    </row>
    <row r="56" spans="1:5" x14ac:dyDescent="0.35">
      <c r="A56" s="114" t="s">
        <v>133</v>
      </c>
      <c r="B56" s="115" t="s">
        <v>26</v>
      </c>
      <c r="C56" s="115" t="s">
        <v>26</v>
      </c>
      <c r="D56" s="115" t="s">
        <v>26</v>
      </c>
      <c r="E56" s="115" t="s">
        <v>26</v>
      </c>
    </row>
    <row r="57" spans="1:5" x14ac:dyDescent="0.35">
      <c r="A57" s="114" t="s">
        <v>134</v>
      </c>
      <c r="B57" s="115" t="s">
        <v>26</v>
      </c>
      <c r="C57" s="115" t="s">
        <v>26</v>
      </c>
      <c r="D57" s="115" t="s">
        <v>26</v>
      </c>
      <c r="E57" s="115" t="s">
        <v>26</v>
      </c>
    </row>
    <row r="58" spans="1:5" x14ac:dyDescent="0.35">
      <c r="A58" s="126" t="s">
        <v>184</v>
      </c>
      <c r="B58" s="115" t="s">
        <v>26</v>
      </c>
      <c r="C58" s="115" t="s">
        <v>26</v>
      </c>
      <c r="D58" s="115" t="s">
        <v>26</v>
      </c>
      <c r="E58" s="115" t="s">
        <v>26</v>
      </c>
    </row>
    <row r="59" spans="1:5" x14ac:dyDescent="0.35">
      <c r="A59" s="111" t="s">
        <v>110</v>
      </c>
      <c r="B59" s="112" t="s">
        <v>1</v>
      </c>
      <c r="C59" s="112" t="s">
        <v>2</v>
      </c>
      <c r="D59" s="112" t="s">
        <v>111</v>
      </c>
      <c r="E59" s="112" t="s">
        <v>87</v>
      </c>
    </row>
    <row r="60" spans="1:5" x14ac:dyDescent="0.35">
      <c r="A60" s="113" t="s">
        <v>37</v>
      </c>
      <c r="B60" s="113"/>
      <c r="C60" s="113"/>
      <c r="D60" s="113"/>
      <c r="E60" s="113"/>
    </row>
    <row r="61" spans="1:5" x14ac:dyDescent="0.35">
      <c r="A61" s="114" t="s">
        <v>137</v>
      </c>
      <c r="B61" s="115" t="s">
        <v>26</v>
      </c>
      <c r="C61" s="115" t="s">
        <v>26</v>
      </c>
      <c r="D61" s="115" t="s">
        <v>113</v>
      </c>
      <c r="E61" s="115" t="s">
        <v>26</v>
      </c>
    </row>
    <row r="62" spans="1:5" x14ac:dyDescent="0.35">
      <c r="A62" s="114" t="s">
        <v>138</v>
      </c>
      <c r="B62" s="115" t="s">
        <v>26</v>
      </c>
      <c r="C62" s="118" t="s">
        <v>27</v>
      </c>
      <c r="D62" s="115" t="s">
        <v>113</v>
      </c>
      <c r="E62" s="115" t="s">
        <v>26</v>
      </c>
    </row>
    <row r="63" spans="1:5" x14ac:dyDescent="0.35">
      <c r="A63" s="114" t="s">
        <v>139</v>
      </c>
      <c r="B63" s="115" t="s">
        <v>26</v>
      </c>
      <c r="C63" s="115" t="s">
        <v>26</v>
      </c>
      <c r="D63" s="115" t="s">
        <v>113</v>
      </c>
      <c r="E63" s="115" t="s">
        <v>26</v>
      </c>
    </row>
    <row r="64" spans="1:5" x14ac:dyDescent="0.35">
      <c r="A64" s="114" t="s">
        <v>187</v>
      </c>
      <c r="B64" s="115" t="s">
        <v>26</v>
      </c>
      <c r="C64" s="118" t="s">
        <v>27</v>
      </c>
      <c r="D64" s="118" t="s">
        <v>197</v>
      </c>
      <c r="E64" s="115" t="s">
        <v>26</v>
      </c>
    </row>
    <row r="65" spans="1:5" x14ac:dyDescent="0.35">
      <c r="A65" s="114" t="s">
        <v>39</v>
      </c>
      <c r="B65" s="115" t="s">
        <v>26</v>
      </c>
      <c r="C65" s="115" t="s">
        <v>26</v>
      </c>
      <c r="D65" s="115" t="s">
        <v>113</v>
      </c>
      <c r="E65" s="115" t="s">
        <v>26</v>
      </c>
    </row>
    <row r="66" spans="1:5" x14ac:dyDescent="0.35">
      <c r="A66" s="113" t="s">
        <v>141</v>
      </c>
      <c r="B66" s="113"/>
      <c r="C66" s="113"/>
      <c r="D66" s="113"/>
      <c r="E66" s="113"/>
    </row>
    <row r="67" spans="1:5" x14ac:dyDescent="0.35">
      <c r="A67" s="114" t="s">
        <v>142</v>
      </c>
      <c r="B67" s="118" t="s">
        <v>27</v>
      </c>
      <c r="C67" s="115" t="s">
        <v>26</v>
      </c>
      <c r="D67" s="115" t="s">
        <v>113</v>
      </c>
      <c r="E67" s="115" t="s">
        <v>26</v>
      </c>
    </row>
    <row r="68" spans="1:5" x14ac:dyDescent="0.35">
      <c r="A68" s="113" t="s">
        <v>40</v>
      </c>
      <c r="B68" s="113"/>
      <c r="C68" s="113"/>
      <c r="D68" s="113"/>
      <c r="E68" s="113"/>
    </row>
    <row r="69" spans="1:5" x14ac:dyDescent="0.35">
      <c r="A69" s="114" t="s">
        <v>143</v>
      </c>
      <c r="B69" s="127" t="s">
        <v>26</v>
      </c>
      <c r="C69" s="118" t="s">
        <v>27</v>
      </c>
      <c r="D69" s="118" t="s">
        <v>144</v>
      </c>
      <c r="E69" s="115" t="s">
        <v>26</v>
      </c>
    </row>
    <row r="70" spans="1:5" x14ac:dyDescent="0.35">
      <c r="A70" s="114" t="s">
        <v>145</v>
      </c>
      <c r="B70" s="127" t="s">
        <v>26</v>
      </c>
      <c r="C70" s="118" t="s">
        <v>27</v>
      </c>
      <c r="D70" s="118" t="s">
        <v>144</v>
      </c>
      <c r="E70" s="115" t="s">
        <v>26</v>
      </c>
    </row>
    <row r="71" spans="1:5" x14ac:dyDescent="0.35">
      <c r="A71" s="114" t="s">
        <v>146</v>
      </c>
      <c r="B71" s="127" t="s">
        <v>26</v>
      </c>
      <c r="C71" s="118" t="s">
        <v>27</v>
      </c>
      <c r="D71" s="118" t="s">
        <v>144</v>
      </c>
      <c r="E71" s="115" t="s">
        <v>26</v>
      </c>
    </row>
    <row r="72" spans="1:5" x14ac:dyDescent="0.35">
      <c r="A72" s="114" t="s">
        <v>147</v>
      </c>
      <c r="B72" s="127" t="s">
        <v>26</v>
      </c>
      <c r="C72" s="118" t="s">
        <v>27</v>
      </c>
      <c r="D72" s="118" t="s">
        <v>144</v>
      </c>
      <c r="E72" s="115" t="s">
        <v>26</v>
      </c>
    </row>
    <row r="73" spans="1:5" x14ac:dyDescent="0.35">
      <c r="A73" s="114" t="s">
        <v>148</v>
      </c>
      <c r="B73" s="127" t="s">
        <v>26</v>
      </c>
      <c r="C73" s="118" t="s">
        <v>27</v>
      </c>
      <c r="D73" s="118" t="s">
        <v>144</v>
      </c>
      <c r="E73" s="115" t="s">
        <v>26</v>
      </c>
    </row>
    <row r="74" spans="1:5" x14ac:dyDescent="0.35">
      <c r="A74" s="113" t="s">
        <v>41</v>
      </c>
      <c r="B74" s="113"/>
      <c r="C74" s="113"/>
      <c r="D74" s="113"/>
      <c r="E74" s="113"/>
    </row>
    <row r="75" spans="1:5" x14ac:dyDescent="0.35">
      <c r="A75" s="114" t="s">
        <v>42</v>
      </c>
      <c r="B75" s="118" t="s">
        <v>27</v>
      </c>
      <c r="C75" s="115" t="s">
        <v>26</v>
      </c>
      <c r="D75" s="115" t="s">
        <v>26</v>
      </c>
      <c r="E75" s="115" t="s">
        <v>26</v>
      </c>
    </row>
    <row r="76" spans="1:5" x14ac:dyDescent="0.35">
      <c r="A76" s="113" t="s">
        <v>135</v>
      </c>
      <c r="B76" s="113"/>
      <c r="C76" s="113"/>
      <c r="D76" s="113"/>
      <c r="E76" s="113"/>
    </row>
    <row r="77" spans="1:5" x14ac:dyDescent="0.35">
      <c r="A77" s="114" t="s">
        <v>136</v>
      </c>
      <c r="B77" s="118" t="s">
        <v>27</v>
      </c>
      <c r="C77" s="115">
        <v>1</v>
      </c>
      <c r="D77" s="115">
        <v>2</v>
      </c>
      <c r="E77" s="115" t="s">
        <v>0</v>
      </c>
    </row>
    <row r="78" spans="1:5" x14ac:dyDescent="0.35">
      <c r="A78" s="121"/>
      <c r="B78" s="121"/>
      <c r="C78" s="121"/>
      <c r="D78" s="121"/>
      <c r="E78" s="121"/>
    </row>
    <row r="79" spans="1:5" x14ac:dyDescent="0.35">
      <c r="A79" s="120"/>
      <c r="B79" s="121"/>
      <c r="C79" s="121"/>
      <c r="D79" s="121"/>
      <c r="E79" s="121"/>
    </row>
    <row r="80" spans="1:5" x14ac:dyDescent="0.35">
      <c r="A80" s="111" t="s">
        <v>149</v>
      </c>
      <c r="B80" s="112"/>
      <c r="C80" s="112"/>
      <c r="D80" s="112"/>
      <c r="E80" s="112"/>
    </row>
    <row r="81" spans="1:5" x14ac:dyDescent="0.35">
      <c r="A81" s="114" t="s">
        <v>44</v>
      </c>
      <c r="B81" s="115" t="s">
        <v>150</v>
      </c>
      <c r="C81" s="115" t="s">
        <v>26</v>
      </c>
      <c r="D81" s="115" t="s">
        <v>113</v>
      </c>
      <c r="E81" s="115" t="s">
        <v>26</v>
      </c>
    </row>
    <row r="82" spans="1:5" x14ac:dyDescent="0.35">
      <c r="A82" s="114" t="s">
        <v>47</v>
      </c>
      <c r="B82" s="115" t="s">
        <v>48</v>
      </c>
      <c r="C82" s="115" t="s">
        <v>49</v>
      </c>
      <c r="D82" s="115" t="s">
        <v>151</v>
      </c>
      <c r="E82" s="115" t="s">
        <v>50</v>
      </c>
    </row>
    <row r="83" spans="1:5" x14ac:dyDescent="0.35">
      <c r="A83" s="114" t="s">
        <v>152</v>
      </c>
      <c r="B83" s="155" t="s">
        <v>46</v>
      </c>
      <c r="C83" s="155"/>
      <c r="D83" s="155"/>
      <c r="E83" s="155"/>
    </row>
    <row r="84" spans="1:5" x14ac:dyDescent="0.35">
      <c r="A84" s="114" t="s">
        <v>51</v>
      </c>
      <c r="B84" s="118" t="s">
        <v>27</v>
      </c>
      <c r="C84" s="118" t="s">
        <v>27</v>
      </c>
      <c r="D84" s="115" t="s">
        <v>153</v>
      </c>
      <c r="E84" s="115" t="s">
        <v>153</v>
      </c>
    </row>
    <row r="85" spans="1:5" x14ac:dyDescent="0.35">
      <c r="A85" s="114" t="s">
        <v>154</v>
      </c>
      <c r="B85" s="118" t="s">
        <v>27</v>
      </c>
      <c r="C85" s="118" t="s">
        <v>27</v>
      </c>
      <c r="D85" s="118" t="s">
        <v>27</v>
      </c>
      <c r="E85" s="115" t="s">
        <v>153</v>
      </c>
    </row>
    <row r="86" spans="1:5" x14ac:dyDescent="0.35">
      <c r="A86" s="114" t="s">
        <v>54</v>
      </c>
      <c r="B86" s="155" t="s">
        <v>155</v>
      </c>
      <c r="C86" s="155"/>
      <c r="D86" s="155"/>
      <c r="E86" s="155"/>
    </row>
    <row r="87" spans="1:5" x14ac:dyDescent="0.35">
      <c r="A87" s="114" t="s">
        <v>56</v>
      </c>
      <c r="B87" s="155" t="s">
        <v>156</v>
      </c>
      <c r="C87" s="155"/>
      <c r="D87" s="155"/>
      <c r="E87" s="155"/>
    </row>
    <row r="88" spans="1:5" x14ac:dyDescent="0.35">
      <c r="A88" s="128"/>
      <c r="B88" s="128"/>
      <c r="C88" s="128"/>
      <c r="D88" s="128"/>
      <c r="E88" s="128"/>
    </row>
    <row r="89" spans="1:5" x14ac:dyDescent="0.35">
      <c r="A89" s="129" t="s">
        <v>189</v>
      </c>
      <c r="B89" s="130"/>
      <c r="C89" s="130"/>
      <c r="D89" s="130"/>
      <c r="E89" s="130"/>
    </row>
    <row r="90" spans="1:5" x14ac:dyDescent="0.35">
      <c r="A90" s="131" t="s">
        <v>182</v>
      </c>
      <c r="B90" s="128"/>
      <c r="C90" s="128"/>
      <c r="D90" s="128"/>
      <c r="E90" s="128"/>
    </row>
  </sheetData>
  <mergeCells count="12">
    <mergeCell ref="A18:E18"/>
    <mergeCell ref="B21:E21"/>
    <mergeCell ref="B83:E83"/>
    <mergeCell ref="B86:E86"/>
    <mergeCell ref="B87:E87"/>
    <mergeCell ref="G7:H7"/>
    <mergeCell ref="A15:E15"/>
    <mergeCell ref="A3:E3"/>
    <mergeCell ref="E4:E6"/>
    <mergeCell ref="A7:E7"/>
    <mergeCell ref="E8:E10"/>
    <mergeCell ref="A11:E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Features</vt:lpstr>
      <vt:lpstr>INR</vt:lpstr>
      <vt:lpstr>USD</vt:lpstr>
      <vt:lpstr>Final INR </vt:lpstr>
      <vt:lpstr>Final USD</vt:lpstr>
      <vt:lpstr>INR!_Hlk175907077</vt:lpstr>
      <vt:lpstr>USD!_Hlk175907077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Kershasp Carnac</dc:creator>
  <cp:lastModifiedBy>shekhar shaw</cp:lastModifiedBy>
  <dcterms:created xsi:type="dcterms:W3CDTF">2024-12-17T09:46:48Z</dcterms:created>
  <dcterms:modified xsi:type="dcterms:W3CDTF">2025-01-30T06:35:43Z</dcterms:modified>
</cp:coreProperties>
</file>