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e5358cff9435514a/Studium/Auslandsstudium/Cagliari/Subjects/Advanced_Embedded_Systems/AES-assignments/audio_labs/"/>
    </mc:Choice>
  </mc:AlternateContent>
  <xr:revisionPtr revIDLastSave="130" documentId="8_{F389D900-5129-441D-8AC1-9001C40D9143}" xr6:coauthVersionLast="47" xr6:coauthVersionMax="47" xr10:uidLastSave="{66D4CE7A-6E01-4DE6-A55E-0C9CEDD0DF96}"/>
  <bookViews>
    <workbookView xWindow="-96" yWindow="-96" windowWidth="23232" windowHeight="13872" xr2:uid="{DB77C598-7554-4100-9A6D-B58D28C3D4F1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5" i="1" l="1"/>
  <c r="O16" i="1"/>
  <c r="O17" i="1"/>
  <c r="O14" i="1"/>
  <c r="N15" i="1"/>
  <c r="N16" i="1"/>
  <c r="N17" i="1"/>
  <c r="N14" i="1"/>
  <c r="P5" i="1"/>
  <c r="P6" i="1"/>
  <c r="P7" i="1"/>
  <c r="P8" i="1"/>
  <c r="P9" i="1"/>
  <c r="P4" i="1"/>
  <c r="D23" i="1"/>
  <c r="G5" i="1"/>
  <c r="G6" i="1"/>
  <c r="G7" i="1"/>
  <c r="G8" i="1"/>
  <c r="G9" i="1"/>
  <c r="G4" i="1"/>
  <c r="Q5" i="1"/>
  <c r="Q6" i="1"/>
  <c r="Q7" i="1"/>
  <c r="Q8" i="1"/>
  <c r="Q9" i="1"/>
  <c r="Q4" i="1"/>
  <c r="H4" i="1"/>
  <c r="H5" i="1"/>
  <c r="H6" i="1"/>
  <c r="H7" i="1"/>
  <c r="H8" i="1"/>
  <c r="H9" i="1"/>
  <c r="F15" i="1"/>
  <c r="H15" i="1" s="1"/>
  <c r="F16" i="1"/>
  <c r="G16" i="1" s="1"/>
  <c r="F17" i="1"/>
  <c r="G17" i="1" s="1"/>
  <c r="F18" i="1"/>
  <c r="G18" i="1" s="1"/>
  <c r="F19" i="1"/>
  <c r="G19" i="1" s="1"/>
  <c r="F14" i="1"/>
  <c r="H14" i="1" s="1"/>
  <c r="H19" i="1" l="1"/>
  <c r="H18" i="1"/>
  <c r="H17" i="1"/>
  <c r="H16" i="1"/>
  <c r="G14" i="1"/>
  <c r="G15" i="1"/>
</calcChain>
</file>

<file path=xl/sharedStrings.xml><?xml version="1.0" encoding="utf-8"?>
<sst xmlns="http://schemas.openxmlformats.org/spreadsheetml/2006/main" count="112" uniqueCount="23">
  <si>
    <t>Filter Timer</t>
  </si>
  <si>
    <t>Convolution Timer</t>
  </si>
  <si>
    <t>none</t>
  </si>
  <si>
    <t>int</t>
  </si>
  <si>
    <t>"-O2"</t>
  </si>
  <si>
    <t>float</t>
  </si>
  <si>
    <t>false</t>
  </si>
  <si>
    <t>true</t>
  </si>
  <si>
    <t>time:</t>
  </si>
  <si>
    <t>µs</t>
  </si>
  <si>
    <t>rShift Time (filling the Buffer)</t>
  </si>
  <si>
    <t>taps:</t>
  </si>
  <si>
    <t>optimization:</t>
  </si>
  <si>
    <t>buffer type:</t>
  </si>
  <si>
    <t>use neon intrinsics:</t>
  </si>
  <si>
    <t>Accelerator times</t>
  </si>
  <si>
    <t>clock tics:</t>
  </si>
  <si>
    <t>ARM FREQ:</t>
  </si>
  <si>
    <t>CLOCK FREQ:</t>
  </si>
  <si>
    <t>arm cycles:</t>
  </si>
  <si>
    <t>arm cylces:</t>
  </si>
  <si>
    <t>"-O1"</t>
  </si>
  <si>
    <t>"-O3"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</si>
</sst>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3845E-27FA-465A-A5DA-04BF5E9BC1D3}">
  <dimension ref="B2:R23"/>
  <sheetViews>
    <sheetView tabSelected="1" workbookViewId="0">
      <selection activeCell="K20" sqref="K20"/>
    </sheetView>
  </sheetViews>
  <sheetFormatPr baseColWidth="10" defaultRowHeight="14.4" x14ac:dyDescent="0.55000000000000004"/>
  <cols>
    <col min="1" max="1" width="11.20703125" bestFit="1" customWidth="1"/>
    <col min="3" max="3" width="12.41796875" customWidth="1"/>
    <col min="5" max="5" width="15.7890625" bestFit="1" customWidth="1"/>
    <col min="8" max="8" width="11.68359375" bestFit="1" customWidth="1"/>
    <col min="14" max="14" width="16.3125" customWidth="1"/>
  </cols>
  <sheetData>
    <row r="2" spans="2:18" x14ac:dyDescent="0.55000000000000004">
      <c r="B2" s="2" t="s">
        <v>0</v>
      </c>
      <c r="C2" s="2"/>
      <c r="D2" s="2"/>
      <c r="E2" s="2"/>
      <c r="F2" s="2"/>
      <c r="G2" s="2"/>
      <c r="H2" s="2"/>
      <c r="I2" s="2"/>
      <c r="K2" s="5" t="s">
        <v>1</v>
      </c>
      <c r="L2" s="6"/>
      <c r="M2" s="6"/>
      <c r="N2" s="6"/>
      <c r="O2" s="6"/>
      <c r="P2" s="6"/>
      <c r="Q2" s="6"/>
      <c r="R2" s="7"/>
    </row>
    <row r="3" spans="2:18" x14ac:dyDescent="0.55000000000000004">
      <c r="B3" s="4" t="s">
        <v>11</v>
      </c>
      <c r="C3" s="4" t="s">
        <v>12</v>
      </c>
      <c r="D3" s="4" t="s">
        <v>13</v>
      </c>
      <c r="E3" s="4" t="s">
        <v>14</v>
      </c>
      <c r="F3" s="4" t="s">
        <v>16</v>
      </c>
      <c r="G3" s="4" t="s">
        <v>19</v>
      </c>
      <c r="H3" s="4" t="s">
        <v>8</v>
      </c>
      <c r="I3" s="3"/>
      <c r="K3" s="4" t="s">
        <v>11</v>
      </c>
      <c r="L3" s="4" t="s">
        <v>12</v>
      </c>
      <c r="M3" s="4" t="s">
        <v>13</v>
      </c>
      <c r="N3" s="4" t="s">
        <v>14</v>
      </c>
      <c r="O3" s="4" t="s">
        <v>16</v>
      </c>
      <c r="P3" s="4" t="s">
        <v>19</v>
      </c>
      <c r="Q3" s="4" t="s">
        <v>8</v>
      </c>
      <c r="R3" s="3"/>
    </row>
    <row r="4" spans="2:18" x14ac:dyDescent="0.55000000000000004">
      <c r="B4" s="4">
        <v>99</v>
      </c>
      <c r="C4" s="4" t="s">
        <v>2</v>
      </c>
      <c r="D4" s="4" t="s">
        <v>3</v>
      </c>
      <c r="E4" s="4" t="s">
        <v>6</v>
      </c>
      <c r="F4" s="4">
        <v>4939</v>
      </c>
      <c r="G4" s="4">
        <f>2*F4</f>
        <v>9878</v>
      </c>
      <c r="H4" s="4">
        <f>F4/$D$22 *1000000</f>
        <v>14.8095952023988</v>
      </c>
      <c r="I4" s="3" t="s">
        <v>9</v>
      </c>
      <c r="K4" s="4">
        <v>99</v>
      </c>
      <c r="L4" s="4" t="s">
        <v>2</v>
      </c>
      <c r="M4" s="4" t="s">
        <v>3</v>
      </c>
      <c r="N4" s="4" t="s">
        <v>6</v>
      </c>
      <c r="O4" s="4">
        <v>2891</v>
      </c>
      <c r="P4" s="4">
        <f>2*O4</f>
        <v>5782</v>
      </c>
      <c r="Q4" s="4">
        <f>O4/$D$22 *1000000</f>
        <v>8.6686656671664171</v>
      </c>
      <c r="R4" s="3" t="s">
        <v>9</v>
      </c>
    </row>
    <row r="5" spans="2:18" x14ac:dyDescent="0.55000000000000004">
      <c r="B5" s="4">
        <v>99</v>
      </c>
      <c r="C5" s="4" t="s">
        <v>4</v>
      </c>
      <c r="D5" s="4" t="s">
        <v>3</v>
      </c>
      <c r="E5" s="4" t="s">
        <v>6</v>
      </c>
      <c r="F5" s="4">
        <v>1184</v>
      </c>
      <c r="G5" s="4">
        <f t="shared" ref="G5:G9" si="0">2*F5</f>
        <v>2368</v>
      </c>
      <c r="H5" s="4">
        <f>F5/$D$22 *1000000</f>
        <v>3.5502248875562219</v>
      </c>
      <c r="I5" s="3" t="s">
        <v>9</v>
      </c>
      <c r="K5" s="4">
        <v>99</v>
      </c>
      <c r="L5" s="4" t="s">
        <v>4</v>
      </c>
      <c r="M5" s="4" t="s">
        <v>3</v>
      </c>
      <c r="N5" s="4" t="s">
        <v>6</v>
      </c>
      <c r="O5" s="4">
        <v>870</v>
      </c>
      <c r="P5" s="4">
        <f t="shared" ref="P5:P9" si="1">2*O5</f>
        <v>1740</v>
      </c>
      <c r="Q5" s="4">
        <f>O5/$D$22 *1000000</f>
        <v>2.6086956521739131</v>
      </c>
      <c r="R5" s="3" t="s">
        <v>9</v>
      </c>
    </row>
    <row r="6" spans="2:18" x14ac:dyDescent="0.55000000000000004">
      <c r="B6" s="4">
        <v>99</v>
      </c>
      <c r="C6" s="4" t="s">
        <v>4</v>
      </c>
      <c r="D6" s="4" t="s">
        <v>5</v>
      </c>
      <c r="E6" s="4" t="s">
        <v>6</v>
      </c>
      <c r="F6" s="4">
        <v>731</v>
      </c>
      <c r="G6" s="4">
        <f t="shared" si="0"/>
        <v>1462</v>
      </c>
      <c r="H6" s="4">
        <f>F6/$D$22 *1000000</f>
        <v>2.1919040479760121</v>
      </c>
      <c r="I6" s="3" t="s">
        <v>9</v>
      </c>
      <c r="K6" s="4">
        <v>99</v>
      </c>
      <c r="L6" s="4" t="s">
        <v>4</v>
      </c>
      <c r="M6" s="4" t="s">
        <v>5</v>
      </c>
      <c r="N6" s="4" t="s">
        <v>6</v>
      </c>
      <c r="O6" s="4">
        <v>414</v>
      </c>
      <c r="P6" s="4">
        <f t="shared" si="1"/>
        <v>828</v>
      </c>
      <c r="Q6" s="4">
        <f>O6/$D$22 *1000000</f>
        <v>1.2413793103448276</v>
      </c>
      <c r="R6" s="3" t="s">
        <v>9</v>
      </c>
    </row>
    <row r="7" spans="2:18" x14ac:dyDescent="0.55000000000000004">
      <c r="B7" s="4">
        <v>99</v>
      </c>
      <c r="C7" s="4" t="s">
        <v>4</v>
      </c>
      <c r="D7" s="4" t="s">
        <v>5</v>
      </c>
      <c r="E7" s="4" t="s">
        <v>7</v>
      </c>
      <c r="F7" s="4">
        <v>741</v>
      </c>
      <c r="G7" s="4">
        <f t="shared" si="0"/>
        <v>1482</v>
      </c>
      <c r="H7" s="4">
        <f>F7/$D$22 *1000000</f>
        <v>2.2218890554722637</v>
      </c>
      <c r="I7" s="3" t="s">
        <v>9</v>
      </c>
      <c r="K7" s="4">
        <v>99</v>
      </c>
      <c r="L7" s="4" t="s">
        <v>4</v>
      </c>
      <c r="M7" s="4" t="s">
        <v>5</v>
      </c>
      <c r="N7" s="4" t="s">
        <v>7</v>
      </c>
      <c r="O7" s="4">
        <v>423</v>
      </c>
      <c r="P7" s="4">
        <f t="shared" si="1"/>
        <v>846</v>
      </c>
      <c r="Q7" s="4">
        <f>O7/$D$22 *1000000</f>
        <v>1.2683658170914542</v>
      </c>
      <c r="R7" s="3" t="s">
        <v>9</v>
      </c>
    </row>
    <row r="8" spans="2:18" x14ac:dyDescent="0.55000000000000004">
      <c r="B8" s="4">
        <v>175</v>
      </c>
      <c r="C8" s="4" t="s">
        <v>4</v>
      </c>
      <c r="D8" s="4" t="s">
        <v>5</v>
      </c>
      <c r="E8" s="4" t="s">
        <v>6</v>
      </c>
      <c r="F8" s="4">
        <v>1102</v>
      </c>
      <c r="G8" s="4">
        <f t="shared" si="0"/>
        <v>2204</v>
      </c>
      <c r="H8" s="4">
        <f>F8/$D$22 *1000000</f>
        <v>3.3043478260869561</v>
      </c>
      <c r="I8" s="3" t="s">
        <v>9</v>
      </c>
      <c r="K8" s="4">
        <v>175</v>
      </c>
      <c r="L8" s="4" t="s">
        <v>4</v>
      </c>
      <c r="M8" s="4" t="s">
        <v>5</v>
      </c>
      <c r="N8" s="4" t="s">
        <v>6</v>
      </c>
      <c r="O8" s="4">
        <v>603</v>
      </c>
      <c r="P8" s="4">
        <f t="shared" si="1"/>
        <v>1206</v>
      </c>
      <c r="Q8" s="4">
        <f>O8/$D$22 *1000000</f>
        <v>1.8080959520239881</v>
      </c>
      <c r="R8" s="3" t="s">
        <v>9</v>
      </c>
    </row>
    <row r="9" spans="2:18" x14ac:dyDescent="0.55000000000000004">
      <c r="B9" s="4">
        <v>175</v>
      </c>
      <c r="C9" s="4" t="s">
        <v>4</v>
      </c>
      <c r="D9" s="4" t="s">
        <v>5</v>
      </c>
      <c r="E9" s="4" t="s">
        <v>7</v>
      </c>
      <c r="F9" s="4">
        <v>1091</v>
      </c>
      <c r="G9" s="4">
        <f t="shared" si="0"/>
        <v>2182</v>
      </c>
      <c r="H9" s="4">
        <f>F9/$D$22 *1000000</f>
        <v>3.2713643178410794</v>
      </c>
      <c r="I9" s="3" t="s">
        <v>9</v>
      </c>
      <c r="K9" s="4">
        <v>175</v>
      </c>
      <c r="L9" s="4" t="s">
        <v>4</v>
      </c>
      <c r="M9" s="4" t="s">
        <v>5</v>
      </c>
      <c r="N9" s="4" t="s">
        <v>7</v>
      </c>
      <c r="O9" s="4">
        <v>593</v>
      </c>
      <c r="P9" s="4">
        <f t="shared" si="1"/>
        <v>1186</v>
      </c>
      <c r="Q9" s="4">
        <f>O9/$D$22 *1000000</f>
        <v>1.7781109445277361</v>
      </c>
      <c r="R9" s="3" t="s">
        <v>9</v>
      </c>
    </row>
    <row r="12" spans="2:18" x14ac:dyDescent="0.55000000000000004">
      <c r="B12" s="2" t="s">
        <v>10</v>
      </c>
      <c r="C12" s="2"/>
      <c r="D12" s="2"/>
      <c r="E12" s="2"/>
      <c r="F12" s="2"/>
      <c r="G12" s="2"/>
      <c r="H12" s="2"/>
      <c r="I12" s="2"/>
      <c r="K12" s="2" t="s">
        <v>15</v>
      </c>
      <c r="L12" s="2"/>
      <c r="M12" s="2"/>
      <c r="N12" s="2"/>
      <c r="O12" s="2"/>
      <c r="P12" s="2"/>
    </row>
    <row r="13" spans="2:18" x14ac:dyDescent="0.55000000000000004">
      <c r="B13" s="4" t="s">
        <v>11</v>
      </c>
      <c r="C13" s="4" t="s">
        <v>12</v>
      </c>
      <c r="D13" s="4" t="s">
        <v>13</v>
      </c>
      <c r="E13" s="4" t="s">
        <v>14</v>
      </c>
      <c r="F13" s="4" t="s">
        <v>16</v>
      </c>
      <c r="G13" s="4" t="s">
        <v>20</v>
      </c>
      <c r="H13" s="4" t="s">
        <v>8</v>
      </c>
      <c r="I13" s="3"/>
      <c r="K13" s="8" t="s">
        <v>11</v>
      </c>
      <c r="L13" s="8" t="s">
        <v>12</v>
      </c>
      <c r="M13" s="8" t="s">
        <v>16</v>
      </c>
      <c r="N13" s="8" t="s">
        <v>20</v>
      </c>
      <c r="O13" s="8" t="s">
        <v>8</v>
      </c>
      <c r="P13" s="3"/>
    </row>
    <row r="14" spans="2:18" x14ac:dyDescent="0.55000000000000004">
      <c r="B14" s="4">
        <v>99</v>
      </c>
      <c r="C14" s="4" t="s">
        <v>2</v>
      </c>
      <c r="D14" s="4" t="s">
        <v>3</v>
      </c>
      <c r="E14" s="4" t="s">
        <v>6</v>
      </c>
      <c r="F14" s="4">
        <f>F4-O4</f>
        <v>2048</v>
      </c>
      <c r="G14" s="4">
        <f>2*F14</f>
        <v>4096</v>
      </c>
      <c r="H14" s="4">
        <f>F14/$D$22 *1000000</f>
        <v>6.1409295352323836</v>
      </c>
      <c r="I14" s="3" t="s">
        <v>9</v>
      </c>
      <c r="K14" s="3">
        <v>99</v>
      </c>
      <c r="L14" s="3" t="s">
        <v>2</v>
      </c>
      <c r="M14" s="3">
        <v>1325</v>
      </c>
      <c r="N14" s="3">
        <f>2*M14</f>
        <v>2650</v>
      </c>
      <c r="O14" s="3">
        <f>M14/$D$22 * 1000000</f>
        <v>3.9730134932533736</v>
      </c>
      <c r="P14" s="3" t="s">
        <v>9</v>
      </c>
    </row>
    <row r="15" spans="2:18" x14ac:dyDescent="0.55000000000000004">
      <c r="B15" s="4">
        <v>99</v>
      </c>
      <c r="C15" s="4" t="s">
        <v>4</v>
      </c>
      <c r="D15" s="4" t="s">
        <v>3</v>
      </c>
      <c r="E15" s="4" t="s">
        <v>6</v>
      </c>
      <c r="F15" s="4">
        <f>F5-O5</f>
        <v>314</v>
      </c>
      <c r="G15" s="4">
        <f t="shared" ref="G15:G19" si="2">2*F15</f>
        <v>628</v>
      </c>
      <c r="H15" s="4">
        <f>F15/$D$22 *1000000</f>
        <v>0.94152923538230882</v>
      </c>
      <c r="I15" s="3" t="s">
        <v>9</v>
      </c>
      <c r="K15" s="3">
        <v>99</v>
      </c>
      <c r="L15" s="3" t="s">
        <v>21</v>
      </c>
      <c r="M15" s="3">
        <v>1014</v>
      </c>
      <c r="N15" s="3">
        <f t="shared" ref="N15:N17" si="3">2*M15</f>
        <v>2028</v>
      </c>
      <c r="O15" s="3">
        <f t="shared" ref="O15:O17" si="4">M15/$D$22 * 1000000</f>
        <v>3.0404797601199403</v>
      </c>
      <c r="P15" s="3" t="s">
        <v>9</v>
      </c>
    </row>
    <row r="16" spans="2:18" x14ac:dyDescent="0.55000000000000004">
      <c r="B16" s="4">
        <v>99</v>
      </c>
      <c r="C16" s="4" t="s">
        <v>4</v>
      </c>
      <c r="D16" s="4" t="s">
        <v>5</v>
      </c>
      <c r="E16" s="4" t="s">
        <v>6</v>
      </c>
      <c r="F16" s="4">
        <f>F6-O6</f>
        <v>317</v>
      </c>
      <c r="G16" s="4">
        <f t="shared" si="2"/>
        <v>634</v>
      </c>
      <c r="H16" s="4">
        <f>F16/$D$22 *1000000</f>
        <v>0.95052473763118439</v>
      </c>
      <c r="I16" s="3" t="s">
        <v>9</v>
      </c>
      <c r="K16" s="3">
        <v>99</v>
      </c>
      <c r="L16" s="3" t="s">
        <v>4</v>
      </c>
      <c r="M16" s="3">
        <v>1004</v>
      </c>
      <c r="N16" s="3">
        <f t="shared" si="3"/>
        <v>2008</v>
      </c>
      <c r="O16" s="3">
        <f t="shared" si="4"/>
        <v>3.0104947526236878</v>
      </c>
      <c r="P16" s="3" t="s">
        <v>9</v>
      </c>
    </row>
    <row r="17" spans="2:16" x14ac:dyDescent="0.55000000000000004">
      <c r="B17" s="4">
        <v>99</v>
      </c>
      <c r="C17" s="4" t="s">
        <v>4</v>
      </c>
      <c r="D17" s="4" t="s">
        <v>5</v>
      </c>
      <c r="E17" s="4" t="s">
        <v>7</v>
      </c>
      <c r="F17" s="4">
        <f>F7-O7</f>
        <v>318</v>
      </c>
      <c r="G17" s="4">
        <f t="shared" si="2"/>
        <v>636</v>
      </c>
      <c r="H17" s="4">
        <f>F17/$D$22 *1000000</f>
        <v>0.95352323838080955</v>
      </c>
      <c r="I17" s="3" t="s">
        <v>9</v>
      </c>
      <c r="K17" s="3">
        <v>99</v>
      </c>
      <c r="L17" s="3" t="s">
        <v>22</v>
      </c>
      <c r="M17" s="3">
        <v>1004</v>
      </c>
      <c r="N17" s="3">
        <f t="shared" si="3"/>
        <v>2008</v>
      </c>
      <c r="O17" s="3">
        <f t="shared" si="4"/>
        <v>3.0104947526236878</v>
      </c>
      <c r="P17" s="3" t="s">
        <v>9</v>
      </c>
    </row>
    <row r="18" spans="2:16" x14ac:dyDescent="0.55000000000000004">
      <c r="B18" s="4">
        <v>175</v>
      </c>
      <c r="C18" s="4" t="s">
        <v>4</v>
      </c>
      <c r="D18" s="4" t="s">
        <v>5</v>
      </c>
      <c r="E18" s="4" t="s">
        <v>6</v>
      </c>
      <c r="F18" s="4">
        <f>F8-O8</f>
        <v>499</v>
      </c>
      <c r="G18" s="4">
        <f t="shared" si="2"/>
        <v>998</v>
      </c>
      <c r="H18" s="4">
        <f>F18/$D$22 *1000000</f>
        <v>1.4962518740629684</v>
      </c>
      <c r="I18" s="3" t="s">
        <v>9</v>
      </c>
    </row>
    <row r="19" spans="2:16" x14ac:dyDescent="0.55000000000000004">
      <c r="B19" s="4">
        <v>175</v>
      </c>
      <c r="C19" s="4" t="s">
        <v>4</v>
      </c>
      <c r="D19" s="4" t="s">
        <v>5</v>
      </c>
      <c r="E19" s="4" t="s">
        <v>7</v>
      </c>
      <c r="F19" s="4">
        <f>F9-O9</f>
        <v>498</v>
      </c>
      <c r="G19" s="4">
        <f t="shared" si="2"/>
        <v>996</v>
      </c>
      <c r="H19" s="4">
        <f>F19/$D$22 *1000000</f>
        <v>1.4932533733133433</v>
      </c>
      <c r="I19" s="3" t="s">
        <v>9</v>
      </c>
    </row>
    <row r="22" spans="2:16" x14ac:dyDescent="0.55000000000000004">
      <c r="C22" t="s">
        <v>18</v>
      </c>
      <c r="D22" s="1">
        <v>333500000</v>
      </c>
    </row>
    <row r="23" spans="2:16" x14ac:dyDescent="0.55000000000000004">
      <c r="C23" t="s">
        <v>17</v>
      </c>
      <c r="D23" s="1">
        <f>2*D22</f>
        <v>667000000</v>
      </c>
    </row>
  </sheetData>
  <mergeCells count="4">
    <mergeCell ref="B2:I2"/>
    <mergeCell ref="B12:I12"/>
    <mergeCell ref="K2:R2"/>
    <mergeCell ref="K12:P12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Fabian Hölzl</dc:creator>
  <cp:lastModifiedBy>Fabian Hölzl</cp:lastModifiedBy>
  <dcterms:created xsi:type="dcterms:W3CDTF">2024-12-10T12:48:11Z</dcterms:created>
  <dcterms:modified xsi:type="dcterms:W3CDTF">2024-12-10T18:45:15Z</dcterms:modified>
</cp:coreProperties>
</file>