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360" windowWidth="28515" windowHeight="12315"/>
  </bookViews>
  <sheets>
    <sheet name="Sheet1" sheetId="1" r:id="rId1"/>
    <sheet name="Sheet2" sheetId="2" r:id="rId2"/>
    <sheet name="Sheet3" sheetId="3" r:id="rId3"/>
  </sheets>
  <calcPr calcId="125725"/>
</workbook>
</file>

<file path=xl/calcChain.xml><?xml version="1.0" encoding="utf-8"?>
<calcChain xmlns="http://schemas.openxmlformats.org/spreadsheetml/2006/main">
  <c r="S3" i="1"/>
  <c r="S4"/>
  <c r="S5"/>
  <c r="S6"/>
  <c r="S7"/>
  <c r="S8"/>
  <c r="S9"/>
  <c r="S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71"/>
  <c r="S72"/>
  <c r="S73"/>
  <c r="S74"/>
  <c r="S75"/>
  <c r="S76"/>
  <c r="S77"/>
  <c r="S78"/>
  <c r="S79"/>
  <c r="S80"/>
  <c r="S81"/>
  <c r="S82"/>
  <c r="S83"/>
  <c r="S84"/>
  <c r="S85"/>
  <c r="S86"/>
  <c r="S87"/>
  <c r="S88"/>
  <c r="S89"/>
  <c r="S90"/>
  <c r="S91"/>
  <c r="S92"/>
  <c r="S93"/>
  <c r="S94"/>
  <c r="S95"/>
  <c r="S96"/>
  <c r="S97"/>
  <c r="S98"/>
  <c r="S99"/>
  <c r="S100"/>
  <c r="S101"/>
  <c r="S102"/>
  <c r="S103"/>
  <c r="S104"/>
  <c r="S105"/>
  <c r="S106"/>
  <c r="S107"/>
  <c r="S108"/>
  <c r="S109"/>
  <c r="S110"/>
  <c r="S111"/>
  <c r="S112"/>
  <c r="S113"/>
  <c r="S114"/>
  <c r="S115"/>
  <c r="S116"/>
  <c r="S117"/>
  <c r="S118"/>
  <c r="S119"/>
  <c r="S120"/>
  <c r="S121"/>
  <c r="S122"/>
  <c r="S123"/>
  <c r="S124"/>
  <c r="S125"/>
  <c r="S126"/>
  <c r="S127"/>
  <c r="S128"/>
  <c r="S129"/>
  <c r="S130"/>
  <c r="S131"/>
  <c r="S132"/>
  <c r="S133"/>
  <c r="S134"/>
  <c r="S135"/>
  <c r="S136"/>
  <c r="S137"/>
  <c r="S138"/>
  <c r="S139"/>
  <c r="S140"/>
  <c r="S141"/>
  <c r="S142"/>
  <c r="S143"/>
  <c r="S144"/>
  <c r="S145"/>
  <c r="S146"/>
  <c r="S147"/>
  <c r="S148"/>
  <c r="S149"/>
  <c r="S150"/>
  <c r="S151"/>
  <c r="S152"/>
  <c r="S153"/>
  <c r="S154"/>
  <c r="S155"/>
  <c r="S156"/>
  <c r="S157"/>
  <c r="S158"/>
  <c r="S159"/>
  <c r="S160"/>
  <c r="S161"/>
  <c r="S162"/>
  <c r="S163"/>
  <c r="S164"/>
  <c r="S165"/>
  <c r="S166"/>
  <c r="S167"/>
  <c r="S168"/>
  <c r="S169"/>
  <c r="S170"/>
  <c r="S171"/>
  <c r="S172"/>
  <c r="S173"/>
  <c r="S174"/>
  <c r="S175"/>
  <c r="S176"/>
  <c r="S177"/>
  <c r="S178"/>
  <c r="S179"/>
  <c r="S180"/>
  <c r="S181"/>
  <c r="S182"/>
  <c r="S183"/>
  <c r="S184"/>
  <c r="S185"/>
  <c r="S186"/>
  <c r="S187"/>
  <c r="S188"/>
  <c r="S189"/>
  <c r="S190"/>
  <c r="S191"/>
  <c r="S192"/>
  <c r="S193"/>
  <c r="S194"/>
  <c r="S195"/>
  <c r="S196"/>
  <c r="S197"/>
  <c r="S198"/>
  <c r="S199"/>
  <c r="S200"/>
  <c r="S201"/>
  <c r="S202"/>
  <c r="S203"/>
  <c r="S204"/>
  <c r="S205"/>
  <c r="S206"/>
  <c r="S207"/>
  <c r="S208"/>
  <c r="S209"/>
  <c r="S210"/>
  <c r="S211"/>
  <c r="S212"/>
  <c r="S213"/>
  <c r="S214"/>
  <c r="S215"/>
  <c r="S216"/>
  <c r="S217"/>
  <c r="S218"/>
  <c r="S219"/>
  <c r="S220"/>
  <c r="S221"/>
  <c r="S222"/>
  <c r="S223"/>
  <c r="S224"/>
  <c r="S225"/>
  <c r="S226"/>
  <c r="S227"/>
  <c r="S228"/>
  <c r="S229"/>
  <c r="S230"/>
  <c r="S231"/>
  <c r="S232"/>
  <c r="S233"/>
  <c r="S234"/>
  <c r="S235"/>
  <c r="S236"/>
  <c r="S237"/>
  <c r="S238"/>
  <c r="S239"/>
  <c r="S240"/>
  <c r="S241"/>
  <c r="S242"/>
  <c r="S243"/>
  <c r="S244"/>
  <c r="S245"/>
  <c r="S246"/>
  <c r="S247"/>
  <c r="S248"/>
  <c r="S249"/>
  <c r="S250"/>
  <c r="S251"/>
  <c r="S252"/>
  <c r="S253"/>
  <c r="S254"/>
  <c r="S255"/>
  <c r="S256"/>
  <c r="S257"/>
  <c r="S258"/>
  <c r="S259"/>
  <c r="S260"/>
  <c r="S261"/>
  <c r="S262"/>
  <c r="S263"/>
  <c r="S264"/>
  <c r="S265"/>
  <c r="S266"/>
  <c r="S267"/>
  <c r="S268"/>
  <c r="S269"/>
  <c r="S270"/>
  <c r="S271"/>
  <c r="S272"/>
  <c r="S273"/>
  <c r="S274"/>
  <c r="S275"/>
  <c r="S276"/>
  <c r="S277"/>
  <c r="S278"/>
  <c r="S279"/>
  <c r="S280"/>
  <c r="S281"/>
  <c r="S282"/>
  <c r="S283"/>
  <c r="S284"/>
  <c r="S285"/>
  <c r="S286"/>
  <c r="S287"/>
  <c r="S288"/>
  <c r="S289"/>
  <c r="S290"/>
  <c r="S291"/>
  <c r="S292"/>
  <c r="S293"/>
  <c r="S294"/>
  <c r="S295"/>
  <c r="S296"/>
  <c r="S297"/>
  <c r="S298"/>
  <c r="S299"/>
  <c r="S300"/>
  <c r="S301"/>
  <c r="S302"/>
  <c r="S303"/>
  <c r="S304"/>
  <c r="S305"/>
  <c r="S306"/>
  <c r="S307"/>
  <c r="S308"/>
  <c r="S309"/>
  <c r="S310"/>
  <c r="S311"/>
  <c r="S312"/>
  <c r="S313"/>
  <c r="S314"/>
  <c r="S315"/>
  <c r="S316"/>
  <c r="S317"/>
  <c r="S318"/>
  <c r="S319"/>
  <c r="S320"/>
  <c r="S321"/>
  <c r="S322"/>
  <c r="S323"/>
  <c r="S324"/>
  <c r="S325"/>
  <c r="S326"/>
  <c r="S327"/>
  <c r="S328"/>
  <c r="S329"/>
  <c r="S330"/>
  <c r="S331"/>
  <c r="S332"/>
  <c r="S333"/>
  <c r="S334"/>
  <c r="S335"/>
  <c r="S336"/>
  <c r="S337"/>
  <c r="S338"/>
  <c r="S339"/>
  <c r="S340"/>
  <c r="S341"/>
  <c r="S342"/>
  <c r="S343"/>
  <c r="S344"/>
  <c r="S345"/>
  <c r="S346"/>
  <c r="S347"/>
  <c r="S348"/>
  <c r="S349"/>
  <c r="S350"/>
  <c r="S351"/>
  <c r="S352"/>
  <c r="S353"/>
  <c r="S354"/>
  <c r="S355"/>
  <c r="S356"/>
  <c r="S357"/>
  <c r="S358"/>
  <c r="S359"/>
  <c r="S360"/>
  <c r="S361"/>
  <c r="S362"/>
  <c r="S363"/>
  <c r="S364"/>
  <c r="S365"/>
  <c r="S366"/>
  <c r="S367"/>
  <c r="S368"/>
  <c r="S369"/>
  <c r="S370"/>
  <c r="S371"/>
  <c r="S372"/>
  <c r="S373"/>
  <c r="S374"/>
  <c r="S375"/>
  <c r="S376"/>
  <c r="S377"/>
  <c r="S378"/>
  <c r="S379"/>
  <c r="S380"/>
  <c r="S381"/>
  <c r="S382"/>
  <c r="S383"/>
  <c r="S384"/>
  <c r="S385"/>
  <c r="S386"/>
  <c r="S387"/>
  <c r="S388"/>
  <c r="S389"/>
  <c r="S390"/>
  <c r="S391"/>
  <c r="S392"/>
  <c r="S393"/>
  <c r="S394"/>
  <c r="S395"/>
  <c r="S396"/>
  <c r="S397"/>
  <c r="S398"/>
  <c r="S399"/>
  <c r="S400"/>
  <c r="S401"/>
  <c r="S402"/>
  <c r="S403"/>
  <c r="S404"/>
  <c r="S405"/>
  <c r="S406"/>
  <c r="S407"/>
  <c r="S408"/>
  <c r="S409"/>
  <c r="S410"/>
  <c r="S411"/>
  <c r="S412"/>
  <c r="S413"/>
  <c r="S414"/>
  <c r="S415"/>
  <c r="S416"/>
  <c r="S417"/>
  <c r="S418"/>
  <c r="S419"/>
  <c r="S420"/>
  <c r="S421"/>
  <c r="S422"/>
  <c r="S423"/>
  <c r="S424"/>
  <c r="S425"/>
  <c r="S426"/>
  <c r="S427"/>
  <c r="S428"/>
  <c r="S429"/>
  <c r="S430"/>
  <c r="S431"/>
  <c r="S432"/>
  <c r="S433"/>
  <c r="S434"/>
  <c r="S435"/>
  <c r="S436"/>
  <c r="S437"/>
  <c r="S438"/>
  <c r="S439"/>
  <c r="S440"/>
  <c r="S441"/>
  <c r="S442"/>
  <c r="S443"/>
  <c r="S444"/>
  <c r="S445"/>
  <c r="S446"/>
  <c r="S447"/>
  <c r="S448"/>
  <c r="S449"/>
  <c r="S450"/>
  <c r="S451"/>
  <c r="S452"/>
  <c r="S453"/>
  <c r="S454"/>
  <c r="S455"/>
  <c r="S456"/>
  <c r="S457"/>
  <c r="S458"/>
  <c r="S459"/>
  <c r="S460"/>
  <c r="S461"/>
  <c r="S462"/>
  <c r="S463"/>
  <c r="S464"/>
  <c r="S465"/>
  <c r="S466"/>
  <c r="S467"/>
  <c r="S468"/>
  <c r="S469"/>
  <c r="S470"/>
  <c r="S471"/>
  <c r="S472"/>
  <c r="S473"/>
  <c r="S474"/>
  <c r="S475"/>
  <c r="S476"/>
  <c r="S477"/>
  <c r="S478"/>
  <c r="S479"/>
  <c r="S480"/>
  <c r="S481"/>
  <c r="S482"/>
  <c r="S483"/>
  <c r="S484"/>
  <c r="S485"/>
  <c r="S486"/>
  <c r="S487"/>
  <c r="S488"/>
  <c r="S489"/>
  <c r="S490"/>
  <c r="S491"/>
  <c r="S492"/>
  <c r="S493"/>
  <c r="S494"/>
  <c r="S495"/>
  <c r="S496"/>
  <c r="S497"/>
  <c r="S498"/>
  <c r="S499"/>
  <c r="S500"/>
  <c r="S501"/>
  <c r="S502"/>
  <c r="S503"/>
  <c r="S504"/>
  <c r="S505"/>
  <c r="S506"/>
  <c r="S507"/>
  <c r="S508"/>
  <c r="S509"/>
  <c r="S510"/>
  <c r="S511"/>
  <c r="S512"/>
  <c r="S513"/>
  <c r="S514"/>
  <c r="S515"/>
  <c r="S516"/>
  <c r="S517"/>
  <c r="S518"/>
  <c r="S519"/>
  <c r="S520"/>
  <c r="S521"/>
  <c r="S522"/>
  <c r="S523"/>
  <c r="S524"/>
  <c r="S525"/>
  <c r="S526"/>
  <c r="S527"/>
  <c r="S528"/>
  <c r="S529"/>
  <c r="S530"/>
  <c r="S531"/>
  <c r="S532"/>
  <c r="S533"/>
  <c r="S534"/>
  <c r="S535"/>
  <c r="S536"/>
  <c r="S537"/>
  <c r="S538"/>
  <c r="S539"/>
  <c r="S540"/>
  <c r="S541"/>
  <c r="S542"/>
  <c r="S543"/>
  <c r="S544"/>
  <c r="S545"/>
  <c r="S546"/>
  <c r="S547"/>
  <c r="S548"/>
  <c r="S549"/>
  <c r="S550"/>
  <c r="S551"/>
  <c r="S552"/>
  <c r="S553"/>
  <c r="S554"/>
  <c r="S555"/>
  <c r="S556"/>
  <c r="S557"/>
  <c r="S558"/>
  <c r="S559"/>
  <c r="S560"/>
  <c r="S561"/>
  <c r="S562"/>
  <c r="S563"/>
  <c r="S564"/>
  <c r="S565"/>
  <c r="S566"/>
  <c r="S567"/>
  <c r="S568"/>
  <c r="S569"/>
  <c r="S570"/>
  <c r="S571"/>
  <c r="S572"/>
  <c r="S573"/>
  <c r="S574"/>
  <c r="S575"/>
  <c r="S576"/>
  <c r="S577"/>
  <c r="S578"/>
  <c r="S579"/>
  <c r="S580"/>
  <c r="S581"/>
  <c r="S582"/>
  <c r="S583"/>
  <c r="S584"/>
  <c r="S585"/>
  <c r="S586"/>
  <c r="S587"/>
  <c r="S588"/>
  <c r="S589"/>
  <c r="S590"/>
  <c r="S591"/>
  <c r="S592"/>
  <c r="S593"/>
  <c r="S594"/>
  <c r="S595"/>
  <c r="S596"/>
  <c r="S597"/>
  <c r="S598"/>
  <c r="S599"/>
  <c r="S600"/>
  <c r="S601"/>
  <c r="S602"/>
  <c r="S603"/>
  <c r="S604"/>
  <c r="S605"/>
  <c r="S606"/>
  <c r="S607"/>
  <c r="S608"/>
  <c r="S609"/>
  <c r="S610"/>
  <c r="S611"/>
  <c r="S612"/>
  <c r="S613"/>
  <c r="S614"/>
  <c r="S615"/>
  <c r="S616"/>
  <c r="S617"/>
  <c r="S618"/>
  <c r="F351"/>
  <c r="G119"/>
  <c r="G120"/>
  <c r="G121"/>
  <c r="G122"/>
  <c r="G123"/>
  <c r="G118"/>
  <c r="F66"/>
  <c r="S2"/>
  <c r="G510"/>
  <c r="G511"/>
  <c r="G512"/>
  <c r="G513"/>
  <c r="G514"/>
  <c r="G515"/>
  <c r="G516"/>
  <c r="G517"/>
  <c r="G518"/>
  <c r="G519"/>
  <c r="G520"/>
  <c r="G521"/>
  <c r="G522"/>
  <c r="G523"/>
  <c r="G524"/>
  <c r="G525"/>
  <c r="G526"/>
  <c r="G527"/>
  <c r="G528"/>
  <c r="G529"/>
  <c r="G530"/>
  <c r="G531"/>
  <c r="G532"/>
  <c r="G533"/>
  <c r="G509"/>
  <c r="G535"/>
  <c r="G536"/>
  <c r="G537"/>
  <c r="G538"/>
  <c r="G539"/>
  <c r="G540"/>
  <c r="G541"/>
  <c r="G542"/>
  <c r="G543"/>
  <c r="G544"/>
  <c r="G545"/>
  <c r="G546"/>
  <c r="G547"/>
  <c r="G548"/>
  <c r="G549"/>
  <c r="G550"/>
  <c r="G551"/>
  <c r="G552"/>
  <c r="G553"/>
  <c r="G554"/>
  <c r="G555"/>
  <c r="G556"/>
  <c r="G557"/>
  <c r="G558"/>
  <c r="G534"/>
  <c r="G490"/>
  <c r="G491"/>
  <c r="G492"/>
  <c r="G493"/>
  <c r="G494"/>
  <c r="G495"/>
  <c r="G496"/>
  <c r="G497"/>
  <c r="G498"/>
  <c r="G499"/>
  <c r="G500"/>
  <c r="G501"/>
  <c r="G502"/>
  <c r="G503"/>
  <c r="G504"/>
  <c r="G505"/>
  <c r="G506"/>
  <c r="G507"/>
  <c r="G508"/>
  <c r="G489"/>
  <c r="G561"/>
  <c r="G562"/>
  <c r="G563"/>
  <c r="G564"/>
  <c r="G565"/>
  <c r="G566"/>
  <c r="G567"/>
  <c r="G568"/>
  <c r="G569"/>
  <c r="G570"/>
  <c r="G571"/>
  <c r="G572"/>
  <c r="G573"/>
  <c r="G574"/>
  <c r="G575"/>
  <c r="G576"/>
  <c r="G577"/>
  <c r="G578"/>
  <c r="G579"/>
  <c r="G560"/>
  <c r="F582"/>
  <c r="F583"/>
  <c r="F584"/>
  <c r="F585"/>
  <c r="F586"/>
  <c r="F587"/>
  <c r="F588"/>
  <c r="F589"/>
  <c r="F590"/>
  <c r="F581"/>
  <c r="G582"/>
  <c r="G583"/>
  <c r="G584"/>
  <c r="G585"/>
  <c r="G586"/>
  <c r="G587"/>
  <c r="G588"/>
  <c r="G589"/>
  <c r="G590"/>
  <c r="G581"/>
  <c r="G592"/>
  <c r="G593"/>
  <c r="G594"/>
  <c r="G595"/>
  <c r="G596"/>
  <c r="G597"/>
  <c r="G598"/>
  <c r="G599"/>
  <c r="G600"/>
  <c r="G601"/>
  <c r="G602"/>
  <c r="G591"/>
  <c r="F606"/>
  <c r="F607"/>
  <c r="F608"/>
  <c r="F609"/>
  <c r="F610"/>
  <c r="F605"/>
  <c r="G606"/>
  <c r="G607"/>
  <c r="G608"/>
  <c r="G609"/>
  <c r="G610"/>
  <c r="G605"/>
  <c r="G614"/>
  <c r="G615"/>
  <c r="G613"/>
  <c r="G617"/>
  <c r="G618"/>
  <c r="G616"/>
  <c r="F617"/>
  <c r="F618"/>
  <c r="F616"/>
  <c r="G466"/>
  <c r="G467"/>
  <c r="G468"/>
  <c r="G469"/>
  <c r="G470"/>
  <c r="G471"/>
  <c r="G472"/>
  <c r="G473"/>
  <c r="G474"/>
  <c r="G475"/>
  <c r="G476"/>
  <c r="G477"/>
  <c r="G478"/>
  <c r="G479"/>
  <c r="G480"/>
  <c r="G481"/>
  <c r="G482"/>
  <c r="G483"/>
  <c r="G484"/>
  <c r="G465"/>
  <c r="G451"/>
  <c r="F451"/>
  <c r="G452"/>
  <c r="F452"/>
  <c r="G453"/>
  <c r="F453"/>
  <c r="F449"/>
  <c r="F450"/>
  <c r="G449"/>
  <c r="G450"/>
  <c r="G448"/>
  <c r="F448"/>
  <c r="G443"/>
  <c r="G442"/>
  <c r="G445"/>
  <c r="G444"/>
  <c r="G446"/>
  <c r="G437"/>
  <c r="G436"/>
  <c r="G439"/>
  <c r="G438"/>
  <c r="G440"/>
  <c r="G441"/>
  <c r="G431"/>
  <c r="G432"/>
  <c r="G433"/>
  <c r="G434"/>
  <c r="G435"/>
  <c r="G447"/>
  <c r="G430"/>
  <c r="G428"/>
  <c r="G429"/>
  <c r="G427"/>
  <c r="G422"/>
  <c r="G423"/>
  <c r="G424"/>
  <c r="G425"/>
  <c r="G426"/>
  <c r="G421"/>
  <c r="G404"/>
  <c r="G405"/>
  <c r="G406"/>
  <c r="G403"/>
  <c r="G394"/>
  <c r="G395"/>
  <c r="G396"/>
  <c r="G397"/>
  <c r="G398"/>
  <c r="G393"/>
  <c r="G390"/>
  <c r="G391"/>
  <c r="G392"/>
  <c r="G389"/>
  <c r="G387"/>
  <c r="G388"/>
  <c r="G386"/>
  <c r="G415"/>
  <c r="F415"/>
  <c r="G414"/>
  <c r="F414"/>
  <c r="G417"/>
  <c r="F417"/>
  <c r="G416"/>
  <c r="F416"/>
  <c r="G418"/>
  <c r="F418"/>
  <c r="F419"/>
  <c r="G419"/>
  <c r="G380"/>
  <c r="G381"/>
  <c r="G382"/>
  <c r="G383"/>
  <c r="G384"/>
  <c r="G379"/>
  <c r="G376"/>
  <c r="G377"/>
  <c r="G375"/>
  <c r="G363"/>
  <c r="G362"/>
  <c r="G365"/>
  <c r="G364"/>
  <c r="G366"/>
  <c r="G367"/>
  <c r="G346"/>
  <c r="G347"/>
  <c r="G348"/>
  <c r="G349"/>
  <c r="G350"/>
  <c r="G345"/>
  <c r="F346"/>
  <c r="F347"/>
  <c r="F348"/>
  <c r="F349"/>
  <c r="F350"/>
  <c r="F345"/>
  <c r="G324"/>
  <c r="G325"/>
  <c r="G326"/>
  <c r="G327"/>
  <c r="G328"/>
  <c r="G323"/>
  <c r="F324"/>
  <c r="F325"/>
  <c r="F326"/>
  <c r="F327"/>
  <c r="F328"/>
  <c r="F323"/>
  <c r="F318"/>
  <c r="F319"/>
  <c r="F320"/>
  <c r="F321"/>
  <c r="F322"/>
  <c r="F317"/>
  <c r="G318"/>
  <c r="G319"/>
  <c r="G320"/>
  <c r="G321"/>
  <c r="G322"/>
  <c r="G317"/>
  <c r="G298"/>
  <c r="G299"/>
  <c r="G300"/>
  <c r="G301"/>
  <c r="G302"/>
  <c r="G303"/>
  <c r="G304"/>
  <c r="G305"/>
  <c r="G306"/>
  <c r="G297"/>
  <c r="F298"/>
  <c r="F299"/>
  <c r="F300"/>
  <c r="F301"/>
  <c r="F302"/>
  <c r="F303"/>
  <c r="F304"/>
  <c r="F305"/>
  <c r="F306"/>
  <c r="F297"/>
  <c r="G292"/>
  <c r="G293"/>
  <c r="G294"/>
  <c r="G295"/>
  <c r="G296"/>
  <c r="G291"/>
  <c r="F292"/>
  <c r="F293"/>
  <c r="F294"/>
  <c r="F295"/>
  <c r="F296"/>
  <c r="F291"/>
  <c r="G285"/>
  <c r="G286"/>
  <c r="G287"/>
  <c r="G288"/>
  <c r="G289"/>
  <c r="G284"/>
  <c r="G274"/>
  <c r="G275"/>
  <c r="G276"/>
  <c r="G277"/>
  <c r="G278"/>
  <c r="G273"/>
  <c r="G191"/>
  <c r="G192"/>
  <c r="G193"/>
  <c r="G194"/>
  <c r="G195"/>
  <c r="G190"/>
  <c r="F191"/>
  <c r="F192"/>
  <c r="F193"/>
  <c r="F194"/>
  <c r="F195"/>
  <c r="F190"/>
  <c r="G185"/>
  <c r="G186"/>
  <c r="G187"/>
  <c r="G188"/>
  <c r="G189"/>
  <c r="G184"/>
  <c r="F185"/>
  <c r="F186"/>
  <c r="F187"/>
  <c r="F188"/>
  <c r="F189"/>
  <c r="F184"/>
  <c r="G179"/>
  <c r="G180"/>
  <c r="G181"/>
  <c r="G182"/>
  <c r="G183"/>
  <c r="G178"/>
  <c r="F179"/>
  <c r="F180"/>
  <c r="F181"/>
  <c r="F182"/>
  <c r="F183"/>
  <c r="F178"/>
  <c r="G199"/>
  <c r="G200"/>
  <c r="G201"/>
  <c r="G202"/>
  <c r="G203"/>
  <c r="G198"/>
  <c r="G172"/>
  <c r="G173"/>
  <c r="G174"/>
  <c r="G175"/>
  <c r="G176"/>
  <c r="G171"/>
  <c r="F172"/>
  <c r="F173"/>
  <c r="F174"/>
  <c r="F175"/>
  <c r="F176"/>
  <c r="F171"/>
  <c r="F160"/>
  <c r="F161"/>
  <c r="F162"/>
  <c r="F163"/>
  <c r="F164"/>
  <c r="F159"/>
  <c r="G160"/>
  <c r="G161"/>
  <c r="G162"/>
  <c r="G163"/>
  <c r="G164"/>
  <c r="G159"/>
  <c r="G153"/>
  <c r="F153"/>
  <c r="G152"/>
  <c r="F152"/>
  <c r="G154"/>
  <c r="F154"/>
  <c r="G155"/>
  <c r="F155"/>
  <c r="G146"/>
  <c r="G147"/>
  <c r="G148"/>
  <c r="G149"/>
  <c r="G150"/>
  <c r="G145"/>
  <c r="G141"/>
  <c r="G142"/>
  <c r="G143"/>
  <c r="G140"/>
  <c r="G135"/>
  <c r="G136"/>
  <c r="G137"/>
  <c r="G138"/>
  <c r="G139"/>
  <c r="G134"/>
  <c r="G126"/>
  <c r="F126"/>
  <c r="G125"/>
  <c r="F125"/>
  <c r="G127"/>
  <c r="F127"/>
  <c r="G128"/>
  <c r="F128"/>
  <c r="G113"/>
  <c r="G114"/>
  <c r="G115"/>
  <c r="G116"/>
  <c r="G117"/>
  <c r="G112"/>
  <c r="G90"/>
  <c r="G89"/>
  <c r="G92"/>
  <c r="G91"/>
  <c r="G93"/>
  <c r="G94"/>
  <c r="G84"/>
  <c r="G85"/>
  <c r="G86"/>
  <c r="G87"/>
  <c r="G88"/>
  <c r="G83"/>
  <c r="G78"/>
  <c r="G79"/>
  <c r="G80"/>
  <c r="G81"/>
  <c r="G82"/>
  <c r="G77"/>
  <c r="G72"/>
  <c r="G73"/>
  <c r="G74"/>
  <c r="G75"/>
  <c r="G76"/>
  <c r="G71"/>
  <c r="G61"/>
  <c r="G62"/>
  <c r="G63"/>
  <c r="G64"/>
  <c r="G65"/>
  <c r="G60"/>
  <c r="F61"/>
  <c r="F62"/>
  <c r="F63"/>
  <c r="F64"/>
  <c r="F65"/>
  <c r="F60"/>
  <c r="G58"/>
  <c r="G59"/>
  <c r="G57"/>
  <c r="F57"/>
  <c r="F58"/>
  <c r="F59"/>
  <c r="G55"/>
  <c r="G56"/>
  <c r="G54"/>
  <c r="F55"/>
  <c r="F56"/>
  <c r="F54"/>
  <c r="G26"/>
  <c r="G27"/>
  <c r="G28"/>
  <c r="G29"/>
  <c r="G30"/>
  <c r="G25"/>
  <c r="F26"/>
  <c r="F27"/>
  <c r="F28"/>
  <c r="F29"/>
  <c r="F30"/>
  <c r="F25"/>
  <c r="G20"/>
  <c r="G21"/>
  <c r="G22"/>
  <c r="G23"/>
  <c r="G19"/>
</calcChain>
</file>

<file path=xl/sharedStrings.xml><?xml version="1.0" encoding="utf-8"?>
<sst xmlns="http://schemas.openxmlformats.org/spreadsheetml/2006/main" count="3197" uniqueCount="875">
  <si>
    <t>Type</t>
  </si>
  <si>
    <t>SubType</t>
  </si>
  <si>
    <t>Commlink</t>
  </si>
  <si>
    <t>Meta Link</t>
  </si>
  <si>
    <t>100¥</t>
  </si>
  <si>
    <t>Core</t>
  </si>
  <si>
    <t>Sony Emperor</t>
  </si>
  <si>
    <t>700¥</t>
  </si>
  <si>
    <t>Renraku Sensei</t>
  </si>
  <si>
    <t>1,000¥</t>
  </si>
  <si>
    <t>Erika Elite</t>
  </si>
  <si>
    <t>2,500¥</t>
  </si>
  <si>
    <t>Hermes Ikon</t>
  </si>
  <si>
    <t>3,000¥</t>
  </si>
  <si>
    <t>Transys Avalon</t>
  </si>
  <si>
    <t>5,000¥</t>
  </si>
  <si>
    <t>Fairlight Caliban</t>
  </si>
  <si>
    <t>8,000¥</t>
  </si>
  <si>
    <t>EvoTech Himitsu</t>
  </si>
  <si>
    <t>8R</t>
  </si>
  <si>
    <t>11,000¥</t>
  </si>
  <si>
    <t>SR5:DT</t>
  </si>
  <si>
    <t>MCT Blue Defender</t>
  </si>
  <si>
    <t>2,000¥</t>
  </si>
  <si>
    <t>Nixdorf Sekretär</t>
  </si>
  <si>
    <t>4,000¥</t>
  </si>
  <si>
    <t>Nixdorf Sekretär w/ Liebesekretär</t>
  </si>
  <si>
    <t>+2,000¥</t>
  </si>
  <si>
    <t>Commlink Mod</t>
  </si>
  <si>
    <t>Sim Module</t>
  </si>
  <si>
    <t>Sim Module w/ Hot-Sim</t>
  </si>
  <si>
    <t>+4F</t>
  </si>
  <si>
    <t>+250¥</t>
  </si>
  <si>
    <t>PI-Tac Level I</t>
  </si>
  <si>
    <t>12R</t>
  </si>
  <si>
    <t>115,000¥</t>
  </si>
  <si>
    <t>SR5:R&amp;G</t>
  </si>
  <si>
    <t>PI-Tac Level II</t>
  </si>
  <si>
    <t>18R</t>
  </si>
  <si>
    <t>325,000¥</t>
  </si>
  <si>
    <t>PI-Tac Level III</t>
  </si>
  <si>
    <t>18F</t>
  </si>
  <si>
    <t>855,000¥</t>
  </si>
  <si>
    <t>Commlink Dongle</t>
  </si>
  <si>
    <t>Cable Tap</t>
  </si>
  <si>
    <t>500¥</t>
  </si>
  <si>
    <t>Stun Dongle</t>
  </si>
  <si>
    <t>6R</t>
  </si>
  <si>
    <t>600¥</t>
  </si>
  <si>
    <t>Receiver</t>
  </si>
  <si>
    <t>400¥</t>
  </si>
  <si>
    <t>RFID Tags</t>
  </si>
  <si>
    <t>Standard Tags</t>
  </si>
  <si>
    <t>1¥</t>
  </si>
  <si>
    <t>Datachip</t>
  </si>
  <si>
    <t>5¥</t>
  </si>
  <si>
    <t>Security Tags</t>
  </si>
  <si>
    <t>Sensor Tags</t>
  </si>
  <si>
    <t>40¥</t>
  </si>
  <si>
    <t>Stealth Tags</t>
  </si>
  <si>
    <t>7R</t>
  </si>
  <si>
    <t>10¥</t>
  </si>
  <si>
    <t>Accessory</t>
  </si>
  <si>
    <t>AR Gloves</t>
  </si>
  <si>
    <t>150¥</t>
  </si>
  <si>
    <t>Biometric reader</t>
  </si>
  <si>
    <t>200¥</t>
  </si>
  <si>
    <t>Electronic paper</t>
  </si>
  <si>
    <t>Printer</t>
  </si>
  <si>
    <t>25¥</t>
  </si>
  <si>
    <t>Satellite link</t>
  </si>
  <si>
    <t>Simrig</t>
  </si>
  <si>
    <t>Subvocal mic</t>
  </si>
  <si>
    <t>50¥</t>
  </si>
  <si>
    <t>Trid projector</t>
  </si>
  <si>
    <t>Trodes</t>
  </si>
  <si>
    <t>70¥</t>
  </si>
  <si>
    <t>Source</t>
  </si>
  <si>
    <t>Cost</t>
  </si>
  <si>
    <t>Availability</t>
  </si>
  <si>
    <t>Rating</t>
  </si>
  <si>
    <t>Name</t>
  </si>
  <si>
    <t>2R</t>
  </si>
  <si>
    <t>4R</t>
  </si>
  <si>
    <t>10R</t>
  </si>
  <si>
    <t>6,000¥</t>
  </si>
  <si>
    <t>Hardening</t>
  </si>
  <si>
    <t>3R</t>
  </si>
  <si>
    <t>1,500¥</t>
  </si>
  <si>
    <t>Induction Receiver</t>
  </si>
  <si>
    <t>1,200¥</t>
  </si>
  <si>
    <t>Multidimensional Coprocessor</t>
  </si>
  <si>
    <t>1,400¥</t>
  </si>
  <si>
    <t>Overwatch Mask</t>
  </si>
  <si>
    <t>9F</t>
  </si>
  <si>
    <t>4,200¥</t>
  </si>
  <si>
    <t>Program Carrier</t>
  </si>
  <si>
    <t>900¥</t>
  </si>
  <si>
    <t>Self-Destruct</t>
  </si>
  <si>
    <t>12F</t>
  </si>
  <si>
    <t>Vectored Signal Filter</t>
  </si>
  <si>
    <t>800¥</t>
  </si>
  <si>
    <t>Cyberdeck Modules</t>
  </si>
  <si>
    <t>80¥</t>
  </si>
  <si>
    <t>Cyberprogram, hacking</t>
  </si>
  <si>
    <t>250¥</t>
  </si>
  <si>
    <t>Datasoft</t>
  </si>
  <si>
    <t>120¥</t>
  </si>
  <si>
    <t>Mapsoft</t>
  </si>
  <si>
    <t>Shopsoft</t>
  </si>
  <si>
    <t>SkillSoft</t>
  </si>
  <si>
    <t>1800¥</t>
  </si>
  <si>
    <t>3200¥</t>
  </si>
  <si>
    <t>16F</t>
  </si>
  <si>
    <t>10000¥</t>
  </si>
  <si>
    <t>24F</t>
  </si>
  <si>
    <t>20000¥</t>
  </si>
  <si>
    <t>Cyberprogram, common</t>
  </si>
  <si>
    <t>Attack Dongle R1</t>
  </si>
  <si>
    <t>Attack Dongle R2</t>
  </si>
  <si>
    <t>Attack Dongle R3</t>
  </si>
  <si>
    <t>Attack Dongle R4</t>
  </si>
  <si>
    <t>Attack Dongle R5</t>
  </si>
  <si>
    <t>Attack Dongle R6</t>
  </si>
  <si>
    <t>Stealth Dongle R1</t>
  </si>
  <si>
    <t>Stealth Dongle R2</t>
  </si>
  <si>
    <t>Stealth Dongle R3</t>
  </si>
  <si>
    <t>Stealth Dongle R4</t>
  </si>
  <si>
    <t>Stealth Dongle R5</t>
  </si>
  <si>
    <t>Stealth Dongle R6</t>
  </si>
  <si>
    <t>Agent R1</t>
  </si>
  <si>
    <t>Agent R2</t>
  </si>
  <si>
    <t>Agent R3</t>
  </si>
  <si>
    <t>Agent R4</t>
  </si>
  <si>
    <t>Agent R5</t>
  </si>
  <si>
    <t>Agent R6</t>
  </si>
  <si>
    <t>Autosoft R2</t>
  </si>
  <si>
    <t>Autosoft R1</t>
  </si>
  <si>
    <t>Autosoft R3</t>
  </si>
  <si>
    <t>Autosoft R4</t>
  </si>
  <si>
    <t>Autosoft R5</t>
  </si>
  <si>
    <t>Autosoft R6</t>
  </si>
  <si>
    <t>Tutorsoft R1</t>
  </si>
  <si>
    <t>Tutorsoft R2</t>
  </si>
  <si>
    <t>Tutorsoft R3</t>
  </si>
  <si>
    <t>Tutorsoft R4</t>
  </si>
  <si>
    <t>Tutorsoft R5</t>
  </si>
  <si>
    <t>Tutorsoft R6</t>
  </si>
  <si>
    <t>Activesofts R1</t>
  </si>
  <si>
    <t>Activesofts R2</t>
  </si>
  <si>
    <t>Activesofts R3</t>
  </si>
  <si>
    <t>Activesofts R4</t>
  </si>
  <si>
    <t>Activesofts R5</t>
  </si>
  <si>
    <t>Activesofts R6</t>
  </si>
  <si>
    <t>Knowsofts R1</t>
  </si>
  <si>
    <t>Knowsofts R2</t>
  </si>
  <si>
    <t>Knowsofts R3</t>
  </si>
  <si>
    <t>Knowsofts R4</t>
  </si>
  <si>
    <t>Knowsofts R5</t>
  </si>
  <si>
    <t>Knowsofts R6</t>
  </si>
  <si>
    <t>Linguasofts R1</t>
  </si>
  <si>
    <t>Linguasofts R2</t>
  </si>
  <si>
    <t>Linguasofts R3</t>
  </si>
  <si>
    <t>Linguasofts R4</t>
  </si>
  <si>
    <t>Linguasofts R5</t>
  </si>
  <si>
    <t>Linguasofts R6</t>
  </si>
  <si>
    <t>Pilot R1</t>
  </si>
  <si>
    <t>Pilot R2</t>
  </si>
  <si>
    <t>Pilot R3</t>
  </si>
  <si>
    <t>Pilot R4</t>
  </si>
  <si>
    <t>Pilot R5</t>
  </si>
  <si>
    <t>Pilot R6</t>
  </si>
  <si>
    <t>RCC</t>
  </si>
  <si>
    <t>Scratch-Built Junk</t>
  </si>
  <si>
    <t>1400¥</t>
  </si>
  <si>
    <t>Radio Shack Remote Controller</t>
  </si>
  <si>
    <t>8000¥</t>
  </si>
  <si>
    <t>Essy Motors DroneMaster</t>
  </si>
  <si>
    <t>16000¥</t>
  </si>
  <si>
    <t>CompuForce TaskMaster</t>
  </si>
  <si>
    <t>Maersk Spider</t>
  </si>
  <si>
    <t>34000¥</t>
  </si>
  <si>
    <t>Maser Industrial Electronics</t>
  </si>
  <si>
    <t>64000¥</t>
  </si>
  <si>
    <t>Vulcan Liegelord</t>
  </si>
  <si>
    <t>66000¥</t>
  </si>
  <si>
    <t>Proteus Poseidon</t>
  </si>
  <si>
    <t>68000¥</t>
  </si>
  <si>
    <t>Lone Star Remote Commander</t>
  </si>
  <si>
    <t>14R</t>
  </si>
  <si>
    <t>75000¥</t>
  </si>
  <si>
    <t>MCT Drone Web</t>
  </si>
  <si>
    <t>16R</t>
  </si>
  <si>
    <t>95000¥</t>
  </si>
  <si>
    <t>Triox UberMensch</t>
  </si>
  <si>
    <t>140000¥</t>
  </si>
  <si>
    <t>Description</t>
  </si>
  <si>
    <t>Firewall</t>
  </si>
  <si>
    <t>DataProcessing</t>
  </si>
  <si>
    <t>Device</t>
  </si>
  <si>
    <t>Keypad or card reader</t>
  </si>
  <si>
    <t>Restraints</t>
  </si>
  <si>
    <t>Metal</t>
  </si>
  <si>
    <t>20¥</t>
  </si>
  <si>
    <t>Plasteel</t>
  </si>
  <si>
    <t>Plastic (per 10)</t>
  </si>
  <si>
    <t>Containment manacles</t>
  </si>
  <si>
    <t>B&amp;E Gear</t>
  </si>
  <si>
    <t>Chisel/crowbar</t>
  </si>
  <si>
    <t>8F</t>
  </si>
  <si>
    <t>Rating x 600¥</t>
  </si>
  <si>
    <t>Lockpick set</t>
  </si>
  <si>
    <t>Miniwelder</t>
  </si>
  <si>
    <t>Miniwelder fuel canister</t>
  </si>
  <si>
    <t>Monofilament chainsaw</t>
  </si>
  <si>
    <t>Grapple Gun</t>
  </si>
  <si>
    <t>Grapple gun</t>
  </si>
  <si>
    <t>Catalyst stick</t>
  </si>
  <si>
    <t>Microwire</t>
  </si>
  <si>
    <t>50¥ per 100 m</t>
  </si>
  <si>
    <t>Myomeric rope</t>
  </si>
  <si>
    <t>200¥ per 10 m</t>
  </si>
  <si>
    <t>Standard rope</t>
  </si>
  <si>
    <t>Stealth rope</t>
  </si>
  <si>
    <t>85¥ per 100 m</t>
  </si>
  <si>
    <t>Communications</t>
  </si>
  <si>
    <t>Data Tap</t>
  </si>
  <si>
    <t>300¥</t>
  </si>
  <si>
    <t>Micro-Transceiver</t>
  </si>
  <si>
    <t>Tag Eraser</t>
  </si>
  <si>
    <t>450¥</t>
  </si>
  <si>
    <t>Battering Ram</t>
  </si>
  <si>
    <t>Standard Ram</t>
  </si>
  <si>
    <t>Fluid-Motion Ram</t>
  </si>
  <si>
    <t>3,500¥</t>
  </si>
  <si>
    <t>Pneumatic Ram</t>
  </si>
  <si>
    <t>10,000¥</t>
  </si>
  <si>
    <t>Shock Ram</t>
  </si>
  <si>
    <t>15,000¥</t>
  </si>
  <si>
    <t>Security</t>
  </si>
  <si>
    <t>Key/Combination lock R1</t>
  </si>
  <si>
    <t>Key/Combination lock R2</t>
  </si>
  <si>
    <t>Key/Combination lock R3</t>
  </si>
  <si>
    <t>Key/Combination lock R4</t>
  </si>
  <si>
    <t>Key/Combination lock R5</t>
  </si>
  <si>
    <t>Key/Combination lock R6</t>
  </si>
  <si>
    <t>Anti-tamper circuits R1</t>
  </si>
  <si>
    <t>Anti-tamper circuits R2</t>
  </si>
  <si>
    <t>Anti-tamper circuits R3</t>
  </si>
  <si>
    <t>Anti-tamper circuits R4</t>
  </si>
  <si>
    <t>4F</t>
  </si>
  <si>
    <t>Autopicker R1</t>
  </si>
  <si>
    <t>Autopicker R2</t>
  </si>
  <si>
    <t>Autopicker R3</t>
  </si>
  <si>
    <t>Autopicker R4</t>
  </si>
  <si>
    <t>Autopicker R5</t>
  </si>
  <si>
    <t>Autopicker R6</t>
  </si>
  <si>
    <t>Cellular glove molder R1</t>
  </si>
  <si>
    <t>Cellular glove molder R2</t>
  </si>
  <si>
    <t>Cellular glove molder R3</t>
  </si>
  <si>
    <t>Cellular glove molder R4</t>
  </si>
  <si>
    <t>Keycard copier R1</t>
  </si>
  <si>
    <t>Keycard copier R2</t>
  </si>
  <si>
    <t>Keycard copier R3</t>
  </si>
  <si>
    <t>Keycard copier R4</t>
  </si>
  <si>
    <t>Keycard copier R5</t>
  </si>
  <si>
    <t>Keycard copier R6</t>
  </si>
  <si>
    <t>Maglock passkey R1</t>
  </si>
  <si>
    <t>Maglock passkey R2</t>
  </si>
  <si>
    <t>Maglock passkey R3</t>
  </si>
  <si>
    <t>Maglock passkey R4</t>
  </si>
  <si>
    <t>Sequencer R1</t>
  </si>
  <si>
    <t>Sequencer R2</t>
  </si>
  <si>
    <t>Sequencer R3</t>
  </si>
  <si>
    <t>Sequencer R4</t>
  </si>
  <si>
    <t>Sequencer R5</t>
  </si>
  <si>
    <t>Sequencer R6</t>
  </si>
  <si>
    <t>Bug Scanner R1</t>
  </si>
  <si>
    <t>Bug Scanner R2</t>
  </si>
  <si>
    <t>Bug Scanner R3</t>
  </si>
  <si>
    <t>Bug Scanner R4</t>
  </si>
  <si>
    <t>Bug Scanner R5</t>
  </si>
  <si>
    <t>Bug Scanner R6</t>
  </si>
  <si>
    <t>White Noise Generator R1</t>
  </si>
  <si>
    <t>White Noise Generator R2</t>
  </si>
  <si>
    <t>White Noise Generator R3</t>
  </si>
  <si>
    <t>White Noise Generator R4</t>
  </si>
  <si>
    <t>White Noise Generator R5</t>
  </si>
  <si>
    <t>White Noise Generator R6</t>
  </si>
  <si>
    <t>Headjammer R1</t>
  </si>
  <si>
    <t>Headjammer R2</t>
  </si>
  <si>
    <t>Headjammer R3</t>
  </si>
  <si>
    <t>Headjammer R4</t>
  </si>
  <si>
    <t>Headjammer R5</t>
  </si>
  <si>
    <t>Headjammer R6</t>
  </si>
  <si>
    <t>Jammer, Area R1</t>
  </si>
  <si>
    <t>Jammer, Area R2</t>
  </si>
  <si>
    <t>Jammer, Area R3</t>
  </si>
  <si>
    <t>Jammer, Area R4</t>
  </si>
  <si>
    <t>Jammer, Area R5</t>
  </si>
  <si>
    <t>Jammer, Area R6</t>
  </si>
  <si>
    <t>Jammer, Directional R1</t>
  </si>
  <si>
    <t>Jammer, Directional R2</t>
  </si>
  <si>
    <t>Jammer, Directional R3</t>
  </si>
  <si>
    <t>Jammer, Directional R4</t>
  </si>
  <si>
    <t>Jammer, Directional R5</t>
  </si>
  <si>
    <t>Jammer, Directional R6</t>
  </si>
  <si>
    <t>This lockpick gun is a quick and effective way of bypassing mechanical locks. The autopicker's rating is added to your limit when picking a mechanical lock.</t>
  </si>
  <si>
    <t>Wireless</t>
  </si>
  <si>
    <t>Add the autopicker's rating as a dice pool modifier to your test when picking a mechanical lock. The autopicker's rating may be used in place of the Locksmith skill.</t>
  </si>
  <si>
    <t>This device will take a finger or palm print and mold a “sleeve” you can wear to mimic the print to fool some biometric locks (see Maglocks).</t>
  </si>
  <si>
    <t>The chisel (or crowbar if you prefer) doubles your effective Strength when you’re forcing a door or container.</t>
  </si>
  <si>
    <t xml:space="preserve">The keycard copier allows the user to copy a (stolen) keycard in seconds. A new keycard can then be manufactured with a Hardware kit, about ten minutes, and a Hardware + Logic [Mental] (2) Test.
When used, the forged keycard uses its Rating x 2 in an Opposed Test against the Maglock Rating x 2 (see Maglocks). Some security systems may note the unusual usage of duplicate keys, like when “Dr. Scientist” accesses a lab that she just accessed and hasn’t left yet.
</t>
  </si>
  <si>
    <t>These mechanical burglary devices have undergone only slight improvements in the last several centuries. They are necessary tools for picking locks.</t>
  </si>
  <si>
    <t>The passkey receives a +1 bonus to its Rating.</t>
  </si>
  <si>
    <t>This maglock “skeleton key” can be inserted into any cardreader’s maglock, cleverly fooling it into believing that a legitimate passkey has been swiped (see Maglocks).</t>
  </si>
  <si>
    <t>This portable device creates a small electric arc to melt metals, either to cut through metal or to weld it together. Its power supply allows it to operate for 30 minutes. While creating an intense heat, the arc is much too small to make a good weapon (it would be like trying to stab someone with a lighter). The miniwelder has a Damage Value of 25 when used to cut through barriers.</t>
  </si>
  <si>
    <t>The top of each chain segment on this portable motorized saw is covered with monofilament wire. Ideal for cutting through trees, doors, and other immovable objects. A monofilament chainsaw is too unwieldy to make a good melee weapon (use Exotic Melee Weapon skill). When used against barriers, double the monofilament chainsaw’s Damage Value of 8P.</t>
  </si>
  <si>
    <t>The sequencer receives a +1 bonus to its Rating.</t>
  </si>
  <si>
    <t>An electronic device requried to defeat keypad-maglocks (see Maglocks).</t>
  </si>
  <si>
    <t>Key locks are the simplest kind, involving the use of tumblers and metal keys or combination code dials to open doors instead of cards or some other device. They are also not in very common use due to reliance on more sophisticated means of security, but some places (like private safes or low-end businesses) may still use them out of nostalgia, because they can’t afford better, or because rarity equates to better security. Defeating a key lock requires a Locksmith + Agility [Physical] (Lock Rating, 1 Combat Turn) Extended Test. Autopickers add their Rating in dice to this test; you may also roll their Rating in place of the Locksmith skill.
Transponder-embedded keys contain a calibrated resistor that completes a circuit in the lock. In order to pick such a lock by hand, an electronics kit is needed to generate the appropriate electrical characteristics. This requires a successful Hardware + Logic [Mental] (Lock Rating, 1 minute) Extended Test at the same time the lock is picked. If the same character is picking the lock and calibrating the electrical feed, apply a –2 dice pool modifier to both tests.</t>
  </si>
  <si>
    <t>Powered magnetic locks, maglocks, are widespread in 2075 and come in a wide range of sophistication. Maglock “keys” can be physical (keypad, swipe card, proximity card, memory string), biometric (see below), or any combination thereof. Maglocks are often accessible via the local network (wired or wireless) and may be monitored by a security hacker/rigger. Maglock systems often log all usages, keeping track of the time, date, and identity of each user. The first step to bypassing a maglock is to remove the case and access the maglock’s electronic guts. This requires a successful Locksmith + Agility [Physical] (Maglock Rating x 2, 1 Combat Turn) Extended Test. If all else fails, the case can be smashed or shot off; treat the case as if it has a Barrier rating equal to the maglock rating. Overzealous attempts to break the case may harm the electronics inside. Re-assembling the case afterwards requires the same test.</t>
  </si>
  <si>
    <t>Some maglock systems come equipped with anti-tamper systems, rated between 1 and 4. In order to bypass the anti-tamper circuits, an additional Locksmith + Agility [Physical] (anti-tamper system rating) Test must be made. If this fails, an alarm is triggered.</t>
  </si>
  <si>
    <t>Keypads utilize an access code (often different access codes for different users). Unless the code is known, defeating a keypad requires rewiring the internal electronics. This means cracking open the case (see above) and then rewiring the circuits-another Locksmith + Agility [Physical] (Maglock Rating x 2, 1 Combat Turn) Extended Test. A maglock sequencer may also be used instead; make an Opposed Test between the sequencer and maglock ratings. If the sequencer wins, the maglock opens. (Note that the case must still be opened for a sequencer to be applied.)
Cardreaders verify the authenticity of swipe cards or RFID proximity cards. They can be defeated using the same method as for keypads—by removing the case and tampering with the works. Maglock passkeys may also be used to defeat cardreaders and don’t require breaking the case open. If a valid keycard is acquired, it can be copied with a keycard copier in order to create a forged keycard. Make an Opposed Test between the passkey/forged keycard rating and the maglock rating. If the passkey/forged keycard wins, the maglock opens.</t>
  </si>
  <si>
    <t>Print scanners scan fingerprints, palm prints, retinal prints, or even the pattern of blood vessels in the face or palm. One method to defeat a print scanner is to coerce an authorized user to apply their prints. Alternately, a synthetic print glove-like membrane (a “sleeve”) can be manufactured for fingerprints and thumbprints with a cellular glove molder (an authorized print is necessary to copy from). Retinal prints may also be duplicated with the retinal duplication cybereye accessory. If a fake print is used, make an Opposed Test between the duplicate and the maglock rating; if the fake wins, the maglock accepts it.
Voice recognition systems require a vocal response from an approved user’s voice, usually within a certain amount of time. If the response is not given within the time limit, or someone not approved answers, the system sounds an alarm. Characters can only defeat voice recognition systems by “speaking” with the voice of an approved user—by using a recording, some other simulation, or the real voice. Voice modulator cyberware can also be used. An Opposed Test must be made between the voice recognition system and the equipment used to bypass it; whichever generates more hits, wins.
Breath, cellular, and DNA scanners collect a sample of the user’s cells, either off the finger/palm, via hair suction, through exhaled particles, or something similar, and analyze the genetic material. In order to fool such a system, you need a sample of the correct genetic material, preserved in a specially formulated enzyme bath. The enzyme bath can be synthesized in a chemistry shop with a Chemistry + Logic (5, 1 hour) Extended Test.
Facial recognition scanners use imaging lasers, thermographic, and/or ultrasonic waves to map a person’s face. These are one of the least intrusive, but also least accurate, biometric recognition systems. Facial recognition systems are useful not just for letting authorized people in, but also for identifying unwanted people and keeping them out. Prosthetic makeup and biosculpting can be used with varying degrees of effectiveness against facial recognition; make an Opposed Test pitting Disguise + Intuition [Mental] against the Device rating. Apply a +2 dice pool modifier to the character if the system is picking the disguised character out of a crowd.</t>
  </si>
  <si>
    <t>Standard metal restraints come with a mechanical or a wireless-controlled lock. They're considered a Barrier (Armor 16, Structure 2) when trying to break them.</t>
  </si>
  <si>
    <t>Modern plasteel restraints are flash-fused and remain inplace until the subject is cut free. For breaking them, they are considered a Barrier (Armor 20, Structure 2)</t>
  </si>
  <si>
    <t>Disposable plastic straps (Armor 6, Structure 1) are lightweight and easy to carry in bundles.</t>
  </si>
  <si>
    <t>Containment manacles are metal (Armor 16, Structure 2) and attached to a prisoner’s wrists or ankles to prevent her from moving faster than a shuffle or extending a cyber-implant weapon</t>
  </si>
  <si>
    <t>This gun can shoot a grappling hook and attached rope, using Light Crossbow ranges. It comes equipped with an internal winch to pull back the grapple (or pull up small loads). Use the Exotic Ranged Weapon skill to shoot it. Micro rope can support a weight of up to 100 kilograms; standard and stealth ropes can support a weight of up to 400 kilograms.</t>
  </si>
  <si>
    <t>When stealth rope is touched with the catalyst stick, the chemical reaction that is triggered crumbles the rope to dust within seconds, leaving almost no trace. The catalyst stick is reusable.</t>
  </si>
  <si>
    <t>This micro rope is made of an extremely thin (nearly monofilament) and resilient fiber; a great length of it can be stored in a very small compartment, and it is very difficult to see. The downside is that it can only be grabbed with protective rappelling gloves without slicing straight through the climber’s hands, inflicting 8P damage with an AP of –8</t>
  </si>
  <si>
    <t>Made of a special myomeric fiber, this rope’s movement can be controlled remotely (over a maximum length of thirty meters). For example, the controller can wind it like a snake to reach around an obstacle or tie to a ledge. The rope moves at a rate of two meters per Combat Turn.</t>
  </si>
  <si>
    <t>When stealth rope is touched with the catalyst stick, the chemical reaction that is triggered crumbles the rope to dust within seconds, leaving almost no trace.</t>
  </si>
  <si>
    <t>You may substitute the scanner’s Rating for your Electronic Warfare skill when you use it.</t>
  </si>
  <si>
    <t>Also called a radio signal scanner, this device locates and locks in wireless devices within 20 meters. The scanner can also measure a signal’s strength and pinpoint its location. To operate a bug scanner, roll Electronic Warfare + Logic [Rating]. A device that is running silent (like a Stealth tag) can use its Logic + Sleaze to defend against the scan. If you get any net hits at all, you find the device.</t>
  </si>
  <si>
    <t>The data-tap can be wirelessly commanded to self-destruct as a Free Action, immediately and instantly severing the direct connection. This does not harm the cable.</t>
  </si>
  <si>
    <t>You use this hacking tool by attaching it to a data cable. Once it’s clamped onto the cable, you can use it via universal data connector. Any device directly connected to the data tap also has a direct connection with the devices on either end of the cable and vice versa. The tap can be removed without damaging the cable.</t>
  </si>
  <si>
    <t>The headjammer is used by security personnel to neutralize implanted commlinks. When it’s attached to your head (or other body part) and activated, it works in the same way as any other jammer, with its effects limited to you and your augmentations. Removing a headjammer from someone without the proper key requires a Hardware + Logic [Mental] or a Locksmith + Agility [Physical] (8, 1 Complex Action) Extended Test. Removing a Headjammer from yourself without the proper key is an Escape Artist + Agility [Physical] (4) Test, requiring a Complex Action.</t>
  </si>
  <si>
    <t>You can set your jammer to not interfere with devices and personas you designate.</t>
  </si>
  <si>
    <t>This device floods the airwaves with electromagnetic jamming signals to block out wireless and radio communication. The jammer generates noise equal to its Device Rating. The area jammer affects a spherical area—its rating is reduced by 1 for every 5 meters from the center (similar to the blast rules for grenades). The jammer only affects devices (and personas on those devices) that are within the jamming area, but it affects all of them. Walls and other obstacles may prevent the jamming signal from spreading or reduce its effect (gamemaster’s discretion).</t>
  </si>
  <si>
    <t>This device floods the airwaves with electromagnetic jamming signals to block out wireless and radio communication. The jammer generates noise equal to its Device Rating. The directional jammer affects a conical area with a 30-degree spread—its rating is reduced by 1 for every 20 meters from the center. The jammer only affects devices (and personas on those devices) that are within the jamming area, but it affects all of them. Walls and other obstacles may prevent the jamming signal from spreading or reduce its effect (gamemaster’s discretion).</t>
  </si>
  <si>
    <t>The micro-transceiver’s range becomes worldwide.</t>
  </si>
  <si>
    <t>This classic short-range communicator has been favored by professional operatives since the 2050s. It doesn’t do anything special, it just lets you communicate by voice with other micro-transceivers and commlinks that you (and the other person) choose, within a kilometer. The micro-transceiver consists of an ear bud and an adhesive subvocal microphone, both of which are commonly available in hard-to-spot designs.</t>
  </si>
  <si>
    <t>The tag eraser recharges fully in an hour by induction.</t>
  </si>
  <si>
    <t>This handheld device creates a strong electromagnetic field perfect for burning out RFID tags and other unshielded electronics. It is probably strong enough to destroy a commlink, and you might want to keep it away from your cyberdeck just in case. When you bring the eraser within 5 millimeters of an electronic device and push the button, the device takes 10 boxes of Matrix damage (resisted normally). The extremely short range makes it hard to use on targets like vehicles, most drones, maglocks, and cyberware (and by the time you open them up to get at the electronics, you’ve already done plenty of damage). The tag eraser has one charge but can be fully recharged at a power point in 10 seconds.</t>
  </si>
  <si>
    <t>The white noise generator’s effective radius is tripled.</t>
  </si>
  <si>
    <t>This device creates a field of random noise, masking the sounds within its area and preventing direct audio surveillance. All Perception Tests to overhear a conversation within (Rating) meters of a white noise generator receive a negative dice pool modifier equal to the generator’s Rating. If more than one generator is in use, only count the highest rating. A white noise generator is redundant in a noisy environment (such as a nightclub or a firefight) and does not help to curtail video surveillance or jam wireless signals.</t>
  </si>
  <si>
    <t>Users call it the Shock Knocker. It’s a shock ram is designed to disable electronic locks or defenses when it breaches a door or barrier. Four large conductive spikes protrude from the ram’s head that penetrates the barrier to deliver the charge. A metahuman in contact with the barrier or the spikes must resist shock damage per normal rules. Shock rams can be wirelessly discharged. Though an effective breaching tool, a shock ram requires frequent maintenance and constant monitoring, as repeated use can damage the mechanism and insulating protective casing. A glitch on a use test results in the batteries failing; a critical glitch results in a shock to the operator.</t>
  </si>
  <si>
    <t>Also known as the P-Ram, a pneumatic ram’s breaching power comes from a large, battery-powered pneumatic piston. A P-Ram is too large and heave to be swung. The quad-legged device is securely positioned at the door or barrier before operation and triggered by a touch pad or wirelessly. Its power comes at the expense of mobility; it requires a four-person team of average humans to deploy.</t>
  </si>
  <si>
    <t>The same as the standard battering ram, but it includes an internal ten-liter liquid reservoir. When used, the ram is swung backwards and then forward to strike the target. On impact the internal fluid in the ram creates extra momentum that increases the impact damage. Very useful against more durable doors, but using it requires two average-size humans or one average-size troll.</t>
  </si>
  <si>
    <t>A metal tube weighing approximately 20 kilograms with a blunted end and handles along the sides, this is a no-frills entry tool that relies on the user’s Strength for breaching. The standard ram is normally used by one individual, but heavier versions are available and can be used by two average humans.</t>
  </si>
  <si>
    <t>The basic, civilian Level PI-Tac is popular with the extreme-sport set including combat re-enactors or amateur urban/combat brawl leagues and even big/game hunters. While the Level I comes with only the basic functions, it provides users with a +1 to all Perception Tests, including audio and visual.</t>
  </si>
  <si>
    <t>The Level II is intended for use by security, law enforcement, and/or standard military forces. Unit cost makes use of the Level II for routine security and law enforcement impractical. Thus the Level IIs are usually assigned only to special tactical response units. In addition to the functions of Level I, the Level II includes:
Host unit enhancement. One half the device rating can be used to enhance either the firewall or processing ratings of the host device.
Trauma module. Worn on the chest under any armor, this flat plastic plate can be loaded with one dose any drug of the users’ choice and programed to automatically deliver the drug under user-set conditions.
Enhanced situational awareness. Provides a +2 to all Perception Tests, including audio and visual, along with a +1 bonus to all Sneaking tests.
Enhanced Team Leader Coordination. This allows a designated team leader to coordinate combat maneuvers as a simple rather than complex action and to transfer five initiative points to one select team member on the network.
Combat Mode. + 1 to one of the following combat skills of the player’s choice: Close Combat, Automatics, Longarms, Pistols, Unarmed Combat. Player can switch to a different skill during combat as a simple action.</t>
  </si>
  <si>
    <t>Designed for use by the most elite military and corporate units, the unauthorized use of the Level III unit or unlicensed possession of such a unit is considered a felony by the Corporate Court and most national governments. In addition to all the features of Level I and Level II, Level III provides:
Upgraded host unit enhancement. The full device rating can be used to enhance both the firewall and processing power of the host device.
Enhanced Team Leader Coordination (upgraded). This allows a designated team leader to coordinate combat maneuvers as a Simple rather than Complex Action and to transfer ten points from their initiative score to one team member on the network or five points to two team members.
Enhanced situational awareness. Provides a +3 to all Perception Tests, including audio and visual and +2 to Sneaking and Tracking Tests.
Combat Mode. + 2 to one of the following combat skills of the player’s choice: Close Combat, Automatics, Longarms, Pistols, Unarmed Combat. Player can switch to a different skill during combat as a simple action.
Remote and limited access to vehicles and drones linked into the network. This allows the team leader, or any other designated team member (consider them to have three marks on any vehicle while subscribed to the network) can remotely access and have limited control over a vehicle or drone by accessing their dogbrains. As long as the units are operational, simple commands such as “go to this location” or “attack this target” can be issued in the event a rigger is rendered unconscious or dead.</t>
  </si>
  <si>
    <t>The hardening module acts as a shield between your deck and incoming damage. It has a Matrix Condition Monitor with five boxes, and it takes damage before your deck does. These boxes cannot be repaired.</t>
  </si>
  <si>
    <t>When you have this module installed, your deck can tap into data cables and hardlines on contact. By placing your cyberdeck directly onto the cable, it becomes directly connected to the devices on either side of the cable.</t>
  </si>
  <si>
    <t>This tongue-twister of a module speeds up Matrix signals and commands, granting the deck’s operator an additional +1D6 to Matrix Initiative (remember that you can never roll more than 5D6 worth of initiative dice).</t>
  </si>
  <si>
    <t>This handy module confuses GOD’s watchful eye by pretending it’s part of the Matrix enforcement system. The Matrix doesn’t converge on a deck with this mod until its Overwatch Score reaches 4 more than normal (making it 44 in normal conditions).</t>
  </si>
  <si>
    <t>This module holds a program that your deck can run permanently. You pick the program and we lock it in at manufacture, which means you can’t change it, but hey, it’s an extra program. Price includes the program cost.</t>
  </si>
  <si>
    <t>This module is 98 percent explosive material by weight. When your deck detects a specific pre-determined condition (chosen by you), the module explodes, turning your cyberdeck into a fragmentation grenade—see p. 435, SR5 for all the mayhem that causes. The deck, of course, is completely unrecoverable, meaning maybe don’t put one of these into a Fairlight Paladin.</t>
  </si>
  <si>
    <t>By adding a dedicated signal filter to your deck, this module gives you Noise Reduction 2.</t>
  </si>
  <si>
    <t>Aexd</t>
  </si>
  <si>
    <t>SR5:CF</t>
  </si>
  <si>
    <t>Aisa</t>
  </si>
  <si>
    <t>Animal Tongue</t>
  </si>
  <si>
    <t>Ayao’s Will</t>
  </si>
  <si>
    <t>14F</t>
  </si>
  <si>
    <t>750¥</t>
  </si>
  <si>
    <t>Betameth</t>
  </si>
  <si>
    <t>5F</t>
  </si>
  <si>
    <t>30¥</t>
  </si>
  <si>
    <t>Betel</t>
  </si>
  <si>
    <t>Bliss</t>
  </si>
  <si>
    <t>3F</t>
  </si>
  <si>
    <t>15¥</t>
  </si>
  <si>
    <t>Caldwell Lily Extract</t>
  </si>
  <si>
    <t>Caldwell Lily Extract (Concentrated)</t>
  </si>
  <si>
    <t>Cereprax</t>
  </si>
  <si>
    <t>Chloral Hydrate</t>
  </si>
  <si>
    <t>Chloroform</t>
  </si>
  <si>
    <t>75¥</t>
  </si>
  <si>
    <t>Cram</t>
  </si>
  <si>
    <t>Crimson Orchid</t>
  </si>
  <si>
    <t>6F</t>
  </si>
  <si>
    <t>Deepweed</t>
  </si>
  <si>
    <t>Dmso</t>
  </si>
  <si>
    <t>5R</t>
  </si>
  <si>
    <t>Dopadrine</t>
  </si>
  <si>
    <t>45¥</t>
  </si>
  <si>
    <t>eX</t>
  </si>
  <si>
    <t>Forget-Me-Not</t>
  </si>
  <si>
    <t>10F</t>
  </si>
  <si>
    <t>Galak</t>
  </si>
  <si>
    <t>Gamma-Scoplomine</t>
  </si>
  <si>
    <t>G3</t>
  </si>
  <si>
    <t>Guts</t>
  </si>
  <si>
    <t>60¥</t>
  </si>
  <si>
    <t>Hecate’s Blessing</t>
  </si>
  <si>
    <t>Hurlg</t>
  </si>
  <si>
    <t>Immortal Flower</t>
  </si>
  <si>
    <t>Jazz</t>
  </si>
  <si>
    <t>K-10</t>
  </si>
  <si>
    <t>Kamikaze</t>
  </si>
  <si>
    <t>Laés</t>
  </si>
  <si>
    <t>Leäl</t>
  </si>
  <si>
    <t>Liquid Nutrients</t>
  </si>
  <si>
    <t>Little Smoke</t>
  </si>
  <si>
    <t>1,800¥</t>
  </si>
  <si>
    <t>Long Haul</t>
  </si>
  <si>
    <t>Memory Fog</t>
  </si>
  <si>
    <t>Narcoject</t>
  </si>
  <si>
    <t>Nightwatch</t>
  </si>
  <si>
    <t>Nitro</t>
  </si>
  <si>
    <t>Nopaint</t>
  </si>
  <si>
    <t>Normal Saline</t>
  </si>
  <si>
    <t>Novacoke</t>
  </si>
  <si>
    <t>Oneiro</t>
  </si>
  <si>
    <t>1,250¥</t>
  </si>
  <si>
    <t>Oxygenated Fluorocarbons</t>
  </si>
  <si>
    <t>Overdrive</t>
  </si>
  <si>
    <t>Pixie Dust</t>
  </si>
  <si>
    <t>Psychchips (Illegal)</t>
  </si>
  <si>
    <t>Psychchips (Legal)</t>
  </si>
  <si>
    <t>350¥</t>
  </si>
  <si>
    <t>Psyche</t>
  </si>
  <si>
    <t>Push</t>
  </si>
  <si>
    <t>Red Mescaline</t>
  </si>
  <si>
    <t>Ripper</t>
  </si>
  <si>
    <t>Rock Lizard Blood</t>
  </si>
  <si>
    <t>1,700¥</t>
  </si>
  <si>
    <t>Shade</t>
  </si>
  <si>
    <t>Slab</t>
  </si>
  <si>
    <t>Snuff</t>
  </si>
  <si>
    <t>1R</t>
  </si>
  <si>
    <t>Sober Time</t>
  </si>
  <si>
    <t>125¥</t>
  </si>
  <si>
    <t>Soothsayer</t>
  </si>
  <si>
    <t>Trance</t>
  </si>
  <si>
    <t>1,100¥</t>
  </si>
  <si>
    <t>Woad</t>
  </si>
  <si>
    <t>Wudu’aku</t>
  </si>
  <si>
    <t>2,350¥</t>
  </si>
  <si>
    <t>Zen</t>
  </si>
  <si>
    <t>Zero</t>
  </si>
  <si>
    <t>Zombie Dust</t>
  </si>
  <si>
    <t>SR5:SSo</t>
  </si>
  <si>
    <t>Drug</t>
  </si>
  <si>
    <t>Medical</t>
  </si>
  <si>
    <t>Biotech</t>
  </si>
  <si>
    <t>Biomonitor</t>
  </si>
  <si>
    <t>Disposable syringe</t>
  </si>
  <si>
    <t>Medkit Supplies</t>
  </si>
  <si>
    <t>DocWagon Contract</t>
  </si>
  <si>
    <t>Basic</t>
  </si>
  <si>
    <t>5,000¥ per year</t>
  </si>
  <si>
    <t>Gold</t>
  </si>
  <si>
    <t>25,000¥ per year</t>
  </si>
  <si>
    <t>Platinum</t>
  </si>
  <si>
    <t>50,000¥ per year</t>
  </si>
  <si>
    <t>Super-platinum</t>
  </si>
  <si>
    <t>100,000¥ per year</t>
  </si>
  <si>
    <t>Slap Patch</t>
  </si>
  <si>
    <t>Chem patch</t>
  </si>
  <si>
    <t>Trauma patch</t>
  </si>
  <si>
    <t>Medkit R1</t>
  </si>
  <si>
    <t>Medkit R2</t>
  </si>
  <si>
    <t>Medkit R3</t>
  </si>
  <si>
    <t>Medkit R4</t>
  </si>
  <si>
    <t>Medkit R5</t>
  </si>
  <si>
    <t>Medkit R6</t>
  </si>
  <si>
    <t>Antidote patch R1</t>
  </si>
  <si>
    <t>Antidote patch R2</t>
  </si>
  <si>
    <t>Antidote patch R3</t>
  </si>
  <si>
    <t>Antidote patch R4</t>
  </si>
  <si>
    <t>Antidote patch R5</t>
  </si>
  <si>
    <t>Antidote patch R6</t>
  </si>
  <si>
    <t>Stim patch R1</t>
  </si>
  <si>
    <t>Stim patch R2</t>
  </si>
  <si>
    <t>Stim patch R3</t>
  </si>
  <si>
    <t>Stim patch R4</t>
  </si>
  <si>
    <t>Stim patch R5</t>
  </si>
  <si>
    <t>Stim patch R6</t>
  </si>
  <si>
    <t>Tranq patch R1</t>
  </si>
  <si>
    <t>Tranq patch R2</t>
  </si>
  <si>
    <t>Tranq patch R3</t>
  </si>
  <si>
    <t>Tranq patch R4</t>
  </si>
  <si>
    <t>Tranq patch R5</t>
  </si>
  <si>
    <t>Tranq patch R6</t>
  </si>
  <si>
    <t>Tranq patch R7</t>
  </si>
  <si>
    <t>Tranq patch R8</t>
  </si>
  <si>
    <t>Tranq patch R9</t>
  </si>
  <si>
    <t>Tranq patch R10</t>
  </si>
  <si>
    <t>Don’t leave home without it! DocWagon offers first-class emergency medical care on a twenty-four-hour basis, and they come to you! Four contract service levels are available: basic, gold, platinum, and super-platinum. A DocWagon contract requires the filing of tissue samples (held in a secure vault staffed by bonded guards, spiders, and mages) and comes with a biomonitor RFID tag implant or wristband that can be activated to call for help and then to serve as a homing beacon for DocWagon armed ambulances and fast-response choppers in the area. Rupture of the band will also alert DocWagon representatives.
Upon receiving a call from a contract-holder, DocWagon franchises guarantee arrival of an armed trauma team in less than ten minutes, or else the emergency medical care is free. Resuscitation service carries a high premium (5,000 nuyen), as does High Threat Response (HTR) service (5,000 nuyen). In the latter case, the client or their next of kin is expected to pay medical bills up to and including death compensation for DocWagon employees (20,000 nuyen per cold body).
Gold service includes one free resuscitation per year, a fifty percent reduction on HTR service charges, and a ten percent discount on extended care. Platinum service includes four free resuscitations per year and a fifty percent discount on extended care. There is no charge for HTR services, but employee death compensation still applies. Super-platinum subscribers are entitled to five free resuscitations a year and do not have to pay for HTR services or death compensation.
Doc Wagon does not respond to calls on extraterritorial government or corporate property without permission from the controlling authority.</t>
  </si>
  <si>
    <t>CS/Tear Gas</t>
  </si>
  <si>
    <t>Contact,Inhalation</t>
  </si>
  <si>
    <t>1 Combat Turn</t>
  </si>
  <si>
    <t>Disorientation, Nausea, Stun Damage</t>
  </si>
  <si>
    <t>Gamma-Scopolamine</t>
  </si>
  <si>
    <t>Injection</t>
  </si>
  <si>
    <t>Immediate</t>
  </si>
  <si>
    <t>Paralysis, Truth Serum</t>
  </si>
  <si>
    <t>Narcojet</t>
  </si>
  <si>
    <t>Stun Damage</t>
  </si>
  <si>
    <t>Nausea Gas</t>
  </si>
  <si>
    <t>Inhalation</t>
  </si>
  <si>
    <t>3 Combat Turns</t>
  </si>
  <si>
    <t>Disorientation, Nausea</t>
  </si>
  <si>
    <t>Neuro-Stun VIII</t>
  </si>
  <si>
    <t>Contact, Inhalation</t>
  </si>
  <si>
    <t>Disorientation, Stun Damage</t>
  </si>
  <si>
    <t>Neuro-Stun IX</t>
  </si>
  <si>
    <t>13R</t>
  </si>
  <si>
    <t>Neuro-Stun X</t>
  </si>
  <si>
    <t>Pepper Punch</t>
  </si>
  <si>
    <t>Nausea, Stun Damage</t>
  </si>
  <si>
    <t>Seven-7</t>
  </si>
  <si>
    <t>Physical Damage, Disorientation, Nausea</t>
  </si>
  <si>
    <t>20F</t>
  </si>
  <si>
    <t>Vector</t>
  </si>
  <si>
    <t>Speed</t>
  </si>
  <si>
    <t>Penetration</t>
  </si>
  <si>
    <t>Power</t>
  </si>
  <si>
    <t>Effects</t>
  </si>
  <si>
    <t>Toxin</t>
  </si>
  <si>
    <t>Identification</t>
  </si>
  <si>
    <t>Misc</t>
  </si>
  <si>
    <t>Fake SIN R1</t>
  </si>
  <si>
    <t>Fake SIN R2</t>
  </si>
  <si>
    <t>Fake SIN R3</t>
  </si>
  <si>
    <t>Fake SIN R4</t>
  </si>
  <si>
    <t>Fake SIN R5</t>
  </si>
  <si>
    <t>Fake SIN R6</t>
  </si>
  <si>
    <t>Fake License R1</t>
  </si>
  <si>
    <t>Fake License R2</t>
  </si>
  <si>
    <t>Fake License R3</t>
  </si>
  <si>
    <t>Fake License R4</t>
  </si>
  <si>
    <t>Fake License R5</t>
  </si>
  <si>
    <t>Fake License R6</t>
  </si>
  <si>
    <t>Altskin (Per Application)</t>
  </si>
  <si>
    <t>Altskin (Armor)</t>
  </si>
  <si>
    <t>+500¥</t>
  </si>
  <si>
    <t>Altskin (Chameleon)</t>
  </si>
  <si>
    <t>Altskin (Newprint)</t>
  </si>
  <si>
    <t>+(Rating x 200¥</t>
  </si>
  <si>
    <t>Altskin (Sealer)</t>
  </si>
  <si>
    <t>Altskin (Shifter)</t>
  </si>
  <si>
    <t>Etchers</t>
  </si>
  <si>
    <t>Monowire (Per Meter)</t>
  </si>
  <si>
    <t>Nanopaste Disguise Container (Small)</t>
  </si>
  <si>
    <t>Nanopaste Disguise Container (Large)</t>
  </si>
  <si>
    <t>Nanoscanner</t>
  </si>
  <si>
    <t>As Sensor¥</t>
  </si>
  <si>
    <t>NanoSpy (Per Application)</t>
  </si>
  <si>
    <t>Savior Medkit</t>
  </si>
  <si>
    <t>Savior Medkit Supplies</t>
  </si>
  <si>
    <t>Smart Corrosives (Per Application)</t>
  </si>
  <si>
    <t>Universal Sealant (Per Application)</t>
  </si>
  <si>
    <t>Nano Gear</t>
  </si>
  <si>
    <t>Climbing gear</t>
  </si>
  <si>
    <t>Diving gear</t>
  </si>
  <si>
    <t>Flashlight</t>
  </si>
  <si>
    <t>Gas mask</t>
  </si>
  <si>
    <t>Gecko tape gloves</t>
  </si>
  <si>
    <t>Hazmat suit</t>
  </si>
  <si>
    <t>Light stick</t>
  </si>
  <si>
    <t>Magnesium torch</t>
  </si>
  <si>
    <t>Micro flare launcher</t>
  </si>
  <si>
    <t>175¥</t>
  </si>
  <si>
    <t>Micro flares</t>
  </si>
  <si>
    <t>Rappelling gloves</t>
  </si>
  <si>
    <t>Survival Kit</t>
  </si>
  <si>
    <t>Survival Gear</t>
  </si>
  <si>
    <t>Chemsuit R6</t>
  </si>
  <si>
    <t>Chemsuit R5</t>
  </si>
  <si>
    <t>Chemsuit R4</t>
  </si>
  <si>
    <t>Chemsuit R3</t>
  </si>
  <si>
    <t>Chemsuit R2</t>
  </si>
  <si>
    <t>Chemsuit R1</t>
  </si>
  <si>
    <t>Respirator R1</t>
  </si>
  <si>
    <t>Respirator R2</t>
  </si>
  <si>
    <t>Respirator R3</t>
  </si>
  <si>
    <t>Respirator R4</t>
  </si>
  <si>
    <t>Respirator R5</t>
  </si>
  <si>
    <t>Respirator R6</t>
  </si>
  <si>
    <t>Ares PED (Personal Extrication Device) Mark III</t>
  </si>
  <si>
    <t>Glue solvent</t>
  </si>
  <si>
    <t>90¥</t>
  </si>
  <si>
    <t>Glue sprayer</t>
  </si>
  <si>
    <t>Thermite Burning Bar</t>
  </si>
  <si>
    <t>Ultra-Glide Industrial Lubricant</t>
  </si>
  <si>
    <t>30¥ (per liter)</t>
  </si>
  <si>
    <t>Hold-Fast Adhesive Spray</t>
  </si>
  <si>
    <t>Chemical</t>
  </si>
  <si>
    <t>Software</t>
  </si>
  <si>
    <t>Binoculars, Optical</t>
  </si>
  <si>
    <t>Endoscope</t>
  </si>
  <si>
    <t>Periscope</t>
  </si>
  <si>
    <t>Mage Sight Goggles</t>
  </si>
  <si>
    <t>Telescoping Mirror On A Stick</t>
  </si>
  <si>
    <t>35¥</t>
  </si>
  <si>
    <t>Periscope Cam</t>
  </si>
  <si>
    <t>Imaging Device</t>
  </si>
  <si>
    <t>Imaging Enhancement</t>
  </si>
  <si>
    <t>Low-light vision</t>
  </si>
  <si>
    <t>[1]</t>
  </si>
  <si>
    <t>Flare compensation</t>
  </si>
  <si>
    <t>Image link</t>
  </si>
  <si>
    <t>+25¥</t>
  </si>
  <si>
    <t>Smartlink</t>
  </si>
  <si>
    <t>+4R</t>
  </si>
  <si>
    <t>Thermographic vision</t>
  </si>
  <si>
    <t>Vision magnification</t>
  </si>
  <si>
    <t>Capacity</t>
  </si>
  <si>
    <t>Binoculars C1</t>
  </si>
  <si>
    <t>Binoculars C2</t>
  </si>
  <si>
    <t>Binoculars C3</t>
  </si>
  <si>
    <t>Camera C1</t>
  </si>
  <si>
    <t>Camera C2</t>
  </si>
  <si>
    <t>Camera C3</t>
  </si>
  <si>
    <t>Camera C4</t>
  </si>
  <si>
    <t>Camera C5</t>
  </si>
  <si>
    <t>Camera C6</t>
  </si>
  <si>
    <t>Micro–Camera</t>
  </si>
  <si>
    <t>Imaging Scopes</t>
  </si>
  <si>
    <t>[2]</t>
  </si>
  <si>
    <t>[3]</t>
  </si>
  <si>
    <t>[4]</t>
  </si>
  <si>
    <t>[5]</t>
  </si>
  <si>
    <t>[6]</t>
  </si>
  <si>
    <t>Contacts C1</t>
  </si>
  <si>
    <t>Contacts C2</t>
  </si>
  <si>
    <t>Contacts C3</t>
  </si>
  <si>
    <t>Glasses C1</t>
  </si>
  <si>
    <t>Glasses C2</t>
  </si>
  <si>
    <t>Glasses C3</t>
  </si>
  <si>
    <t>Glasses C4</t>
  </si>
  <si>
    <t>Goggles C1</t>
  </si>
  <si>
    <t>Goggles C2</t>
  </si>
  <si>
    <t>Goggles C3</t>
  </si>
  <si>
    <t>Goggles C4</t>
  </si>
  <si>
    <t>Goggles C5</t>
  </si>
  <si>
    <t>Goggles C6</t>
  </si>
  <si>
    <t>Monocle C1</t>
  </si>
  <si>
    <t>Monocle C2</t>
  </si>
  <si>
    <t>Monocle C3</t>
  </si>
  <si>
    <t>Monocle C4</t>
  </si>
  <si>
    <t>Audio Device</t>
  </si>
  <si>
    <t>Directional mic C1</t>
  </si>
  <si>
    <t>Directional mic C2</t>
  </si>
  <si>
    <t>Directional mic C3</t>
  </si>
  <si>
    <t>Directional mic C4</t>
  </si>
  <si>
    <t>Directional mic C6</t>
  </si>
  <si>
    <t>Directional mic C5</t>
  </si>
  <si>
    <t>Ear buds C1</t>
  </si>
  <si>
    <t>Ear buds C2</t>
  </si>
  <si>
    <t>Ear buds C3</t>
  </si>
  <si>
    <t>Headphones C1</t>
  </si>
  <si>
    <t>Headphones C2</t>
  </si>
  <si>
    <t>Headphones C3</t>
  </si>
  <si>
    <t>Headphones C4</t>
  </si>
  <si>
    <t>Headphones C5</t>
  </si>
  <si>
    <t>Headphones C6</t>
  </si>
  <si>
    <t>Laser mic C1</t>
  </si>
  <si>
    <t>Laser mic C2</t>
  </si>
  <si>
    <t>Laser mic C3</t>
  </si>
  <si>
    <t>Laser mic C4</t>
  </si>
  <si>
    <t>Laser mic C5</t>
  </si>
  <si>
    <t>Laser mic C6</t>
  </si>
  <si>
    <t>Omni-directional mic C1</t>
  </si>
  <si>
    <t>Omni-directional mic C2</t>
  </si>
  <si>
    <t>Omni-directional mic C3</t>
  </si>
  <si>
    <t>Omni-directional mic C4</t>
  </si>
  <si>
    <t>Omni-directional mic C5</t>
  </si>
  <si>
    <t>Omni-directional mic C6</t>
  </si>
  <si>
    <t>Spatial recognizer</t>
  </si>
  <si>
    <t>+1,000¥</t>
  </si>
  <si>
    <t>Audio Enhancement</t>
  </si>
  <si>
    <t>Vision enhancement R1</t>
  </si>
  <si>
    <t>Vision enhancement R2</t>
  </si>
  <si>
    <t>Vision enhancement R3</t>
  </si>
  <si>
    <t>Vision enhancement R4</t>
  </si>
  <si>
    <t>Vision enhancement R5</t>
  </si>
  <si>
    <t>Vision enhancement R6</t>
  </si>
  <si>
    <t>Audio enhancement R1</t>
  </si>
  <si>
    <t>Audio enhancement R2</t>
  </si>
  <si>
    <t>Audio enhancement R3</t>
  </si>
  <si>
    <t>Select sound filter R1</t>
  </si>
  <si>
    <t>Select sound filter R2</t>
  </si>
  <si>
    <t>Select sound filter R3</t>
  </si>
  <si>
    <t>Standard</t>
  </si>
  <si>
    <t>Silver</t>
  </si>
  <si>
    <t>Ebony</t>
  </si>
  <si>
    <t>Max</t>
  </si>
  <si>
    <t>Credstick</t>
  </si>
  <si>
    <t>Kit</t>
  </si>
  <si>
    <t>Shop</t>
  </si>
  <si>
    <t>Facility</t>
  </si>
  <si>
    <t>50,000¥</t>
  </si>
  <si>
    <t>Tool</t>
  </si>
  <si>
    <t>Explosives</t>
  </si>
  <si>
    <t>Ammonium nitrate</t>
  </si>
  <si>
    <t>80¥ per KG</t>
  </si>
  <si>
    <t>R&amp;G</t>
  </si>
  <si>
    <t>ANFO</t>
  </si>
  <si>
    <t>100¥ per KG</t>
  </si>
  <si>
    <t>Commercial</t>
  </si>
  <si>
    <t>Detonating Cord, Low Yield</t>
  </si>
  <si>
    <t>100¥ per meter</t>
  </si>
  <si>
    <t>Detonating Cord, High Yield</t>
  </si>
  <si>
    <t>150¥ per meter</t>
  </si>
  <si>
    <t>Dynamite</t>
  </si>
  <si>
    <t>350¥ per KG</t>
  </si>
  <si>
    <t>Nitroglycerin</t>
  </si>
  <si>
    <t>11R</t>
  </si>
  <si>
    <t>TNT</t>
  </si>
  <si>
    <t>200¥ per KG</t>
  </si>
  <si>
    <t>Explosives Accessories</t>
  </si>
  <si>
    <t>Safety Fuse</t>
  </si>
  <si>
    <t>5¥ per meter</t>
  </si>
  <si>
    <t>Detonators</t>
  </si>
  <si>
    <t>Detonator Cap</t>
  </si>
  <si>
    <t>Pull</t>
  </si>
  <si>
    <t>Binary R1</t>
  </si>
  <si>
    <t>Binary R2</t>
  </si>
  <si>
    <t>Binary R3</t>
  </si>
  <si>
    <t>Binary R4</t>
  </si>
  <si>
    <t>Binary R5</t>
  </si>
  <si>
    <t>Binary R6</t>
  </si>
  <si>
    <t>Binary R7</t>
  </si>
  <si>
    <t>Binary R8</t>
  </si>
  <si>
    <t>Binary R9</t>
  </si>
  <si>
    <t>Binary R10</t>
  </si>
  <si>
    <t>Binary R11</t>
  </si>
  <si>
    <t>Binary R12</t>
  </si>
  <si>
    <t>Binary R13</t>
  </si>
  <si>
    <t>Binary R14</t>
  </si>
  <si>
    <t>Binary R15</t>
  </si>
  <si>
    <t>Binary R16</t>
  </si>
  <si>
    <t>Binary R17</t>
  </si>
  <si>
    <t>Binary R18</t>
  </si>
  <si>
    <t>Binary R19</t>
  </si>
  <si>
    <t>Binary R20</t>
  </si>
  <si>
    <t>Optical R1</t>
  </si>
  <si>
    <t>Optical R2</t>
  </si>
  <si>
    <t>Optical R3</t>
  </si>
  <si>
    <t>Optical R4</t>
  </si>
  <si>
    <t>Optical R5</t>
  </si>
  <si>
    <t>Optical R6</t>
  </si>
  <si>
    <t>Radio R1</t>
  </si>
  <si>
    <t>Radio R2</t>
  </si>
  <si>
    <t>Radio R3</t>
  </si>
  <si>
    <t>Timer R1</t>
  </si>
  <si>
    <t>Timer R2</t>
  </si>
  <si>
    <t>Timer R3</t>
  </si>
  <si>
    <t>Hard-Shell Briefcase R1</t>
  </si>
  <si>
    <t>Hard-Shell Briefcase R2</t>
  </si>
  <si>
    <t>Hard-Shell Briefcase R3</t>
  </si>
  <si>
    <t>Hard-Shell Briefcase R4</t>
  </si>
  <si>
    <t>Hard-Shell Briefcase R5</t>
  </si>
  <si>
    <t>Hard-Shell Briefcase R6</t>
  </si>
  <si>
    <t>Hard-Shell Briefcase R7</t>
  </si>
  <si>
    <t>Hard-Shell Briefcase R8</t>
  </si>
  <si>
    <t>Hard-Shell Briefcase R9</t>
  </si>
  <si>
    <t>Hard-Shell Briefcase R10</t>
  </si>
  <si>
    <t>Hard-Shell Briefcase R11</t>
  </si>
  <si>
    <t>Hard-Shell Briefcase R12</t>
  </si>
  <si>
    <t>Atomizer R1</t>
  </si>
  <si>
    <t>Atomizer R2</t>
  </si>
  <si>
    <t>Atomizer R3</t>
  </si>
  <si>
    <t>Atomizer R4</t>
  </si>
  <si>
    <t>Atomizer R5</t>
  </si>
  <si>
    <t>Atomizer R6</t>
  </si>
  <si>
    <t>Atomizer R7</t>
  </si>
  <si>
    <t>Atomizer R8</t>
  </si>
  <si>
    <t>Atomizer R9</t>
  </si>
  <si>
    <t>Atomizer R10</t>
  </si>
  <si>
    <t>Plastic R6</t>
  </si>
  <si>
    <t>Plastic R7</t>
  </si>
  <si>
    <t>Plastic R8</t>
  </si>
  <si>
    <t>Plastic R9</t>
  </si>
  <si>
    <t>Plastic R10</t>
  </si>
  <si>
    <t>Plastic R11</t>
  </si>
  <si>
    <t>Plastic R12</t>
  </si>
  <si>
    <t>Plastic R13</t>
  </si>
  <si>
    <t>Plastic R14</t>
  </si>
  <si>
    <t>Plastic R15</t>
  </si>
  <si>
    <t>Plastic R25</t>
  </si>
  <si>
    <t>Plastic R24</t>
  </si>
  <si>
    <t>Plastic R23</t>
  </si>
  <si>
    <t>Plastic R22</t>
  </si>
  <si>
    <t>Plastic R21</t>
  </si>
  <si>
    <t>Plastic R20</t>
  </si>
  <si>
    <t>Plastic R19</t>
  </si>
  <si>
    <t>Plastic R18</t>
  </si>
  <si>
    <t>Plastic R17</t>
  </si>
  <si>
    <t>Plastic R16</t>
  </si>
  <si>
    <t>Foam R6</t>
  </si>
  <si>
    <t>Foam R7</t>
  </si>
  <si>
    <t>Foam R8</t>
  </si>
  <si>
    <t>Foam R9</t>
  </si>
  <si>
    <t>Foam R10</t>
  </si>
  <si>
    <t>Foam R11</t>
  </si>
  <si>
    <t>Foam R12</t>
  </si>
  <si>
    <t>Foam R13</t>
  </si>
  <si>
    <t>Foam R14</t>
  </si>
  <si>
    <t>Foam R15</t>
  </si>
  <si>
    <t>Foam R16</t>
  </si>
  <si>
    <t>Foam R17</t>
  </si>
  <si>
    <t>Foam R18</t>
  </si>
  <si>
    <t>Foam R19</t>
  </si>
  <si>
    <t>Foam R20</t>
  </si>
  <si>
    <t>Foam R21</t>
  </si>
  <si>
    <t>Foam R22</t>
  </si>
  <si>
    <t>Foam R23</t>
  </si>
  <si>
    <t>Foam R24</t>
  </si>
  <si>
    <t>Foam R25</t>
  </si>
  <si>
    <t>Liquid R1</t>
  </si>
  <si>
    <t>Liquid R2</t>
  </si>
  <si>
    <t>Liquid R3</t>
  </si>
  <si>
    <t>Liquid R4</t>
  </si>
  <si>
    <t>Liquid R5</t>
  </si>
  <si>
    <t>Liquid R6</t>
  </si>
  <si>
    <t>Liquid R7</t>
  </si>
  <si>
    <t>Liquid R8</t>
  </si>
  <si>
    <t>Liquid R9</t>
  </si>
  <si>
    <t>Liquid R10</t>
  </si>
  <si>
    <t>Liquid R11</t>
  </si>
  <si>
    <t>Liquid R12</t>
  </si>
  <si>
    <t>Liquid R13</t>
  </si>
  <si>
    <t>Liquid R14</t>
  </si>
  <si>
    <t>Liquid R15</t>
  </si>
  <si>
    <t>Liquid R16</t>
  </si>
  <si>
    <t>Liquid R17</t>
  </si>
  <si>
    <t>Liquid R18</t>
  </si>
  <si>
    <t>Liquid R19</t>
  </si>
  <si>
    <t>Liquid R20</t>
  </si>
  <si>
    <t>Liquid R21</t>
  </si>
  <si>
    <t>Liquid R22</t>
  </si>
  <si>
    <t>Liquid R23</t>
  </si>
  <si>
    <t>Liquid R24</t>
  </si>
  <si>
    <t>Liquid R25</t>
  </si>
  <si>
    <t>Linear Charge R1</t>
  </si>
  <si>
    <t>Linear Charge R2</t>
  </si>
  <si>
    <t>Linear Charge R3</t>
  </si>
  <si>
    <t>Linear Charge R4</t>
  </si>
  <si>
    <t>Linear Charge R5</t>
  </si>
  <si>
    <t>Linear Charge R6</t>
  </si>
  <si>
    <t>Linear Charge R7</t>
  </si>
  <si>
    <t>Linear Charge R8</t>
  </si>
  <si>
    <t>Linear Charge R9</t>
  </si>
  <si>
    <t>Linear Charge R10</t>
  </si>
  <si>
    <t>Linear Charge R11</t>
  </si>
  <si>
    <t>Linear Charge R12</t>
  </si>
  <si>
    <t>Linear Charge R13</t>
  </si>
  <si>
    <t>Linear Charge R14</t>
  </si>
  <si>
    <t>Linear Charge R15</t>
  </si>
  <si>
    <t>Linear Charge R16</t>
  </si>
  <si>
    <t>Linear Charge R17</t>
  </si>
  <si>
    <t>Linear Charge R18</t>
  </si>
  <si>
    <t>Linear Charge R19</t>
  </si>
  <si>
    <t>Linear Charge R20</t>
  </si>
  <si>
    <t>Linear Charge R21</t>
  </si>
  <si>
    <t>Linear Charge R22</t>
  </si>
  <si>
    <t>Linear Charge R23</t>
  </si>
  <si>
    <t>Linear Charge R24</t>
  </si>
  <si>
    <t>Linear Charge R25</t>
  </si>
  <si>
    <t>Demolition</t>
  </si>
  <si>
    <t>Electronic</t>
  </si>
  <si>
    <t>Maglock R1</t>
  </si>
  <si>
    <t>Maglock R2</t>
  </si>
  <si>
    <t>Maglock R3</t>
  </si>
  <si>
    <t>Maglock R4</t>
  </si>
  <si>
    <t>Maglock R5</t>
  </si>
  <si>
    <t>Maglock R6</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</si>
</sst>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xf numFmtId="0"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S618"/>
  <sheetViews>
    <sheetView tabSelected="1" topLeftCell="J585" workbookViewId="0">
      <selection activeCell="O621" sqref="O621"/>
    </sheetView>
  </sheetViews>
  <sheetFormatPr defaultRowHeight="15"/>
  <cols>
    <col min="1" max="1" width="14.7109375" customWidth="1"/>
    <col min="2" max="2" width="21.140625" customWidth="1"/>
    <col min="3" max="3" width="31" customWidth="1"/>
    <col min="4" max="4" width="14.140625" customWidth="1"/>
    <col min="5" max="5" width="12.85546875" customWidth="1"/>
    <col min="6" max="6" width="29.5703125" customWidth="1"/>
    <col min="7" max="7" width="32.140625" customWidth="1"/>
    <col min="9" max="10" width="13.42578125" customWidth="1"/>
    <col min="11" max="11" width="16" customWidth="1"/>
    <col min="18" max="18" width="12.140625" customWidth="1"/>
  </cols>
  <sheetData>
    <row r="1" spans="1:19">
      <c r="A1" t="s">
        <v>0</v>
      </c>
      <c r="B1" t="s">
        <v>1</v>
      </c>
      <c r="C1" t="s">
        <v>81</v>
      </c>
      <c r="D1" t="s">
        <v>613</v>
      </c>
      <c r="E1" t="s">
        <v>80</v>
      </c>
      <c r="F1" t="s">
        <v>79</v>
      </c>
      <c r="G1" t="s">
        <v>78</v>
      </c>
      <c r="H1" t="s">
        <v>77</v>
      </c>
      <c r="I1" t="s">
        <v>196</v>
      </c>
      <c r="J1" t="s">
        <v>308</v>
      </c>
      <c r="K1" t="s">
        <v>198</v>
      </c>
      <c r="L1" t="s">
        <v>197</v>
      </c>
      <c r="M1" t="s">
        <v>519</v>
      </c>
      <c r="N1" t="s">
        <v>520</v>
      </c>
      <c r="O1" t="s">
        <v>521</v>
      </c>
      <c r="P1" t="s">
        <v>522</v>
      </c>
      <c r="Q1" t="s">
        <v>523</v>
      </c>
      <c r="R1" t="s">
        <v>693</v>
      </c>
    </row>
    <row r="2" spans="1:19">
      <c r="A2" t="s">
        <v>868</v>
      </c>
      <c r="B2" t="s">
        <v>2</v>
      </c>
      <c r="C2" t="s">
        <v>3</v>
      </c>
      <c r="E2">
        <v>1</v>
      </c>
      <c r="F2">
        <v>2</v>
      </c>
      <c r="G2" t="s">
        <v>4</v>
      </c>
      <c r="H2" t="s">
        <v>5</v>
      </c>
      <c r="K2">
        <v>0</v>
      </c>
      <c r="L2">
        <v>0</v>
      </c>
      <c r="O2">
        <v>0</v>
      </c>
      <c r="P2">
        <v>0</v>
      </c>
      <c r="R2">
        <v>0</v>
      </c>
      <c r="S2" t="str">
        <f>"insert into tgear(`Type`,`SubType`,`Name`,`Capacity`,`Rating`,`Availability`,`Cost`,`Source`,`Description`,`Wireless`,`DataProcessing`,`Firewall`,`Vector`,`Speed`,`Penetration`,`Power`,`Effects`,`Max`) values ('"&amp;A2&amp;"','"&amp;B2&amp;"','"&amp;C2&amp;"','"&amp;D2&amp;"',"&amp;E2&amp;",'"&amp;F2&amp;"','"&amp;G2&amp;"','"&amp;H2&amp;"','"&amp;I2&amp;"','"&amp;J2&amp;"',"&amp;K2&amp;","&amp;L2&amp;",'"&amp;M2&amp;"','"&amp;N2&amp;"',"&amp;O2&amp;","&amp;P2&amp;",'"&amp;Q2&amp;"',"&amp;R2&amp;");"</f>
        <v>insert into tgear(`Type`,`SubType`,`Name`,`Capacity`,`Rating`,`Availability`,`Cost`,`Source`,`Description`,`Wireless`,`DataProcessing`,`Firewall`,`Vector`,`Speed`,`Penetration`,`Power`,`Effects`,`Max`) values ('Electronic','Commlink','Meta Link','',1,'2','100¥','Core','','',0,0,'','',0,0,'',0);</v>
      </c>
    </row>
    <row r="3" spans="1:19">
      <c r="A3" t="s">
        <v>868</v>
      </c>
      <c r="B3" t="s">
        <v>2</v>
      </c>
      <c r="C3" t="s">
        <v>6</v>
      </c>
      <c r="E3">
        <v>2</v>
      </c>
      <c r="F3">
        <v>4</v>
      </c>
      <c r="G3" t="s">
        <v>7</v>
      </c>
      <c r="H3" t="s">
        <v>5</v>
      </c>
      <c r="K3">
        <v>0</v>
      </c>
      <c r="L3">
        <v>0</v>
      </c>
      <c r="O3">
        <v>0</v>
      </c>
      <c r="P3">
        <v>0</v>
      </c>
      <c r="R3">
        <v>0</v>
      </c>
      <c r="S3" t="str">
        <f t="shared" ref="S3:S66" si="0">"insert into tgear(`Type`,`SubType`,`Name`,`Capacity`,`Rating`,`Availability`,`Cost`,`Source`,`Description`,`Wireless`,`DataProcessing`,`Firewall`,`Vector`,`Speed`,`Penetration`,`Power`,`Effects`,`Max`) values ('"&amp;A3&amp;"','"&amp;B3&amp;"','"&amp;C3&amp;"','"&amp;D3&amp;"',"&amp;E3&amp;",'"&amp;F3&amp;"','"&amp;G3&amp;"','"&amp;H3&amp;"','"&amp;I3&amp;"','"&amp;J3&amp;"',"&amp;K3&amp;","&amp;L3&amp;",'"&amp;M3&amp;"','"&amp;N3&amp;"',"&amp;O3&amp;","&amp;P3&amp;",'"&amp;Q3&amp;"',"&amp;R3&amp;");"</f>
        <v>insert into tgear(`Type`,`SubType`,`Name`,`Capacity`,`Rating`,`Availability`,`Cost`,`Source`,`Description`,`Wireless`,`DataProcessing`,`Firewall`,`Vector`,`Speed`,`Penetration`,`Power`,`Effects`,`Max`) values ('Electronic','Commlink','Sony Emperor','',2,'4','700¥','Core','','',0,0,'','',0,0,'',0);</v>
      </c>
    </row>
    <row r="4" spans="1:19">
      <c r="A4" t="s">
        <v>868</v>
      </c>
      <c r="B4" t="s">
        <v>2</v>
      </c>
      <c r="C4" t="s">
        <v>8</v>
      </c>
      <c r="E4">
        <v>3</v>
      </c>
      <c r="F4">
        <v>6</v>
      </c>
      <c r="G4" t="s">
        <v>9</v>
      </c>
      <c r="H4" t="s">
        <v>5</v>
      </c>
      <c r="K4">
        <v>0</v>
      </c>
      <c r="L4">
        <v>0</v>
      </c>
      <c r="O4">
        <v>0</v>
      </c>
      <c r="P4">
        <v>0</v>
      </c>
      <c r="R4">
        <v>0</v>
      </c>
      <c r="S4" t="str">
        <f t="shared" si="0"/>
        <v>insert into tgear(`Type`,`SubType`,`Name`,`Capacity`,`Rating`,`Availability`,`Cost`,`Source`,`Description`,`Wireless`,`DataProcessing`,`Firewall`,`Vector`,`Speed`,`Penetration`,`Power`,`Effects`,`Max`) values ('Electronic','Commlink','Renraku Sensei','',3,'6','1,000¥','Core','','',0,0,'','',0,0,'',0);</v>
      </c>
    </row>
    <row r="5" spans="1:19">
      <c r="A5" t="s">
        <v>868</v>
      </c>
      <c r="B5" t="s">
        <v>2</v>
      </c>
      <c r="C5" t="s">
        <v>10</v>
      </c>
      <c r="E5">
        <v>4</v>
      </c>
      <c r="F5">
        <v>8</v>
      </c>
      <c r="G5" t="s">
        <v>11</v>
      </c>
      <c r="H5" t="s">
        <v>5</v>
      </c>
      <c r="K5">
        <v>0</v>
      </c>
      <c r="L5">
        <v>0</v>
      </c>
      <c r="O5">
        <v>0</v>
      </c>
      <c r="P5">
        <v>0</v>
      </c>
      <c r="R5">
        <v>0</v>
      </c>
      <c r="S5" t="str">
        <f t="shared" si="0"/>
        <v>insert into tgear(`Type`,`SubType`,`Name`,`Capacity`,`Rating`,`Availability`,`Cost`,`Source`,`Description`,`Wireless`,`DataProcessing`,`Firewall`,`Vector`,`Speed`,`Penetration`,`Power`,`Effects`,`Max`) values ('Electronic','Commlink','Erika Elite','',4,'8','2,500¥','Core','','',0,0,'','',0,0,'',0);</v>
      </c>
    </row>
    <row r="6" spans="1:19">
      <c r="A6" t="s">
        <v>868</v>
      </c>
      <c r="B6" t="s">
        <v>2</v>
      </c>
      <c r="C6" t="s">
        <v>12</v>
      </c>
      <c r="E6">
        <v>5</v>
      </c>
      <c r="F6">
        <v>10</v>
      </c>
      <c r="G6" t="s">
        <v>13</v>
      </c>
      <c r="H6" t="s">
        <v>5</v>
      </c>
      <c r="K6">
        <v>0</v>
      </c>
      <c r="L6">
        <v>0</v>
      </c>
      <c r="O6">
        <v>0</v>
      </c>
      <c r="P6">
        <v>0</v>
      </c>
      <c r="R6">
        <v>0</v>
      </c>
      <c r="S6" t="str">
        <f t="shared" si="0"/>
        <v>insert into tgear(`Type`,`SubType`,`Name`,`Capacity`,`Rating`,`Availability`,`Cost`,`Source`,`Description`,`Wireless`,`DataProcessing`,`Firewall`,`Vector`,`Speed`,`Penetration`,`Power`,`Effects`,`Max`) values ('Electronic','Commlink','Hermes Ikon','',5,'10','3,000¥','Core','','',0,0,'','',0,0,'',0);</v>
      </c>
    </row>
    <row r="7" spans="1:19">
      <c r="A7" t="s">
        <v>868</v>
      </c>
      <c r="B7" t="s">
        <v>2</v>
      </c>
      <c r="C7" t="s">
        <v>14</v>
      </c>
      <c r="E7">
        <v>6</v>
      </c>
      <c r="F7">
        <v>12</v>
      </c>
      <c r="G7" t="s">
        <v>15</v>
      </c>
      <c r="H7" t="s">
        <v>5</v>
      </c>
      <c r="K7">
        <v>0</v>
      </c>
      <c r="L7">
        <v>0</v>
      </c>
      <c r="O7">
        <v>0</v>
      </c>
      <c r="P7">
        <v>0</v>
      </c>
      <c r="R7">
        <v>0</v>
      </c>
      <c r="S7" t="str">
        <f t="shared" si="0"/>
        <v>insert into tgear(`Type`,`SubType`,`Name`,`Capacity`,`Rating`,`Availability`,`Cost`,`Source`,`Description`,`Wireless`,`DataProcessing`,`Firewall`,`Vector`,`Speed`,`Penetration`,`Power`,`Effects`,`Max`) values ('Electronic','Commlink','Transys Avalon','',6,'12','5,000¥','Core','','',0,0,'','',0,0,'',0);</v>
      </c>
    </row>
    <row r="8" spans="1:19">
      <c r="A8" t="s">
        <v>868</v>
      </c>
      <c r="B8" t="s">
        <v>2</v>
      </c>
      <c r="C8" t="s">
        <v>16</v>
      </c>
      <c r="E8">
        <v>7</v>
      </c>
      <c r="F8">
        <v>14</v>
      </c>
      <c r="G8" t="s">
        <v>17</v>
      </c>
      <c r="H8" t="s">
        <v>5</v>
      </c>
      <c r="K8">
        <v>0</v>
      </c>
      <c r="L8">
        <v>0</v>
      </c>
      <c r="O8">
        <v>0</v>
      </c>
      <c r="P8">
        <v>0</v>
      </c>
      <c r="R8">
        <v>0</v>
      </c>
      <c r="S8" t="str">
        <f t="shared" si="0"/>
        <v>insert into tgear(`Type`,`SubType`,`Name`,`Capacity`,`Rating`,`Availability`,`Cost`,`Source`,`Description`,`Wireless`,`DataProcessing`,`Firewall`,`Vector`,`Speed`,`Penetration`,`Power`,`Effects`,`Max`) values ('Electronic','Commlink','Fairlight Caliban','',7,'14','8,000¥','Core','','',0,0,'','',0,0,'',0);</v>
      </c>
    </row>
    <row r="9" spans="1:19">
      <c r="A9" t="s">
        <v>868</v>
      </c>
      <c r="B9" t="s">
        <v>2</v>
      </c>
      <c r="C9" t="s">
        <v>18</v>
      </c>
      <c r="E9">
        <v>2</v>
      </c>
      <c r="F9" t="s">
        <v>19</v>
      </c>
      <c r="G9" t="s">
        <v>20</v>
      </c>
      <c r="H9" t="s">
        <v>21</v>
      </c>
      <c r="K9">
        <v>0</v>
      </c>
      <c r="L9">
        <v>0</v>
      </c>
      <c r="O9">
        <v>0</v>
      </c>
      <c r="P9">
        <v>0</v>
      </c>
      <c r="R9">
        <v>0</v>
      </c>
      <c r="S9" t="str">
        <f t="shared" si="0"/>
        <v>insert into tgear(`Type`,`SubType`,`Name`,`Capacity`,`Rating`,`Availability`,`Cost`,`Source`,`Description`,`Wireless`,`DataProcessing`,`Firewall`,`Vector`,`Speed`,`Penetration`,`Power`,`Effects`,`Max`) values ('Electronic','Commlink','EvoTech Himitsu','',2,'8R','11,000¥','SR5:DT','','',0,0,'','',0,0,'',0);</v>
      </c>
    </row>
    <row r="10" spans="1:19">
      <c r="A10" t="s">
        <v>868</v>
      </c>
      <c r="B10" t="s">
        <v>2</v>
      </c>
      <c r="C10" t="s">
        <v>22</v>
      </c>
      <c r="E10">
        <v>3</v>
      </c>
      <c r="F10">
        <v>7</v>
      </c>
      <c r="G10" t="s">
        <v>23</v>
      </c>
      <c r="H10" t="s">
        <v>21</v>
      </c>
      <c r="K10">
        <v>0</v>
      </c>
      <c r="L10">
        <v>0</v>
      </c>
      <c r="O10">
        <v>0</v>
      </c>
      <c r="P10">
        <v>0</v>
      </c>
      <c r="R10">
        <v>0</v>
      </c>
      <c r="S10" t="str">
        <f t="shared" si="0"/>
        <v>insert into tgear(`Type`,`SubType`,`Name`,`Capacity`,`Rating`,`Availability`,`Cost`,`Source`,`Description`,`Wireless`,`DataProcessing`,`Firewall`,`Vector`,`Speed`,`Penetration`,`Power`,`Effects`,`Max`) values ('Electronic','Commlink','MCT Blue Defender','',3,'7','2,000¥','SR5:DT','','',0,0,'','',0,0,'',0);</v>
      </c>
    </row>
    <row r="11" spans="1:19">
      <c r="A11" t="s">
        <v>868</v>
      </c>
      <c r="B11" t="s">
        <v>2</v>
      </c>
      <c r="C11" t="s">
        <v>24</v>
      </c>
      <c r="E11">
        <v>4</v>
      </c>
      <c r="F11">
        <v>5</v>
      </c>
      <c r="G11" t="s">
        <v>25</v>
      </c>
      <c r="H11" t="s">
        <v>21</v>
      </c>
      <c r="K11">
        <v>0</v>
      </c>
      <c r="L11">
        <v>0</v>
      </c>
      <c r="O11">
        <v>0</v>
      </c>
      <c r="P11">
        <v>0</v>
      </c>
      <c r="R11">
        <v>0</v>
      </c>
      <c r="S11" t="str">
        <f t="shared" si="0"/>
        <v>insert into tgear(`Type`,`SubType`,`Name`,`Capacity`,`Rating`,`Availability`,`Cost`,`Source`,`Description`,`Wireless`,`DataProcessing`,`Firewall`,`Vector`,`Speed`,`Penetration`,`Power`,`Effects`,`Max`) values ('Electronic','Commlink','Nixdorf Sekretär','',4,'5','4,000¥','SR5:DT','','',0,0,'','',0,0,'',0);</v>
      </c>
    </row>
    <row r="12" spans="1:19">
      <c r="A12" t="s">
        <v>868</v>
      </c>
      <c r="B12" t="s">
        <v>2</v>
      </c>
      <c r="C12" t="s">
        <v>26</v>
      </c>
      <c r="E12">
        <v>0</v>
      </c>
      <c r="F12">
        <v>1</v>
      </c>
      <c r="G12" t="s">
        <v>23</v>
      </c>
      <c r="H12" t="s">
        <v>21</v>
      </c>
      <c r="K12">
        <v>0</v>
      </c>
      <c r="L12">
        <v>0</v>
      </c>
      <c r="O12">
        <v>0</v>
      </c>
      <c r="P12">
        <v>0</v>
      </c>
      <c r="R12">
        <v>0</v>
      </c>
      <c r="S12" t="str">
        <f t="shared" si="0"/>
        <v>insert into tgear(`Type`,`SubType`,`Name`,`Capacity`,`Rating`,`Availability`,`Cost`,`Source`,`Description`,`Wireless`,`DataProcessing`,`Firewall`,`Vector`,`Speed`,`Penetration`,`Power`,`Effects`,`Max`) values ('Electronic','Commlink','Nixdorf Sekretär w/ Liebesekretär','',0,'1','2,000¥','SR5:DT','','',0,0,'','',0,0,'',0);</v>
      </c>
    </row>
    <row r="13" spans="1:19">
      <c r="A13" t="s">
        <v>868</v>
      </c>
      <c r="B13" t="s">
        <v>28</v>
      </c>
      <c r="C13" t="s">
        <v>29</v>
      </c>
      <c r="E13">
        <v>0</v>
      </c>
      <c r="G13" t="s">
        <v>4</v>
      </c>
      <c r="H13" t="s">
        <v>5</v>
      </c>
      <c r="K13">
        <v>0</v>
      </c>
      <c r="L13">
        <v>0</v>
      </c>
      <c r="O13">
        <v>0</v>
      </c>
      <c r="P13">
        <v>0</v>
      </c>
      <c r="R13">
        <v>0</v>
      </c>
      <c r="S13" t="str">
        <f t="shared" si="0"/>
        <v>insert into tgear(`Type`,`SubType`,`Name`,`Capacity`,`Rating`,`Availability`,`Cost`,`Source`,`Description`,`Wireless`,`DataProcessing`,`Firewall`,`Vector`,`Speed`,`Penetration`,`Power`,`Effects`,`Max`) values ('Electronic','Commlink Mod','Sim Module','',0,'','100¥','Core','','',0,0,'','',0,0,'',0);</v>
      </c>
    </row>
    <row r="14" spans="1:19">
      <c r="A14" t="s">
        <v>868</v>
      </c>
      <c r="B14" t="s">
        <v>28</v>
      </c>
      <c r="C14" t="s">
        <v>30</v>
      </c>
      <c r="E14">
        <v>0</v>
      </c>
      <c r="F14" t="s">
        <v>250</v>
      </c>
      <c r="G14" t="s">
        <v>105</v>
      </c>
      <c r="H14" t="s">
        <v>5</v>
      </c>
      <c r="K14">
        <v>0</v>
      </c>
      <c r="L14">
        <v>0</v>
      </c>
      <c r="O14">
        <v>0</v>
      </c>
      <c r="P14">
        <v>0</v>
      </c>
      <c r="R14">
        <v>0</v>
      </c>
      <c r="S14" t="str">
        <f t="shared" si="0"/>
        <v>insert into tgear(`Type`,`SubType`,`Name`,`Capacity`,`Rating`,`Availability`,`Cost`,`Source`,`Description`,`Wireless`,`DataProcessing`,`Firewall`,`Vector`,`Speed`,`Penetration`,`Power`,`Effects`,`Max`) values ('Electronic','Commlink Mod','Sim Module w/ Hot-Sim','',0,'4F','250¥','Core','','',0,0,'','',0,0,'',0);</v>
      </c>
    </row>
    <row r="15" spans="1:19">
      <c r="A15" t="s">
        <v>868</v>
      </c>
      <c r="B15" t="s">
        <v>28</v>
      </c>
      <c r="C15" t="s">
        <v>33</v>
      </c>
      <c r="E15">
        <v>4</v>
      </c>
      <c r="F15" t="s">
        <v>34</v>
      </c>
      <c r="G15" t="s">
        <v>35</v>
      </c>
      <c r="H15" t="s">
        <v>36</v>
      </c>
      <c r="I15" t="s">
        <v>352</v>
      </c>
      <c r="K15">
        <v>0</v>
      </c>
      <c r="L15">
        <v>0</v>
      </c>
      <c r="O15">
        <v>0</v>
      </c>
      <c r="P15">
        <v>0</v>
      </c>
      <c r="R15">
        <v>0</v>
      </c>
      <c r="S15" t="str">
        <f t="shared" si="0"/>
        <v>insert into tgear(`Type`,`SubType`,`Name`,`Capacity`,`Rating`,`Availability`,`Cost`,`Source`,`Description`,`Wireless`,`DataProcessing`,`Firewall`,`Vector`,`Speed`,`Penetration`,`Power`,`Effects`,`Max`) values ('Electronic','Commlink Mod','PI-Tac Level I','',4,'12R','115,000¥','SR5:R&amp;G','The basic, civilian Level PI-Tac is popular with the extreme-sport set including combat re-enactors or amateur urban/combat brawl leagues and even big/game hunters. While the Level I comes with only the basic functions, it provides users with a +1 to all Perception Tests, including audio and visual.','',0,0,'','',0,0,'',0);</v>
      </c>
    </row>
    <row r="16" spans="1:19">
      <c r="A16" t="s">
        <v>868</v>
      </c>
      <c r="B16" t="s">
        <v>28</v>
      </c>
      <c r="C16" t="s">
        <v>37</v>
      </c>
      <c r="E16">
        <v>5</v>
      </c>
      <c r="F16" t="s">
        <v>38</v>
      </c>
      <c r="G16" t="s">
        <v>39</v>
      </c>
      <c r="H16" t="s">
        <v>36</v>
      </c>
      <c r="I16" s="1" t="s">
        <v>353</v>
      </c>
      <c r="K16">
        <v>0</v>
      </c>
      <c r="L16">
        <v>0</v>
      </c>
      <c r="O16">
        <v>0</v>
      </c>
      <c r="P16">
        <v>0</v>
      </c>
      <c r="R16">
        <v>0</v>
      </c>
      <c r="S16" t="str">
        <f t="shared" si="0"/>
        <v>insert into tgear(`Type`,`SubType`,`Name`,`Capacity`,`Rating`,`Availability`,`Cost`,`Source`,`Description`,`Wireless`,`DataProcessing`,`Firewall`,`Vector`,`Speed`,`Penetration`,`Power`,`Effects`,`Max`) values ('Electronic','Commlink Mod','PI-Tac Level II','',5,'18R','325,000¥','SR5:R&amp;G','The Level II is intended for use by security, law enforcement, and/or standard military forces. Unit cost makes use of the Level II for routine security and law enforcement impractical. Thus the Level IIs are usually assigned only to special tactical response units. In addition to the functions of Level I, the Level II includes:
Host unit enhancement. One half the device rating can be used to enhance either the firewall or processing ratings of the host device.
Trauma module. Worn on the chest under any armor, this flat plastic plate can be loaded with one dose any drug of the users’ choice and programed to automatically deliver the drug under user-set conditions.
Enhanced situational awareness. Provides a +2 to all Perception Tests, including audio and visual, along with a +1 bonus to all Sneaking tests.
Enhanced Team Leader Coordination. This allows a designated team leader to coordinate combat maneuvers as a simple rather than complex action and to transfer five initiative points to one select team member on the network.
Combat Mode. + 1 to one of the following combat skills of the player’s choice: Close Combat, Automatics, Longarms, Pistols, Unarmed Combat. Player can switch to a different skill during combat as a simple action.','',0,0,'','',0,0,'',0);</v>
      </c>
    </row>
    <row r="17" spans="1:19">
      <c r="A17" t="s">
        <v>868</v>
      </c>
      <c r="B17" t="s">
        <v>28</v>
      </c>
      <c r="C17" t="s">
        <v>40</v>
      </c>
      <c r="E17">
        <v>6</v>
      </c>
      <c r="F17" t="s">
        <v>41</v>
      </c>
      <c r="G17" t="s">
        <v>42</v>
      </c>
      <c r="H17" t="s">
        <v>36</v>
      </c>
      <c r="I17" s="1" t="s">
        <v>354</v>
      </c>
      <c r="K17">
        <v>0</v>
      </c>
      <c r="L17">
        <v>0</v>
      </c>
      <c r="O17">
        <v>0</v>
      </c>
      <c r="P17">
        <v>0</v>
      </c>
      <c r="R17">
        <v>0</v>
      </c>
      <c r="S17" t="str">
        <f t="shared" si="0"/>
        <v>insert into tgear(`Type`,`SubType`,`Name`,`Capacity`,`Rating`,`Availability`,`Cost`,`Source`,`Description`,`Wireless`,`DataProcessing`,`Firewall`,`Vector`,`Speed`,`Penetration`,`Power`,`Effects`,`Max`) values ('Electronic','Commlink Mod','PI-Tac Level III','',6,'18F','855,000¥','SR5:R&amp;G','Designed for use by the most elite military and corporate units, the unauthorized use of the Level III unit or unlicensed possession of such a unit is considered a felony by the Corporate Court and most national governments. In addition to all the features of Level I and Level II, Level III provides:
Upgraded host unit enhancement. The full device rating can be used to enhance both the firewall and processing power of the host device.
Enhanced Team Leader Coordination (upgraded). This allows a designated team leader to coordinate combat maneuvers as a Simple rather than Complex Action and to transfer ten points from their initiative score to one team member on the network or five points to two team members.
Enhanced situational awareness. Provides a +3 to all Perception Tests, including audio and visual and +2 to Sneaking and Tracking Tests.
Combat Mode. + 2 to one of the following combat skills of the player’s choice: Close Combat, Automatics, Longarms, Pistols, Unarmed Combat. Player can switch to a different skill during combat as a simple action.
Remote and limited access to vehicles and drones linked into the network. This allows the team leader, or any other designated team member (consider them to have three marks on any vehicle while subscribed to the network) can remotely access and have limited control over a vehicle or drone by accessing their dogbrains. As long as the units are operational, simple commands such as “go to this location” or “attack this target” can be issued in the event a rigger is rendered unconscious or dead.','',0,0,'','',0,0,'',0);</v>
      </c>
    </row>
    <row r="18" spans="1:19">
      <c r="A18" t="s">
        <v>868</v>
      </c>
      <c r="B18" t="s">
        <v>43</v>
      </c>
      <c r="C18" t="s">
        <v>118</v>
      </c>
      <c r="E18">
        <v>1</v>
      </c>
      <c r="F18" t="s">
        <v>82</v>
      </c>
      <c r="G18" t="s">
        <v>85</v>
      </c>
      <c r="H18" t="s">
        <v>21</v>
      </c>
      <c r="K18">
        <v>0</v>
      </c>
      <c r="L18">
        <v>0</v>
      </c>
      <c r="O18">
        <v>0</v>
      </c>
      <c r="P18">
        <v>0</v>
      </c>
      <c r="R18">
        <v>0</v>
      </c>
      <c r="S18" t="str">
        <f t="shared" si="0"/>
        <v>insert into tgear(`Type`,`SubType`,`Name`,`Capacity`,`Rating`,`Availability`,`Cost`,`Source`,`Description`,`Wireless`,`DataProcessing`,`Firewall`,`Vector`,`Speed`,`Penetration`,`Power`,`Effects`,`Max`) values ('Electronic','Commlink Dongle','Attack Dongle R1','',1,'2R','6,000¥','SR5:DT','','',0,0,'','',0,0,'',0);</v>
      </c>
    </row>
    <row r="19" spans="1:19">
      <c r="A19" t="s">
        <v>868</v>
      </c>
      <c r="B19" t="s">
        <v>43</v>
      </c>
      <c r="C19" t="s">
        <v>119</v>
      </c>
      <c r="E19">
        <v>2</v>
      </c>
      <c r="F19" t="s">
        <v>83</v>
      </c>
      <c r="G19" t="str">
        <f>E19*2*3000 &amp; "¥"</f>
        <v>12000¥</v>
      </c>
      <c r="H19" t="s">
        <v>21</v>
      </c>
      <c r="K19">
        <v>0</v>
      </c>
      <c r="L19">
        <v>0</v>
      </c>
      <c r="O19">
        <v>0</v>
      </c>
      <c r="P19">
        <v>0</v>
      </c>
      <c r="R19">
        <v>0</v>
      </c>
      <c r="S19" t="str">
        <f t="shared" si="0"/>
        <v>insert into tgear(`Type`,`SubType`,`Name`,`Capacity`,`Rating`,`Availability`,`Cost`,`Source`,`Description`,`Wireless`,`DataProcessing`,`Firewall`,`Vector`,`Speed`,`Penetration`,`Power`,`Effects`,`Max`) values ('Electronic','Commlink Dongle','Attack Dongle R2','',2,'4R','12000¥','SR5:DT','','',0,0,'','',0,0,'',0);</v>
      </c>
    </row>
    <row r="20" spans="1:19">
      <c r="A20" t="s">
        <v>868</v>
      </c>
      <c r="B20" t="s">
        <v>43</v>
      </c>
      <c r="C20" t="s">
        <v>120</v>
      </c>
      <c r="E20">
        <v>3</v>
      </c>
      <c r="F20" t="s">
        <v>47</v>
      </c>
      <c r="G20" t="str">
        <f t="shared" ref="G20:G23" si="1">E20*2*3000 &amp; "¥"</f>
        <v>18000¥</v>
      </c>
      <c r="H20" t="s">
        <v>21</v>
      </c>
      <c r="K20">
        <v>0</v>
      </c>
      <c r="L20">
        <v>0</v>
      </c>
      <c r="O20">
        <v>0</v>
      </c>
      <c r="P20">
        <v>0</v>
      </c>
      <c r="R20">
        <v>0</v>
      </c>
      <c r="S20" t="str">
        <f t="shared" si="0"/>
        <v>insert into tgear(`Type`,`SubType`,`Name`,`Capacity`,`Rating`,`Availability`,`Cost`,`Source`,`Description`,`Wireless`,`DataProcessing`,`Firewall`,`Vector`,`Speed`,`Penetration`,`Power`,`Effects`,`Max`) values ('Electronic','Commlink Dongle','Attack Dongle R3','',3,'6R','18000¥','SR5:DT','','',0,0,'','',0,0,'',0);</v>
      </c>
    </row>
    <row r="21" spans="1:19">
      <c r="A21" t="s">
        <v>868</v>
      </c>
      <c r="B21" t="s">
        <v>43</v>
      </c>
      <c r="C21" t="s">
        <v>121</v>
      </c>
      <c r="E21">
        <v>4</v>
      </c>
      <c r="F21" t="s">
        <v>19</v>
      </c>
      <c r="G21" t="str">
        <f t="shared" si="1"/>
        <v>24000¥</v>
      </c>
      <c r="H21" t="s">
        <v>21</v>
      </c>
      <c r="K21">
        <v>0</v>
      </c>
      <c r="L21">
        <v>0</v>
      </c>
      <c r="O21">
        <v>0</v>
      </c>
      <c r="P21">
        <v>0</v>
      </c>
      <c r="R21">
        <v>0</v>
      </c>
      <c r="S21" t="str">
        <f t="shared" si="0"/>
        <v>insert into tgear(`Type`,`SubType`,`Name`,`Capacity`,`Rating`,`Availability`,`Cost`,`Source`,`Description`,`Wireless`,`DataProcessing`,`Firewall`,`Vector`,`Speed`,`Penetration`,`Power`,`Effects`,`Max`) values ('Electronic','Commlink Dongle','Attack Dongle R4','',4,'8R','24000¥','SR5:DT','','',0,0,'','',0,0,'',0);</v>
      </c>
    </row>
    <row r="22" spans="1:19">
      <c r="A22" t="s">
        <v>868</v>
      </c>
      <c r="B22" t="s">
        <v>43</v>
      </c>
      <c r="C22" t="s">
        <v>122</v>
      </c>
      <c r="E22">
        <v>5</v>
      </c>
      <c r="F22" t="s">
        <v>84</v>
      </c>
      <c r="G22" t="str">
        <f t="shared" si="1"/>
        <v>30000¥</v>
      </c>
      <c r="H22" t="s">
        <v>21</v>
      </c>
      <c r="K22">
        <v>0</v>
      </c>
      <c r="L22">
        <v>0</v>
      </c>
      <c r="O22">
        <v>0</v>
      </c>
      <c r="P22">
        <v>0</v>
      </c>
      <c r="R22">
        <v>0</v>
      </c>
      <c r="S22" t="str">
        <f t="shared" si="0"/>
        <v>insert into tgear(`Type`,`SubType`,`Name`,`Capacity`,`Rating`,`Availability`,`Cost`,`Source`,`Description`,`Wireless`,`DataProcessing`,`Firewall`,`Vector`,`Speed`,`Penetration`,`Power`,`Effects`,`Max`) values ('Electronic','Commlink Dongle','Attack Dongle R5','',5,'10R','30000¥','SR5:DT','','',0,0,'','',0,0,'',0);</v>
      </c>
    </row>
    <row r="23" spans="1:19">
      <c r="A23" t="s">
        <v>868</v>
      </c>
      <c r="B23" t="s">
        <v>43</v>
      </c>
      <c r="C23" t="s">
        <v>123</v>
      </c>
      <c r="E23">
        <v>6</v>
      </c>
      <c r="F23" t="s">
        <v>34</v>
      </c>
      <c r="G23" t="str">
        <f t="shared" si="1"/>
        <v>36000¥</v>
      </c>
      <c r="H23" t="s">
        <v>21</v>
      </c>
      <c r="K23">
        <v>0</v>
      </c>
      <c r="L23">
        <v>0</v>
      </c>
      <c r="O23">
        <v>0</v>
      </c>
      <c r="P23">
        <v>0</v>
      </c>
      <c r="R23">
        <v>0</v>
      </c>
      <c r="S23" t="str">
        <f t="shared" si="0"/>
        <v>insert into tgear(`Type`,`SubType`,`Name`,`Capacity`,`Rating`,`Availability`,`Cost`,`Source`,`Description`,`Wireless`,`DataProcessing`,`Firewall`,`Vector`,`Speed`,`Penetration`,`Power`,`Effects`,`Max`) values ('Electronic','Commlink Dongle','Attack Dongle R6','',6,'12R','36000¥','SR5:DT','','',0,0,'','',0,0,'',0);</v>
      </c>
    </row>
    <row r="24" spans="1:19" ht="21.75" customHeight="1">
      <c r="A24" t="s">
        <v>868</v>
      </c>
      <c r="B24" t="s">
        <v>43</v>
      </c>
      <c r="C24" t="s">
        <v>44</v>
      </c>
      <c r="E24">
        <v>0</v>
      </c>
      <c r="F24" t="s">
        <v>19</v>
      </c>
      <c r="G24" t="s">
        <v>45</v>
      </c>
      <c r="H24" t="s">
        <v>21</v>
      </c>
      <c r="K24">
        <v>0</v>
      </c>
      <c r="L24">
        <v>0</v>
      </c>
      <c r="O24">
        <v>0</v>
      </c>
      <c r="P24">
        <v>0</v>
      </c>
      <c r="R24">
        <v>0</v>
      </c>
      <c r="S24" t="str">
        <f t="shared" si="0"/>
        <v>insert into tgear(`Type`,`SubType`,`Name`,`Capacity`,`Rating`,`Availability`,`Cost`,`Source`,`Description`,`Wireless`,`DataProcessing`,`Firewall`,`Vector`,`Speed`,`Penetration`,`Power`,`Effects`,`Max`) values ('Electronic','Commlink Dongle','Cable Tap','',0,'8R','500¥','SR5:DT','','',0,0,'','',0,0,'',0);</v>
      </c>
    </row>
    <row r="25" spans="1:19">
      <c r="A25" t="s">
        <v>868</v>
      </c>
      <c r="B25" t="s">
        <v>43</v>
      </c>
      <c r="C25" t="s">
        <v>124</v>
      </c>
      <c r="E25">
        <v>1</v>
      </c>
      <c r="F25" t="str">
        <f>E25*2 &amp;"R"</f>
        <v>2R</v>
      </c>
      <c r="G25" t="str">
        <f>E25*2*3000 &amp; "¥"</f>
        <v>6000¥</v>
      </c>
      <c r="H25" t="s">
        <v>21</v>
      </c>
      <c r="K25">
        <v>0</v>
      </c>
      <c r="L25">
        <v>0</v>
      </c>
      <c r="O25">
        <v>0</v>
      </c>
      <c r="P25">
        <v>0</v>
      </c>
      <c r="R25">
        <v>0</v>
      </c>
      <c r="S25" t="str">
        <f t="shared" si="0"/>
        <v>insert into tgear(`Type`,`SubType`,`Name`,`Capacity`,`Rating`,`Availability`,`Cost`,`Source`,`Description`,`Wireless`,`DataProcessing`,`Firewall`,`Vector`,`Speed`,`Penetration`,`Power`,`Effects`,`Max`) values ('Electronic','Commlink Dongle','Stealth Dongle R1','',1,'2R','6000¥','SR5:DT','','',0,0,'','',0,0,'',0);</v>
      </c>
    </row>
    <row r="26" spans="1:19">
      <c r="A26" t="s">
        <v>868</v>
      </c>
      <c r="B26" t="s">
        <v>43</v>
      </c>
      <c r="C26" t="s">
        <v>125</v>
      </c>
      <c r="E26">
        <v>2</v>
      </c>
      <c r="F26" t="str">
        <f t="shared" ref="F26:F30" si="2">E26*2 &amp;"R"</f>
        <v>4R</v>
      </c>
      <c r="G26" t="str">
        <f t="shared" ref="G26:G30" si="3">E26*2*3000 &amp; "¥"</f>
        <v>12000¥</v>
      </c>
      <c r="H26" t="s">
        <v>21</v>
      </c>
      <c r="K26">
        <v>0</v>
      </c>
      <c r="L26">
        <v>0</v>
      </c>
      <c r="O26">
        <v>0</v>
      </c>
      <c r="P26">
        <v>0</v>
      </c>
      <c r="R26">
        <v>0</v>
      </c>
      <c r="S26" t="str">
        <f t="shared" si="0"/>
        <v>insert into tgear(`Type`,`SubType`,`Name`,`Capacity`,`Rating`,`Availability`,`Cost`,`Source`,`Description`,`Wireless`,`DataProcessing`,`Firewall`,`Vector`,`Speed`,`Penetration`,`Power`,`Effects`,`Max`) values ('Electronic','Commlink Dongle','Stealth Dongle R2','',2,'4R','12000¥','SR5:DT','','',0,0,'','',0,0,'',0);</v>
      </c>
    </row>
    <row r="27" spans="1:19">
      <c r="A27" t="s">
        <v>868</v>
      </c>
      <c r="B27" t="s">
        <v>43</v>
      </c>
      <c r="C27" t="s">
        <v>126</v>
      </c>
      <c r="E27">
        <v>3</v>
      </c>
      <c r="F27" t="str">
        <f t="shared" si="2"/>
        <v>6R</v>
      </c>
      <c r="G27" t="str">
        <f t="shared" si="3"/>
        <v>18000¥</v>
      </c>
      <c r="H27" t="s">
        <v>21</v>
      </c>
      <c r="K27">
        <v>0</v>
      </c>
      <c r="L27">
        <v>0</v>
      </c>
      <c r="O27">
        <v>0</v>
      </c>
      <c r="P27">
        <v>0</v>
      </c>
      <c r="R27">
        <v>0</v>
      </c>
      <c r="S27" t="str">
        <f t="shared" si="0"/>
        <v>insert into tgear(`Type`,`SubType`,`Name`,`Capacity`,`Rating`,`Availability`,`Cost`,`Source`,`Description`,`Wireless`,`DataProcessing`,`Firewall`,`Vector`,`Speed`,`Penetration`,`Power`,`Effects`,`Max`) values ('Electronic','Commlink Dongle','Stealth Dongle R3','',3,'6R','18000¥','SR5:DT','','',0,0,'','',0,0,'',0);</v>
      </c>
    </row>
    <row r="28" spans="1:19">
      <c r="A28" t="s">
        <v>868</v>
      </c>
      <c r="B28" t="s">
        <v>43</v>
      </c>
      <c r="C28" t="s">
        <v>127</v>
      </c>
      <c r="E28">
        <v>4</v>
      </c>
      <c r="F28" t="str">
        <f t="shared" si="2"/>
        <v>8R</v>
      </c>
      <c r="G28" t="str">
        <f t="shared" si="3"/>
        <v>24000¥</v>
      </c>
      <c r="H28" t="s">
        <v>21</v>
      </c>
      <c r="K28">
        <v>0</v>
      </c>
      <c r="L28">
        <v>0</v>
      </c>
      <c r="O28">
        <v>0</v>
      </c>
      <c r="P28">
        <v>0</v>
      </c>
      <c r="R28">
        <v>0</v>
      </c>
      <c r="S28" t="str">
        <f t="shared" si="0"/>
        <v>insert into tgear(`Type`,`SubType`,`Name`,`Capacity`,`Rating`,`Availability`,`Cost`,`Source`,`Description`,`Wireless`,`DataProcessing`,`Firewall`,`Vector`,`Speed`,`Penetration`,`Power`,`Effects`,`Max`) values ('Electronic','Commlink Dongle','Stealth Dongle R4','',4,'8R','24000¥','SR5:DT','','',0,0,'','',0,0,'',0);</v>
      </c>
    </row>
    <row r="29" spans="1:19">
      <c r="A29" t="s">
        <v>868</v>
      </c>
      <c r="B29" t="s">
        <v>43</v>
      </c>
      <c r="C29" t="s">
        <v>128</v>
      </c>
      <c r="E29">
        <v>5</v>
      </c>
      <c r="F29" t="str">
        <f t="shared" si="2"/>
        <v>10R</v>
      </c>
      <c r="G29" t="str">
        <f t="shared" si="3"/>
        <v>30000¥</v>
      </c>
      <c r="H29" t="s">
        <v>21</v>
      </c>
      <c r="K29">
        <v>0</v>
      </c>
      <c r="L29">
        <v>0</v>
      </c>
      <c r="O29">
        <v>0</v>
      </c>
      <c r="P29">
        <v>0</v>
      </c>
      <c r="R29">
        <v>0</v>
      </c>
      <c r="S29" t="str">
        <f t="shared" si="0"/>
        <v>insert into tgear(`Type`,`SubType`,`Name`,`Capacity`,`Rating`,`Availability`,`Cost`,`Source`,`Description`,`Wireless`,`DataProcessing`,`Firewall`,`Vector`,`Speed`,`Penetration`,`Power`,`Effects`,`Max`) values ('Electronic','Commlink Dongle','Stealth Dongle R5','',5,'10R','30000¥','SR5:DT','','',0,0,'','',0,0,'',0);</v>
      </c>
    </row>
    <row r="30" spans="1:19">
      <c r="A30" t="s">
        <v>868</v>
      </c>
      <c r="B30" t="s">
        <v>43</v>
      </c>
      <c r="C30" t="s">
        <v>129</v>
      </c>
      <c r="E30">
        <v>6</v>
      </c>
      <c r="F30" t="str">
        <f t="shared" si="2"/>
        <v>12R</v>
      </c>
      <c r="G30" t="str">
        <f t="shared" si="3"/>
        <v>36000¥</v>
      </c>
      <c r="H30" t="s">
        <v>21</v>
      </c>
      <c r="K30">
        <v>0</v>
      </c>
      <c r="L30">
        <v>0</v>
      </c>
      <c r="O30">
        <v>0</v>
      </c>
      <c r="P30">
        <v>0</v>
      </c>
      <c r="R30">
        <v>0</v>
      </c>
      <c r="S30" t="str">
        <f t="shared" si="0"/>
        <v>insert into tgear(`Type`,`SubType`,`Name`,`Capacity`,`Rating`,`Availability`,`Cost`,`Source`,`Description`,`Wireless`,`DataProcessing`,`Firewall`,`Vector`,`Speed`,`Penetration`,`Power`,`Effects`,`Max`) values ('Electronic','Commlink Dongle','Stealth Dongle R6','',6,'12R','36000¥','SR5:DT','','',0,0,'','',0,0,'',0);</v>
      </c>
    </row>
    <row r="31" spans="1:19">
      <c r="A31" t="s">
        <v>868</v>
      </c>
      <c r="B31" t="s">
        <v>43</v>
      </c>
      <c r="C31" t="s">
        <v>46</v>
      </c>
      <c r="E31">
        <v>0</v>
      </c>
      <c r="F31" t="s">
        <v>47</v>
      </c>
      <c r="G31" t="s">
        <v>48</v>
      </c>
      <c r="H31" t="s">
        <v>21</v>
      </c>
      <c r="K31">
        <v>0</v>
      </c>
      <c r="L31">
        <v>0</v>
      </c>
      <c r="O31">
        <v>0</v>
      </c>
      <c r="P31">
        <v>0</v>
      </c>
      <c r="R31">
        <v>0</v>
      </c>
      <c r="S31" t="str">
        <f t="shared" si="0"/>
        <v>insert into tgear(`Type`,`SubType`,`Name`,`Capacity`,`Rating`,`Availability`,`Cost`,`Source`,`Description`,`Wireless`,`DataProcessing`,`Firewall`,`Vector`,`Speed`,`Penetration`,`Power`,`Effects`,`Max`) values ('Electronic','Commlink Dongle','Stun Dongle','',0,'6R','600¥','SR5:DT','','',0,0,'','',0,0,'',0);</v>
      </c>
    </row>
    <row r="32" spans="1:19">
      <c r="A32" t="s">
        <v>868</v>
      </c>
      <c r="B32" t="s">
        <v>43</v>
      </c>
      <c r="C32" t="s">
        <v>49</v>
      </c>
      <c r="E32">
        <v>0</v>
      </c>
      <c r="F32">
        <v>3</v>
      </c>
      <c r="G32" t="s">
        <v>50</v>
      </c>
      <c r="H32" t="s">
        <v>21</v>
      </c>
      <c r="K32">
        <v>0</v>
      </c>
      <c r="L32">
        <v>0</v>
      </c>
      <c r="O32">
        <v>0</v>
      </c>
      <c r="P32">
        <v>0</v>
      </c>
      <c r="R32">
        <v>0</v>
      </c>
      <c r="S32" t="str">
        <f t="shared" si="0"/>
        <v>insert into tgear(`Type`,`SubType`,`Name`,`Capacity`,`Rating`,`Availability`,`Cost`,`Source`,`Description`,`Wireless`,`DataProcessing`,`Firewall`,`Vector`,`Speed`,`Penetration`,`Power`,`Effects`,`Max`) values ('Electronic','Commlink Dongle','Receiver','',0,'3','400¥','SR5:DT','','',0,0,'','',0,0,'',0);</v>
      </c>
    </row>
    <row r="33" spans="1:19">
      <c r="A33" t="s">
        <v>868</v>
      </c>
      <c r="B33" t="s">
        <v>51</v>
      </c>
      <c r="C33" t="s">
        <v>52</v>
      </c>
      <c r="E33">
        <v>1</v>
      </c>
      <c r="G33" t="s">
        <v>53</v>
      </c>
      <c r="H33" t="s">
        <v>5</v>
      </c>
      <c r="K33">
        <v>0</v>
      </c>
      <c r="L33">
        <v>0</v>
      </c>
      <c r="O33">
        <v>0</v>
      </c>
      <c r="P33">
        <v>0</v>
      </c>
      <c r="R33">
        <v>0</v>
      </c>
      <c r="S33" t="str">
        <f t="shared" si="0"/>
        <v>insert into tgear(`Type`,`SubType`,`Name`,`Capacity`,`Rating`,`Availability`,`Cost`,`Source`,`Description`,`Wireless`,`DataProcessing`,`Firewall`,`Vector`,`Speed`,`Penetration`,`Power`,`Effects`,`Max`) values ('Electronic','RFID Tags','Standard Tags','',1,'','1¥','Core','','',0,0,'','',0,0,'',0);</v>
      </c>
    </row>
    <row r="34" spans="1:19">
      <c r="A34" t="s">
        <v>868</v>
      </c>
      <c r="B34" t="s">
        <v>51</v>
      </c>
      <c r="C34" t="s">
        <v>54</v>
      </c>
      <c r="E34">
        <v>1</v>
      </c>
      <c r="G34" t="s">
        <v>55</v>
      </c>
      <c r="H34" t="s">
        <v>5</v>
      </c>
      <c r="K34">
        <v>0</v>
      </c>
      <c r="L34">
        <v>0</v>
      </c>
      <c r="O34">
        <v>0</v>
      </c>
      <c r="P34">
        <v>0</v>
      </c>
      <c r="R34">
        <v>0</v>
      </c>
      <c r="S34" t="str">
        <f t="shared" si="0"/>
        <v>insert into tgear(`Type`,`SubType`,`Name`,`Capacity`,`Rating`,`Availability`,`Cost`,`Source`,`Description`,`Wireless`,`DataProcessing`,`Firewall`,`Vector`,`Speed`,`Penetration`,`Power`,`Effects`,`Max`) values ('Electronic','RFID Tags','Datachip','',1,'','5¥','Core','','',0,0,'','',0,0,'',0);</v>
      </c>
    </row>
    <row r="35" spans="1:19">
      <c r="A35" t="s">
        <v>868</v>
      </c>
      <c r="B35" t="s">
        <v>51</v>
      </c>
      <c r="C35" t="s">
        <v>56</v>
      </c>
      <c r="E35">
        <v>3</v>
      </c>
      <c r="F35">
        <v>3</v>
      </c>
      <c r="G35" t="s">
        <v>55</v>
      </c>
      <c r="H35" t="s">
        <v>5</v>
      </c>
      <c r="K35">
        <v>0</v>
      </c>
      <c r="L35">
        <v>0</v>
      </c>
      <c r="O35">
        <v>0</v>
      </c>
      <c r="P35">
        <v>0</v>
      </c>
      <c r="R35">
        <v>0</v>
      </c>
      <c r="S35" t="str">
        <f t="shared" si="0"/>
        <v>insert into tgear(`Type`,`SubType`,`Name`,`Capacity`,`Rating`,`Availability`,`Cost`,`Source`,`Description`,`Wireless`,`DataProcessing`,`Firewall`,`Vector`,`Speed`,`Penetration`,`Power`,`Effects`,`Max`) values ('Electronic','RFID Tags','Security Tags','',3,'3','5¥','Core','','',0,0,'','',0,0,'',0);</v>
      </c>
    </row>
    <row r="36" spans="1:19">
      <c r="A36" t="s">
        <v>868</v>
      </c>
      <c r="B36" t="s">
        <v>51</v>
      </c>
      <c r="C36" t="s">
        <v>57</v>
      </c>
      <c r="E36">
        <v>2</v>
      </c>
      <c r="F36">
        <v>5</v>
      </c>
      <c r="G36" t="s">
        <v>58</v>
      </c>
      <c r="H36" t="s">
        <v>5</v>
      </c>
      <c r="K36">
        <v>0</v>
      </c>
      <c r="L36">
        <v>0</v>
      </c>
      <c r="O36">
        <v>0</v>
      </c>
      <c r="P36">
        <v>0</v>
      </c>
      <c r="R36">
        <v>0</v>
      </c>
      <c r="S36" t="str">
        <f t="shared" si="0"/>
        <v>insert into tgear(`Type`,`SubType`,`Name`,`Capacity`,`Rating`,`Availability`,`Cost`,`Source`,`Description`,`Wireless`,`DataProcessing`,`Firewall`,`Vector`,`Speed`,`Penetration`,`Power`,`Effects`,`Max`) values ('Electronic','RFID Tags','Sensor Tags','',2,'5','40¥','Core','','',0,0,'','',0,0,'',0);</v>
      </c>
    </row>
    <row r="37" spans="1:19">
      <c r="A37" t="s">
        <v>868</v>
      </c>
      <c r="B37" t="s">
        <v>51</v>
      </c>
      <c r="C37" t="s">
        <v>59</v>
      </c>
      <c r="E37">
        <v>3</v>
      </c>
      <c r="F37" t="s">
        <v>60</v>
      </c>
      <c r="G37" t="s">
        <v>61</v>
      </c>
      <c r="H37" t="s">
        <v>5</v>
      </c>
      <c r="K37">
        <v>0</v>
      </c>
      <c r="L37">
        <v>0</v>
      </c>
      <c r="O37">
        <v>0</v>
      </c>
      <c r="P37">
        <v>0</v>
      </c>
      <c r="R37">
        <v>0</v>
      </c>
      <c r="S37" t="str">
        <f t="shared" si="0"/>
        <v>insert into tgear(`Type`,`SubType`,`Name`,`Capacity`,`Rating`,`Availability`,`Cost`,`Source`,`Description`,`Wireless`,`DataProcessing`,`Firewall`,`Vector`,`Speed`,`Penetration`,`Power`,`Effects`,`Max`) values ('Electronic','RFID Tags','Stealth Tags','',3,'7R','10¥','Core','','',0,0,'','',0,0,'',0);</v>
      </c>
    </row>
    <row r="38" spans="1:19">
      <c r="A38" t="s">
        <v>868</v>
      </c>
      <c r="B38" t="s">
        <v>62</v>
      </c>
      <c r="C38" t="s">
        <v>63</v>
      </c>
      <c r="E38">
        <v>3</v>
      </c>
      <c r="G38" t="s">
        <v>64</v>
      </c>
      <c r="H38" t="s">
        <v>5</v>
      </c>
      <c r="K38">
        <v>0</v>
      </c>
      <c r="L38">
        <v>0</v>
      </c>
      <c r="O38">
        <v>0</v>
      </c>
      <c r="P38">
        <v>0</v>
      </c>
      <c r="R38">
        <v>0</v>
      </c>
      <c r="S38" t="str">
        <f t="shared" si="0"/>
        <v>insert into tgear(`Type`,`SubType`,`Name`,`Capacity`,`Rating`,`Availability`,`Cost`,`Source`,`Description`,`Wireless`,`DataProcessing`,`Firewall`,`Vector`,`Speed`,`Penetration`,`Power`,`Effects`,`Max`) values ('Electronic','Accessory','AR Gloves','',3,'','150¥','Core','','',0,0,'','',0,0,'',0);</v>
      </c>
    </row>
    <row r="39" spans="1:19">
      <c r="A39" t="s">
        <v>868</v>
      </c>
      <c r="B39" t="s">
        <v>62</v>
      </c>
      <c r="C39" t="s">
        <v>65</v>
      </c>
      <c r="E39">
        <v>3</v>
      </c>
      <c r="F39">
        <v>4</v>
      </c>
      <c r="G39" t="s">
        <v>66</v>
      </c>
      <c r="H39" t="s">
        <v>5</v>
      </c>
      <c r="K39">
        <v>0</v>
      </c>
      <c r="L39">
        <v>0</v>
      </c>
      <c r="O39">
        <v>0</v>
      </c>
      <c r="P39">
        <v>0</v>
      </c>
      <c r="R39">
        <v>0</v>
      </c>
      <c r="S39" t="str">
        <f t="shared" si="0"/>
        <v>insert into tgear(`Type`,`SubType`,`Name`,`Capacity`,`Rating`,`Availability`,`Cost`,`Source`,`Description`,`Wireless`,`DataProcessing`,`Firewall`,`Vector`,`Speed`,`Penetration`,`Power`,`Effects`,`Max`) values ('Electronic','Accessory','Biometric reader','',3,'4','200¥','Core','','',0,0,'','',0,0,'',0);</v>
      </c>
    </row>
    <row r="40" spans="1:19">
      <c r="A40" t="s">
        <v>868</v>
      </c>
      <c r="B40" t="s">
        <v>62</v>
      </c>
      <c r="C40" t="s">
        <v>67</v>
      </c>
      <c r="E40">
        <v>1</v>
      </c>
      <c r="G40" t="s">
        <v>55</v>
      </c>
      <c r="H40" t="s">
        <v>5</v>
      </c>
      <c r="K40">
        <v>0</v>
      </c>
      <c r="L40">
        <v>0</v>
      </c>
      <c r="O40">
        <v>0</v>
      </c>
      <c r="P40">
        <v>0</v>
      </c>
      <c r="R40">
        <v>0</v>
      </c>
      <c r="S40" t="str">
        <f t="shared" si="0"/>
        <v>insert into tgear(`Type`,`SubType`,`Name`,`Capacity`,`Rating`,`Availability`,`Cost`,`Source`,`Description`,`Wireless`,`DataProcessing`,`Firewall`,`Vector`,`Speed`,`Penetration`,`Power`,`Effects`,`Max`) values ('Electronic','Accessory','Electronic paper','',1,'','5¥','Core','','',0,0,'','',0,0,'',0);</v>
      </c>
    </row>
    <row r="41" spans="1:19">
      <c r="A41" t="s">
        <v>868</v>
      </c>
      <c r="B41" t="s">
        <v>62</v>
      </c>
      <c r="C41" t="s">
        <v>68</v>
      </c>
      <c r="E41">
        <v>3</v>
      </c>
      <c r="G41" t="s">
        <v>69</v>
      </c>
      <c r="H41" t="s">
        <v>5</v>
      </c>
      <c r="K41">
        <v>0</v>
      </c>
      <c r="L41">
        <v>0</v>
      </c>
      <c r="O41">
        <v>0</v>
      </c>
      <c r="P41">
        <v>0</v>
      </c>
      <c r="R41">
        <v>0</v>
      </c>
      <c r="S41" t="str">
        <f t="shared" si="0"/>
        <v>insert into tgear(`Type`,`SubType`,`Name`,`Capacity`,`Rating`,`Availability`,`Cost`,`Source`,`Description`,`Wireless`,`DataProcessing`,`Firewall`,`Vector`,`Speed`,`Penetration`,`Power`,`Effects`,`Max`) values ('Electronic','Accessory','Printer','',3,'','25¥','Core','','',0,0,'','',0,0,'',0);</v>
      </c>
    </row>
    <row r="42" spans="1:19">
      <c r="A42" t="s">
        <v>868</v>
      </c>
      <c r="B42" t="s">
        <v>62</v>
      </c>
      <c r="C42" t="s">
        <v>70</v>
      </c>
      <c r="E42">
        <v>4</v>
      </c>
      <c r="F42">
        <v>6</v>
      </c>
      <c r="G42" t="s">
        <v>45</v>
      </c>
      <c r="H42" t="s">
        <v>5</v>
      </c>
      <c r="K42">
        <v>0</v>
      </c>
      <c r="L42">
        <v>0</v>
      </c>
      <c r="O42">
        <v>0</v>
      </c>
      <c r="P42">
        <v>0</v>
      </c>
      <c r="R42">
        <v>0</v>
      </c>
      <c r="S42" t="str">
        <f t="shared" si="0"/>
        <v>insert into tgear(`Type`,`SubType`,`Name`,`Capacity`,`Rating`,`Availability`,`Cost`,`Source`,`Description`,`Wireless`,`DataProcessing`,`Firewall`,`Vector`,`Speed`,`Penetration`,`Power`,`Effects`,`Max`) values ('Electronic','Accessory','Satellite link','',4,'6','500¥','Core','','',0,0,'','',0,0,'',0);</v>
      </c>
    </row>
    <row r="43" spans="1:19">
      <c r="A43" t="s">
        <v>868</v>
      </c>
      <c r="B43" t="s">
        <v>62</v>
      </c>
      <c r="C43" t="s">
        <v>71</v>
      </c>
      <c r="E43">
        <v>3</v>
      </c>
      <c r="F43">
        <v>12</v>
      </c>
      <c r="G43" t="s">
        <v>9</v>
      </c>
      <c r="H43" t="s">
        <v>5</v>
      </c>
      <c r="K43">
        <v>0</v>
      </c>
      <c r="L43">
        <v>0</v>
      </c>
      <c r="O43">
        <v>0</v>
      </c>
      <c r="P43">
        <v>0</v>
      </c>
      <c r="R43">
        <v>0</v>
      </c>
      <c r="S43" t="str">
        <f t="shared" si="0"/>
        <v>insert into tgear(`Type`,`SubType`,`Name`,`Capacity`,`Rating`,`Availability`,`Cost`,`Source`,`Description`,`Wireless`,`DataProcessing`,`Firewall`,`Vector`,`Speed`,`Penetration`,`Power`,`Effects`,`Max`) values ('Electronic','Accessory','Simrig','',3,'12','1,000¥','Core','','',0,0,'','',0,0,'',0);</v>
      </c>
    </row>
    <row r="44" spans="1:19">
      <c r="A44" t="s">
        <v>868</v>
      </c>
      <c r="B44" t="s">
        <v>62</v>
      </c>
      <c r="C44" t="s">
        <v>72</v>
      </c>
      <c r="E44">
        <v>3</v>
      </c>
      <c r="F44">
        <v>4</v>
      </c>
      <c r="G44" t="s">
        <v>73</v>
      </c>
      <c r="H44" t="s">
        <v>5</v>
      </c>
      <c r="K44">
        <v>0</v>
      </c>
      <c r="L44">
        <v>0</v>
      </c>
      <c r="O44">
        <v>0</v>
      </c>
      <c r="P44">
        <v>0</v>
      </c>
      <c r="R44">
        <v>0</v>
      </c>
      <c r="S44" t="str">
        <f t="shared" si="0"/>
        <v>insert into tgear(`Type`,`SubType`,`Name`,`Capacity`,`Rating`,`Availability`,`Cost`,`Source`,`Description`,`Wireless`,`DataProcessing`,`Firewall`,`Vector`,`Speed`,`Penetration`,`Power`,`Effects`,`Max`) values ('Electronic','Accessory','Subvocal mic','',3,'4','50¥','Core','','',0,0,'','',0,0,'',0);</v>
      </c>
    </row>
    <row r="45" spans="1:19">
      <c r="A45" t="s">
        <v>868</v>
      </c>
      <c r="B45" t="s">
        <v>62</v>
      </c>
      <c r="C45" t="s">
        <v>74</v>
      </c>
      <c r="E45">
        <v>3</v>
      </c>
      <c r="G45" t="s">
        <v>66</v>
      </c>
      <c r="H45" t="s">
        <v>5</v>
      </c>
      <c r="K45">
        <v>0</v>
      </c>
      <c r="L45">
        <v>0</v>
      </c>
      <c r="O45">
        <v>0</v>
      </c>
      <c r="P45">
        <v>0</v>
      </c>
      <c r="R45">
        <v>0</v>
      </c>
      <c r="S45" t="str">
        <f t="shared" si="0"/>
        <v>insert into tgear(`Type`,`SubType`,`Name`,`Capacity`,`Rating`,`Availability`,`Cost`,`Source`,`Description`,`Wireless`,`DataProcessing`,`Firewall`,`Vector`,`Speed`,`Penetration`,`Power`,`Effects`,`Max`) values ('Electronic','Accessory','Trid projector','',3,'','200¥','Core','','',0,0,'','',0,0,'',0);</v>
      </c>
    </row>
    <row r="46" spans="1:19">
      <c r="A46" t="s">
        <v>868</v>
      </c>
      <c r="B46" t="s">
        <v>62</v>
      </c>
      <c r="C46" t="s">
        <v>75</v>
      </c>
      <c r="E46">
        <v>3</v>
      </c>
      <c r="G46" t="s">
        <v>76</v>
      </c>
      <c r="H46" t="s">
        <v>5</v>
      </c>
      <c r="K46">
        <v>0</v>
      </c>
      <c r="L46">
        <v>0</v>
      </c>
      <c r="O46">
        <v>0</v>
      </c>
      <c r="P46">
        <v>0</v>
      </c>
      <c r="R46">
        <v>0</v>
      </c>
      <c r="S46" t="str">
        <f t="shared" si="0"/>
        <v>insert into tgear(`Type`,`SubType`,`Name`,`Capacity`,`Rating`,`Availability`,`Cost`,`Source`,`Description`,`Wireless`,`DataProcessing`,`Firewall`,`Vector`,`Speed`,`Penetration`,`Power`,`Effects`,`Max`) values ('Electronic','Accessory','Trodes','',3,'','70¥','Core','','',0,0,'','',0,0,'',0);</v>
      </c>
    </row>
    <row r="47" spans="1:19">
      <c r="A47" t="s">
        <v>868</v>
      </c>
      <c r="B47" t="s">
        <v>102</v>
      </c>
      <c r="C47" t="s">
        <v>86</v>
      </c>
      <c r="E47">
        <v>0</v>
      </c>
      <c r="F47" t="s">
        <v>87</v>
      </c>
      <c r="G47" t="s">
        <v>88</v>
      </c>
      <c r="H47" t="s">
        <v>21</v>
      </c>
      <c r="I47" t="s">
        <v>355</v>
      </c>
      <c r="K47">
        <v>0</v>
      </c>
      <c r="L47">
        <v>0</v>
      </c>
      <c r="O47">
        <v>0</v>
      </c>
      <c r="P47">
        <v>0</v>
      </c>
      <c r="R47">
        <v>0</v>
      </c>
      <c r="S47" t="str">
        <f t="shared" si="0"/>
        <v>insert into tgear(`Type`,`SubType`,`Name`,`Capacity`,`Rating`,`Availability`,`Cost`,`Source`,`Description`,`Wireless`,`DataProcessing`,`Firewall`,`Vector`,`Speed`,`Penetration`,`Power`,`Effects`,`Max`) values ('Electronic','Cyberdeck Modules','Hardening','',0,'3R','1,500¥','SR5:DT','The hardening module acts as a shield between your deck and incoming damage. It has a Matrix Condition Monitor with five boxes, and it takes damage before your deck does. These boxes cannot be repaired.','',0,0,'','',0,0,'',0);</v>
      </c>
    </row>
    <row r="48" spans="1:19">
      <c r="A48" t="s">
        <v>868</v>
      </c>
      <c r="B48" t="s">
        <v>102</v>
      </c>
      <c r="C48" t="s">
        <v>89</v>
      </c>
      <c r="E48">
        <v>0</v>
      </c>
      <c r="F48" t="s">
        <v>84</v>
      </c>
      <c r="G48" t="s">
        <v>90</v>
      </c>
      <c r="H48" t="s">
        <v>21</v>
      </c>
      <c r="I48" t="s">
        <v>356</v>
      </c>
      <c r="K48">
        <v>0</v>
      </c>
      <c r="L48">
        <v>0</v>
      </c>
      <c r="O48">
        <v>0</v>
      </c>
      <c r="P48">
        <v>0</v>
      </c>
      <c r="R48">
        <v>0</v>
      </c>
      <c r="S48" t="str">
        <f t="shared" si="0"/>
        <v>insert into tgear(`Type`,`SubType`,`Name`,`Capacity`,`Rating`,`Availability`,`Cost`,`Source`,`Description`,`Wireless`,`DataProcessing`,`Firewall`,`Vector`,`Speed`,`Penetration`,`Power`,`Effects`,`Max`) values ('Electronic','Cyberdeck Modules','Induction Receiver','',0,'10R','1,200¥','SR5:DT','When you have this module installed, your deck can tap into data cables and hardlines on contact. By placing your cyberdeck directly onto the cable, it becomes directly connected to the devices on either side of the cable.','',0,0,'','',0,0,'',0);</v>
      </c>
    </row>
    <row r="49" spans="1:19">
      <c r="A49" t="s">
        <v>868</v>
      </c>
      <c r="B49" t="s">
        <v>102</v>
      </c>
      <c r="C49" t="s">
        <v>91</v>
      </c>
      <c r="E49">
        <v>0</v>
      </c>
      <c r="F49" t="s">
        <v>60</v>
      </c>
      <c r="G49" t="s">
        <v>92</v>
      </c>
      <c r="H49" t="s">
        <v>21</v>
      </c>
      <c r="I49" t="s">
        <v>357</v>
      </c>
      <c r="K49">
        <v>0</v>
      </c>
      <c r="L49">
        <v>0</v>
      </c>
      <c r="O49">
        <v>0</v>
      </c>
      <c r="P49">
        <v>0</v>
      </c>
      <c r="R49">
        <v>0</v>
      </c>
      <c r="S49" t="str">
        <f t="shared" si="0"/>
        <v>insert into tgear(`Type`,`SubType`,`Name`,`Capacity`,`Rating`,`Availability`,`Cost`,`Source`,`Description`,`Wireless`,`DataProcessing`,`Firewall`,`Vector`,`Speed`,`Penetration`,`Power`,`Effects`,`Max`) values ('Electronic','Cyberdeck Modules','Multidimensional Coprocessor','',0,'7R','1,400¥','SR5:DT','This tongue-twister of a module speeds up Matrix signals and commands, granting the deck’s operator an additional +1D6 to Matrix Initiative (remember that you can never roll more than 5D6 worth of initiative dice).','',0,0,'','',0,0,'',0);</v>
      </c>
    </row>
    <row r="50" spans="1:19">
      <c r="A50" t="s">
        <v>868</v>
      </c>
      <c r="B50" t="s">
        <v>102</v>
      </c>
      <c r="C50" t="s">
        <v>93</v>
      </c>
      <c r="E50">
        <v>0</v>
      </c>
      <c r="F50" t="s">
        <v>94</v>
      </c>
      <c r="G50" t="s">
        <v>95</v>
      </c>
      <c r="H50" t="s">
        <v>21</v>
      </c>
      <c r="I50" t="s">
        <v>358</v>
      </c>
      <c r="K50">
        <v>0</v>
      </c>
      <c r="L50">
        <v>0</v>
      </c>
      <c r="O50">
        <v>0</v>
      </c>
      <c r="P50">
        <v>0</v>
      </c>
      <c r="R50">
        <v>0</v>
      </c>
      <c r="S50" t="str">
        <f t="shared" si="0"/>
        <v>insert into tgear(`Type`,`SubType`,`Name`,`Capacity`,`Rating`,`Availability`,`Cost`,`Source`,`Description`,`Wireless`,`DataProcessing`,`Firewall`,`Vector`,`Speed`,`Penetration`,`Power`,`Effects`,`Max`) values ('Electronic','Cyberdeck Modules','Overwatch Mask','',0,'9F','4,200¥','SR5:DT','This handy module confuses GOD’s watchful eye by pretending it’s part of the Matrix enforcement system. The Matrix doesn’t converge on a deck with this mod until its Overwatch Score reaches 4 more than normal (making it 44 in normal conditions).','',0,0,'','',0,0,'',0);</v>
      </c>
    </row>
    <row r="51" spans="1:19">
      <c r="A51" t="s">
        <v>868</v>
      </c>
      <c r="B51" t="s">
        <v>102</v>
      </c>
      <c r="C51" t="s">
        <v>96</v>
      </c>
      <c r="E51">
        <v>0</v>
      </c>
      <c r="F51">
        <v>2</v>
      </c>
      <c r="G51" t="s">
        <v>97</v>
      </c>
      <c r="H51" t="s">
        <v>21</v>
      </c>
      <c r="I51" t="s">
        <v>359</v>
      </c>
      <c r="K51">
        <v>0</v>
      </c>
      <c r="L51">
        <v>0</v>
      </c>
      <c r="O51">
        <v>0</v>
      </c>
      <c r="P51">
        <v>0</v>
      </c>
      <c r="R51">
        <v>0</v>
      </c>
      <c r="S51" t="str">
        <f t="shared" si="0"/>
        <v>insert into tgear(`Type`,`SubType`,`Name`,`Capacity`,`Rating`,`Availability`,`Cost`,`Source`,`Description`,`Wireless`,`DataProcessing`,`Firewall`,`Vector`,`Speed`,`Penetration`,`Power`,`Effects`,`Max`) values ('Electronic','Cyberdeck Modules','Program Carrier','',0,'2','900¥','SR5:DT','This module holds a program that your deck can run permanently. You pick the program and we lock it in at manufacture, which means you can’t change it, but hey, it’s an extra program. Price includes the program cost.','',0,0,'','',0,0,'',0);</v>
      </c>
    </row>
    <row r="52" spans="1:19">
      <c r="A52" t="s">
        <v>868</v>
      </c>
      <c r="B52" t="s">
        <v>102</v>
      </c>
      <c r="C52" t="s">
        <v>98</v>
      </c>
      <c r="E52">
        <v>0</v>
      </c>
      <c r="F52" t="s">
        <v>99</v>
      </c>
      <c r="G52" t="s">
        <v>66</v>
      </c>
      <c r="H52" t="s">
        <v>21</v>
      </c>
      <c r="I52" t="s">
        <v>360</v>
      </c>
      <c r="K52">
        <v>0</v>
      </c>
      <c r="L52">
        <v>0</v>
      </c>
      <c r="O52">
        <v>0</v>
      </c>
      <c r="P52">
        <v>0</v>
      </c>
      <c r="R52">
        <v>0</v>
      </c>
      <c r="S52" t="str">
        <f t="shared" si="0"/>
        <v>insert into tgear(`Type`,`SubType`,`Name`,`Capacity`,`Rating`,`Availability`,`Cost`,`Source`,`Description`,`Wireless`,`DataProcessing`,`Firewall`,`Vector`,`Speed`,`Penetration`,`Power`,`Effects`,`Max`) values ('Electronic','Cyberdeck Modules','Self-Destruct','',0,'12F','200¥','SR5:DT','This module is 98 percent explosive material by weight. When your deck detects a specific pre-determined condition (chosen by you), the module explodes, turning your cyberdeck into a fragmentation grenade—see p. 435, SR5 for all the mayhem that causes. The deck, of course, is completely unrecoverable, meaning maybe don’t put one of these into a Fairlight Paladin.','',0,0,'','',0,0,'',0);</v>
      </c>
    </row>
    <row r="53" spans="1:19">
      <c r="A53" t="s">
        <v>868</v>
      </c>
      <c r="B53" t="s">
        <v>102</v>
      </c>
      <c r="C53" t="s">
        <v>100</v>
      </c>
      <c r="E53">
        <v>0</v>
      </c>
      <c r="F53">
        <v>3</v>
      </c>
      <c r="G53" t="s">
        <v>101</v>
      </c>
      <c r="H53" t="s">
        <v>21</v>
      </c>
      <c r="I53" t="s">
        <v>361</v>
      </c>
      <c r="K53">
        <v>0</v>
      </c>
      <c r="L53">
        <v>0</v>
      </c>
      <c r="O53">
        <v>0</v>
      </c>
      <c r="P53">
        <v>0</v>
      </c>
      <c r="R53">
        <v>0</v>
      </c>
      <c r="S53" t="str">
        <f t="shared" si="0"/>
        <v>insert into tgear(`Type`,`SubType`,`Name`,`Capacity`,`Rating`,`Availability`,`Cost`,`Source`,`Description`,`Wireless`,`DataProcessing`,`Firewall`,`Vector`,`Speed`,`Penetration`,`Power`,`Effects`,`Max`) values ('Electronic','Cyberdeck Modules','Vectored Signal Filter','',0,'3','800¥','SR5:DT','By adding a dedicated signal filter to your deck, this module gives you Noise Reduction 2.','',0,0,'','',0,0,'',0);</v>
      </c>
    </row>
    <row r="54" spans="1:19">
      <c r="A54" t="s">
        <v>868</v>
      </c>
      <c r="B54" t="s">
        <v>594</v>
      </c>
      <c r="C54" t="s">
        <v>130</v>
      </c>
      <c r="E54">
        <v>1</v>
      </c>
      <c r="F54">
        <f>E54*3</f>
        <v>3</v>
      </c>
      <c r="G54" t="str">
        <f>E54*1000 &amp; "¥"</f>
        <v>1000¥</v>
      </c>
      <c r="H54" t="s">
        <v>5</v>
      </c>
      <c r="K54">
        <v>0</v>
      </c>
      <c r="L54">
        <v>0</v>
      </c>
      <c r="O54">
        <v>0</v>
      </c>
      <c r="P54">
        <v>0</v>
      </c>
      <c r="R54">
        <v>0</v>
      </c>
      <c r="S54" t="str">
        <f t="shared" si="0"/>
        <v>insert into tgear(`Type`,`SubType`,`Name`,`Capacity`,`Rating`,`Availability`,`Cost`,`Source`,`Description`,`Wireless`,`DataProcessing`,`Firewall`,`Vector`,`Speed`,`Penetration`,`Power`,`Effects`,`Max`) values ('Electronic','Software','Agent R1','',1,'3','1000¥','Core','','',0,0,'','',0,0,'',0);</v>
      </c>
    </row>
    <row r="55" spans="1:19">
      <c r="A55" t="s">
        <v>868</v>
      </c>
      <c r="B55" t="s">
        <v>594</v>
      </c>
      <c r="C55" t="s">
        <v>131</v>
      </c>
      <c r="E55">
        <v>2</v>
      </c>
      <c r="F55">
        <f t="shared" ref="F55:F59" si="4">E55*3</f>
        <v>6</v>
      </c>
      <c r="G55" t="str">
        <f t="shared" ref="G55:G56" si="5">E55*1000 &amp; "¥"</f>
        <v>2000¥</v>
      </c>
      <c r="H55" t="s">
        <v>5</v>
      </c>
      <c r="K55">
        <v>0</v>
      </c>
      <c r="L55">
        <v>0</v>
      </c>
      <c r="O55">
        <v>0</v>
      </c>
      <c r="P55">
        <v>0</v>
      </c>
      <c r="R55">
        <v>0</v>
      </c>
      <c r="S55" t="str">
        <f t="shared" si="0"/>
        <v>insert into tgear(`Type`,`SubType`,`Name`,`Capacity`,`Rating`,`Availability`,`Cost`,`Source`,`Description`,`Wireless`,`DataProcessing`,`Firewall`,`Vector`,`Speed`,`Penetration`,`Power`,`Effects`,`Max`) values ('Electronic','Software','Agent R2','',2,'6','2000¥','Core','','',0,0,'','',0,0,'',0);</v>
      </c>
    </row>
    <row r="56" spans="1:19">
      <c r="A56" t="s">
        <v>868</v>
      </c>
      <c r="B56" t="s">
        <v>594</v>
      </c>
      <c r="C56" t="s">
        <v>132</v>
      </c>
      <c r="E56">
        <v>3</v>
      </c>
      <c r="F56">
        <f t="shared" si="4"/>
        <v>9</v>
      </c>
      <c r="G56" t="str">
        <f t="shared" si="5"/>
        <v>3000¥</v>
      </c>
      <c r="H56" t="s">
        <v>5</v>
      </c>
      <c r="K56">
        <v>0</v>
      </c>
      <c r="L56">
        <v>0</v>
      </c>
      <c r="O56">
        <v>0</v>
      </c>
      <c r="P56">
        <v>0</v>
      </c>
      <c r="R56">
        <v>0</v>
      </c>
      <c r="S56" t="str">
        <f t="shared" si="0"/>
        <v>insert into tgear(`Type`,`SubType`,`Name`,`Capacity`,`Rating`,`Availability`,`Cost`,`Source`,`Description`,`Wireless`,`DataProcessing`,`Firewall`,`Vector`,`Speed`,`Penetration`,`Power`,`Effects`,`Max`) values ('Electronic','Software','Agent R3','',3,'9','3000¥','Core','','',0,0,'','',0,0,'',0);</v>
      </c>
    </row>
    <row r="57" spans="1:19">
      <c r="A57" t="s">
        <v>868</v>
      </c>
      <c r="B57" t="s">
        <v>594</v>
      </c>
      <c r="C57" t="s">
        <v>133</v>
      </c>
      <c r="E57">
        <v>4</v>
      </c>
      <c r="F57">
        <f t="shared" si="4"/>
        <v>12</v>
      </c>
      <c r="G57" t="str">
        <f>E57*2000 &amp; "¥"</f>
        <v>8000¥</v>
      </c>
      <c r="H57" t="s">
        <v>5</v>
      </c>
      <c r="K57">
        <v>0</v>
      </c>
      <c r="L57">
        <v>0</v>
      </c>
      <c r="O57">
        <v>0</v>
      </c>
      <c r="P57">
        <v>0</v>
      </c>
      <c r="R57">
        <v>0</v>
      </c>
      <c r="S57" t="str">
        <f t="shared" si="0"/>
        <v>insert into tgear(`Type`,`SubType`,`Name`,`Capacity`,`Rating`,`Availability`,`Cost`,`Source`,`Description`,`Wireless`,`DataProcessing`,`Firewall`,`Vector`,`Speed`,`Penetration`,`Power`,`Effects`,`Max`) values ('Electronic','Software','Agent R4','',4,'12','8000¥','Core','','',0,0,'','',0,0,'',0);</v>
      </c>
    </row>
    <row r="58" spans="1:19">
      <c r="A58" t="s">
        <v>868</v>
      </c>
      <c r="B58" t="s">
        <v>594</v>
      </c>
      <c r="C58" t="s">
        <v>134</v>
      </c>
      <c r="E58">
        <v>5</v>
      </c>
      <c r="F58">
        <f t="shared" si="4"/>
        <v>15</v>
      </c>
      <c r="G58" t="str">
        <f t="shared" ref="G58:G59" si="6">E58*2000 &amp; "¥"</f>
        <v>10000¥</v>
      </c>
      <c r="H58" t="s">
        <v>5</v>
      </c>
      <c r="K58">
        <v>0</v>
      </c>
      <c r="L58">
        <v>0</v>
      </c>
      <c r="O58">
        <v>0</v>
      </c>
      <c r="P58">
        <v>0</v>
      </c>
      <c r="R58">
        <v>0</v>
      </c>
      <c r="S58" t="str">
        <f t="shared" si="0"/>
        <v>insert into tgear(`Type`,`SubType`,`Name`,`Capacity`,`Rating`,`Availability`,`Cost`,`Source`,`Description`,`Wireless`,`DataProcessing`,`Firewall`,`Vector`,`Speed`,`Penetration`,`Power`,`Effects`,`Max`) values ('Electronic','Software','Agent R5','',5,'15','10000¥','Core','','',0,0,'','',0,0,'',0);</v>
      </c>
    </row>
    <row r="59" spans="1:19">
      <c r="A59" t="s">
        <v>868</v>
      </c>
      <c r="B59" t="s">
        <v>594</v>
      </c>
      <c r="C59" t="s">
        <v>135</v>
      </c>
      <c r="E59">
        <v>6</v>
      </c>
      <c r="F59">
        <f t="shared" si="4"/>
        <v>18</v>
      </c>
      <c r="G59" t="str">
        <f t="shared" si="6"/>
        <v>12000¥</v>
      </c>
      <c r="H59" t="s">
        <v>5</v>
      </c>
      <c r="K59">
        <v>0</v>
      </c>
      <c r="L59">
        <v>0</v>
      </c>
      <c r="O59">
        <v>0</v>
      </c>
      <c r="P59">
        <v>0</v>
      </c>
      <c r="R59">
        <v>0</v>
      </c>
      <c r="S59" t="str">
        <f t="shared" si="0"/>
        <v>insert into tgear(`Type`,`SubType`,`Name`,`Capacity`,`Rating`,`Availability`,`Cost`,`Source`,`Description`,`Wireless`,`DataProcessing`,`Firewall`,`Vector`,`Speed`,`Penetration`,`Power`,`Effects`,`Max`) values ('Electronic','Software','Agent R6','',6,'18','12000¥','Core','','',0,0,'','',0,0,'',0);</v>
      </c>
    </row>
    <row r="60" spans="1:19">
      <c r="A60" t="s">
        <v>868</v>
      </c>
      <c r="B60" t="s">
        <v>594</v>
      </c>
      <c r="C60" t="s">
        <v>137</v>
      </c>
      <c r="E60">
        <v>1</v>
      </c>
      <c r="F60">
        <f>E60*2</f>
        <v>2</v>
      </c>
      <c r="G60" t="str">
        <f>E60*500&amp;"¥"</f>
        <v>500¥</v>
      </c>
      <c r="H60" t="s">
        <v>5</v>
      </c>
      <c r="K60">
        <v>0</v>
      </c>
      <c r="L60">
        <v>0</v>
      </c>
      <c r="O60">
        <v>0</v>
      </c>
      <c r="P60">
        <v>0</v>
      </c>
      <c r="R60">
        <v>0</v>
      </c>
      <c r="S60" t="str">
        <f t="shared" si="0"/>
        <v>insert into tgear(`Type`,`SubType`,`Name`,`Capacity`,`Rating`,`Availability`,`Cost`,`Source`,`Description`,`Wireless`,`DataProcessing`,`Firewall`,`Vector`,`Speed`,`Penetration`,`Power`,`Effects`,`Max`) values ('Electronic','Software','Autosoft R1','',1,'2','500¥','Core','','',0,0,'','',0,0,'',0);</v>
      </c>
    </row>
    <row r="61" spans="1:19">
      <c r="A61" t="s">
        <v>868</v>
      </c>
      <c r="B61" t="s">
        <v>594</v>
      </c>
      <c r="C61" t="s">
        <v>136</v>
      </c>
      <c r="E61">
        <v>2</v>
      </c>
      <c r="F61">
        <f t="shared" ref="F61:F66" si="7">E61*2</f>
        <v>4</v>
      </c>
      <c r="G61" t="str">
        <f t="shared" ref="G61:G65" si="8">E61*500&amp;"¥"</f>
        <v>1000¥</v>
      </c>
      <c r="H61" t="s">
        <v>5</v>
      </c>
      <c r="K61">
        <v>0</v>
      </c>
      <c r="L61">
        <v>0</v>
      </c>
      <c r="O61">
        <v>0</v>
      </c>
      <c r="P61">
        <v>0</v>
      </c>
      <c r="R61">
        <v>0</v>
      </c>
      <c r="S61" t="str">
        <f t="shared" si="0"/>
        <v>insert into tgear(`Type`,`SubType`,`Name`,`Capacity`,`Rating`,`Availability`,`Cost`,`Source`,`Description`,`Wireless`,`DataProcessing`,`Firewall`,`Vector`,`Speed`,`Penetration`,`Power`,`Effects`,`Max`) values ('Electronic','Software','Autosoft R2','',2,'4','1000¥','Core','','',0,0,'','',0,0,'',0);</v>
      </c>
    </row>
    <row r="62" spans="1:19">
      <c r="A62" t="s">
        <v>868</v>
      </c>
      <c r="B62" t="s">
        <v>594</v>
      </c>
      <c r="C62" t="s">
        <v>138</v>
      </c>
      <c r="E62">
        <v>3</v>
      </c>
      <c r="F62">
        <f t="shared" si="7"/>
        <v>6</v>
      </c>
      <c r="G62" t="str">
        <f t="shared" si="8"/>
        <v>1500¥</v>
      </c>
      <c r="H62" t="s">
        <v>5</v>
      </c>
      <c r="K62">
        <v>0</v>
      </c>
      <c r="L62">
        <v>0</v>
      </c>
      <c r="O62">
        <v>0</v>
      </c>
      <c r="P62">
        <v>0</v>
      </c>
      <c r="R62">
        <v>0</v>
      </c>
      <c r="S62" t="str">
        <f t="shared" si="0"/>
        <v>insert into tgear(`Type`,`SubType`,`Name`,`Capacity`,`Rating`,`Availability`,`Cost`,`Source`,`Description`,`Wireless`,`DataProcessing`,`Firewall`,`Vector`,`Speed`,`Penetration`,`Power`,`Effects`,`Max`) values ('Electronic','Software','Autosoft R3','',3,'6','1500¥','Core','','',0,0,'','',0,0,'',0);</v>
      </c>
    </row>
    <row r="63" spans="1:19">
      <c r="A63" t="s">
        <v>868</v>
      </c>
      <c r="B63" t="s">
        <v>594</v>
      </c>
      <c r="C63" t="s">
        <v>139</v>
      </c>
      <c r="E63">
        <v>4</v>
      </c>
      <c r="F63">
        <f t="shared" si="7"/>
        <v>8</v>
      </c>
      <c r="G63" t="str">
        <f t="shared" si="8"/>
        <v>2000¥</v>
      </c>
      <c r="H63" t="s">
        <v>5</v>
      </c>
      <c r="K63">
        <v>0</v>
      </c>
      <c r="L63">
        <v>0</v>
      </c>
      <c r="O63">
        <v>0</v>
      </c>
      <c r="P63">
        <v>0</v>
      </c>
      <c r="R63">
        <v>0</v>
      </c>
      <c r="S63" t="str">
        <f t="shared" si="0"/>
        <v>insert into tgear(`Type`,`SubType`,`Name`,`Capacity`,`Rating`,`Availability`,`Cost`,`Source`,`Description`,`Wireless`,`DataProcessing`,`Firewall`,`Vector`,`Speed`,`Penetration`,`Power`,`Effects`,`Max`) values ('Electronic','Software','Autosoft R4','',4,'8','2000¥','Core','','',0,0,'','',0,0,'',0);</v>
      </c>
    </row>
    <row r="64" spans="1:19">
      <c r="A64" t="s">
        <v>868</v>
      </c>
      <c r="B64" t="s">
        <v>594</v>
      </c>
      <c r="C64" t="s">
        <v>140</v>
      </c>
      <c r="E64">
        <v>5</v>
      </c>
      <c r="F64">
        <f t="shared" si="7"/>
        <v>10</v>
      </c>
      <c r="G64" t="str">
        <f t="shared" si="8"/>
        <v>2500¥</v>
      </c>
      <c r="H64" t="s">
        <v>5</v>
      </c>
      <c r="K64">
        <v>0</v>
      </c>
      <c r="L64">
        <v>0</v>
      </c>
      <c r="O64">
        <v>0</v>
      </c>
      <c r="P64">
        <v>0</v>
      </c>
      <c r="R64">
        <v>0</v>
      </c>
      <c r="S64" t="str">
        <f t="shared" si="0"/>
        <v>insert into tgear(`Type`,`SubType`,`Name`,`Capacity`,`Rating`,`Availability`,`Cost`,`Source`,`Description`,`Wireless`,`DataProcessing`,`Firewall`,`Vector`,`Speed`,`Penetration`,`Power`,`Effects`,`Max`) values ('Electronic','Software','Autosoft R5','',5,'10','2500¥','Core','','',0,0,'','',0,0,'',0);</v>
      </c>
    </row>
    <row r="65" spans="1:19">
      <c r="A65" t="s">
        <v>868</v>
      </c>
      <c r="B65" t="s">
        <v>594</v>
      </c>
      <c r="C65" t="s">
        <v>141</v>
      </c>
      <c r="E65">
        <v>6</v>
      </c>
      <c r="F65">
        <f t="shared" si="7"/>
        <v>12</v>
      </c>
      <c r="G65" t="str">
        <f t="shared" si="8"/>
        <v>3000¥</v>
      </c>
      <c r="H65" t="s">
        <v>5</v>
      </c>
      <c r="K65">
        <v>0</v>
      </c>
      <c r="L65">
        <v>0</v>
      </c>
      <c r="O65">
        <v>0</v>
      </c>
      <c r="P65">
        <v>0</v>
      </c>
      <c r="R65">
        <v>0</v>
      </c>
      <c r="S65" t="str">
        <f t="shared" si="0"/>
        <v>insert into tgear(`Type`,`SubType`,`Name`,`Capacity`,`Rating`,`Availability`,`Cost`,`Source`,`Description`,`Wireless`,`DataProcessing`,`Firewall`,`Vector`,`Speed`,`Penetration`,`Power`,`Effects`,`Max`) values ('Electronic','Software','Autosoft R6','',6,'12','3000¥','Core','','',0,0,'','',0,0,'',0);</v>
      </c>
    </row>
    <row r="66" spans="1:19">
      <c r="A66" t="s">
        <v>868</v>
      </c>
      <c r="B66" t="s">
        <v>594</v>
      </c>
      <c r="C66" t="s">
        <v>117</v>
      </c>
      <c r="E66">
        <v>0</v>
      </c>
      <c r="F66">
        <f t="shared" si="7"/>
        <v>0</v>
      </c>
      <c r="G66" t="s">
        <v>103</v>
      </c>
      <c r="H66" t="s">
        <v>5</v>
      </c>
      <c r="K66">
        <v>0</v>
      </c>
      <c r="L66">
        <v>0</v>
      </c>
      <c r="O66">
        <v>0</v>
      </c>
      <c r="P66">
        <v>0</v>
      </c>
      <c r="R66">
        <v>0</v>
      </c>
      <c r="S66" t="str">
        <f t="shared" si="0"/>
        <v>insert into tgear(`Type`,`SubType`,`Name`,`Capacity`,`Rating`,`Availability`,`Cost`,`Source`,`Description`,`Wireless`,`DataProcessing`,`Firewall`,`Vector`,`Speed`,`Penetration`,`Power`,`Effects`,`Max`) values ('Electronic','Software','Cyberprogram, common','',0,'0','80¥','Core','','',0,0,'','',0,0,'',0);</v>
      </c>
    </row>
    <row r="67" spans="1:19">
      <c r="A67" t="s">
        <v>868</v>
      </c>
      <c r="B67" t="s">
        <v>594</v>
      </c>
      <c r="C67" t="s">
        <v>104</v>
      </c>
      <c r="E67">
        <v>0</v>
      </c>
      <c r="F67" t="s">
        <v>47</v>
      </c>
      <c r="G67" t="s">
        <v>105</v>
      </c>
      <c r="H67" t="s">
        <v>5</v>
      </c>
      <c r="K67">
        <v>0</v>
      </c>
      <c r="L67">
        <v>0</v>
      </c>
      <c r="O67">
        <v>0</v>
      </c>
      <c r="P67">
        <v>0</v>
      </c>
      <c r="R67">
        <v>0</v>
      </c>
      <c r="S67" t="str">
        <f t="shared" ref="S67:S130" si="9">"insert into tgear(`Type`,`SubType`,`Name`,`Capacity`,`Rating`,`Availability`,`Cost`,`Source`,`Description`,`Wireless`,`DataProcessing`,`Firewall`,`Vector`,`Speed`,`Penetration`,`Power`,`Effects`,`Max`) values ('"&amp;A67&amp;"','"&amp;B67&amp;"','"&amp;C67&amp;"','"&amp;D67&amp;"',"&amp;E67&amp;",'"&amp;F67&amp;"','"&amp;G67&amp;"','"&amp;H67&amp;"','"&amp;I67&amp;"','"&amp;J67&amp;"',"&amp;K67&amp;","&amp;L67&amp;",'"&amp;M67&amp;"','"&amp;N67&amp;"',"&amp;O67&amp;","&amp;P67&amp;",'"&amp;Q67&amp;"',"&amp;R67&amp;");"</f>
        <v>insert into tgear(`Type`,`SubType`,`Name`,`Capacity`,`Rating`,`Availability`,`Cost`,`Source`,`Description`,`Wireless`,`DataProcessing`,`Firewall`,`Vector`,`Speed`,`Penetration`,`Power`,`Effects`,`Max`) values ('Electronic','Software','Cyberprogram, hacking','',0,'6R','250¥','Core','','',0,0,'','',0,0,'',0);</v>
      </c>
    </row>
    <row r="68" spans="1:19">
      <c r="A68" t="s">
        <v>868</v>
      </c>
      <c r="B68" t="s">
        <v>594</v>
      </c>
      <c r="C68" t="s">
        <v>106</v>
      </c>
      <c r="E68">
        <v>0</v>
      </c>
      <c r="F68">
        <v>4</v>
      </c>
      <c r="G68" t="s">
        <v>107</v>
      </c>
      <c r="H68" t="s">
        <v>5</v>
      </c>
      <c r="K68">
        <v>0</v>
      </c>
      <c r="L68">
        <v>0</v>
      </c>
      <c r="O68">
        <v>0</v>
      </c>
      <c r="P68">
        <v>0</v>
      </c>
      <c r="R68">
        <v>0</v>
      </c>
      <c r="S68" t="str">
        <f t="shared" si="9"/>
        <v>insert into tgear(`Type`,`SubType`,`Name`,`Capacity`,`Rating`,`Availability`,`Cost`,`Source`,`Description`,`Wireless`,`DataProcessing`,`Firewall`,`Vector`,`Speed`,`Penetration`,`Power`,`Effects`,`Max`) values ('Electronic','Software','Datasoft','',0,'4','120¥','Core','','',0,0,'','',0,0,'',0);</v>
      </c>
    </row>
    <row r="69" spans="1:19">
      <c r="A69" t="s">
        <v>868</v>
      </c>
      <c r="B69" t="s">
        <v>594</v>
      </c>
      <c r="C69" t="s">
        <v>108</v>
      </c>
      <c r="E69">
        <v>0</v>
      </c>
      <c r="F69">
        <v>4</v>
      </c>
      <c r="G69" t="s">
        <v>4</v>
      </c>
      <c r="H69" t="s">
        <v>5</v>
      </c>
      <c r="K69">
        <v>0</v>
      </c>
      <c r="L69">
        <v>0</v>
      </c>
      <c r="O69">
        <v>0</v>
      </c>
      <c r="P69">
        <v>0</v>
      </c>
      <c r="R69">
        <v>0</v>
      </c>
      <c r="S69" t="str">
        <f t="shared" si="9"/>
        <v>insert into tgear(`Type`,`SubType`,`Name`,`Capacity`,`Rating`,`Availability`,`Cost`,`Source`,`Description`,`Wireless`,`DataProcessing`,`Firewall`,`Vector`,`Speed`,`Penetration`,`Power`,`Effects`,`Max`) values ('Electronic','Software','Mapsoft','',0,'4','100¥','Core','','',0,0,'','',0,0,'',0);</v>
      </c>
    </row>
    <row r="70" spans="1:19">
      <c r="A70" t="s">
        <v>868</v>
      </c>
      <c r="B70" t="s">
        <v>594</v>
      </c>
      <c r="C70" t="s">
        <v>109</v>
      </c>
      <c r="E70">
        <v>0</v>
      </c>
      <c r="F70">
        <v>4</v>
      </c>
      <c r="G70" t="s">
        <v>64</v>
      </c>
      <c r="H70" t="s">
        <v>5</v>
      </c>
      <c r="K70">
        <v>0</v>
      </c>
      <c r="L70">
        <v>0</v>
      </c>
      <c r="O70">
        <v>0</v>
      </c>
      <c r="P70">
        <v>0</v>
      </c>
      <c r="R70">
        <v>0</v>
      </c>
      <c r="S70" t="str">
        <f t="shared" si="9"/>
        <v>insert into tgear(`Type`,`SubType`,`Name`,`Capacity`,`Rating`,`Availability`,`Cost`,`Source`,`Description`,`Wireless`,`DataProcessing`,`Firewall`,`Vector`,`Speed`,`Penetration`,`Power`,`Effects`,`Max`) values ('Electronic','Software','Shopsoft','',0,'4','150¥','Core','','',0,0,'','',0,0,'',0);</v>
      </c>
    </row>
    <row r="71" spans="1:19">
      <c r="A71" t="s">
        <v>868</v>
      </c>
      <c r="B71" t="s">
        <v>594</v>
      </c>
      <c r="C71" t="s">
        <v>142</v>
      </c>
      <c r="E71">
        <v>1</v>
      </c>
      <c r="F71">
        <v>1</v>
      </c>
      <c r="G71" t="str">
        <f>E71* 400&amp;"¥"</f>
        <v>400¥</v>
      </c>
      <c r="H71" t="s">
        <v>5</v>
      </c>
      <c r="K71">
        <v>0</v>
      </c>
      <c r="L71">
        <v>0</v>
      </c>
      <c r="O71">
        <v>0</v>
      </c>
      <c r="P71">
        <v>0</v>
      </c>
      <c r="R71">
        <v>0</v>
      </c>
      <c r="S71" t="str">
        <f t="shared" si="9"/>
        <v>insert into tgear(`Type`,`SubType`,`Name`,`Capacity`,`Rating`,`Availability`,`Cost`,`Source`,`Description`,`Wireless`,`DataProcessing`,`Firewall`,`Vector`,`Speed`,`Penetration`,`Power`,`Effects`,`Max`) values ('Electronic','Software','Tutorsoft R1','',1,'1','400¥','Core','','',0,0,'','',0,0,'',0);</v>
      </c>
    </row>
    <row r="72" spans="1:19">
      <c r="A72" t="s">
        <v>868</v>
      </c>
      <c r="B72" t="s">
        <v>594</v>
      </c>
      <c r="C72" t="s">
        <v>143</v>
      </c>
      <c r="E72">
        <v>2</v>
      </c>
      <c r="F72">
        <v>2</v>
      </c>
      <c r="G72" t="str">
        <f t="shared" ref="G72:G76" si="10">E72* 400&amp;"¥"</f>
        <v>800¥</v>
      </c>
      <c r="H72" t="s">
        <v>5</v>
      </c>
      <c r="K72">
        <v>0</v>
      </c>
      <c r="L72">
        <v>0</v>
      </c>
      <c r="O72">
        <v>0</v>
      </c>
      <c r="P72">
        <v>0</v>
      </c>
      <c r="R72">
        <v>0</v>
      </c>
      <c r="S72" t="str">
        <f t="shared" si="9"/>
        <v>insert into tgear(`Type`,`SubType`,`Name`,`Capacity`,`Rating`,`Availability`,`Cost`,`Source`,`Description`,`Wireless`,`DataProcessing`,`Firewall`,`Vector`,`Speed`,`Penetration`,`Power`,`Effects`,`Max`) values ('Electronic','Software','Tutorsoft R2','',2,'2','800¥','Core','','',0,0,'','',0,0,'',0);</v>
      </c>
    </row>
    <row r="73" spans="1:19">
      <c r="A73" t="s">
        <v>868</v>
      </c>
      <c r="B73" t="s">
        <v>594</v>
      </c>
      <c r="C73" t="s">
        <v>144</v>
      </c>
      <c r="E73">
        <v>3</v>
      </c>
      <c r="F73">
        <v>3</v>
      </c>
      <c r="G73" t="str">
        <f t="shared" si="10"/>
        <v>1200¥</v>
      </c>
      <c r="H73" t="s">
        <v>5</v>
      </c>
      <c r="K73">
        <v>0</v>
      </c>
      <c r="L73">
        <v>0</v>
      </c>
      <c r="O73">
        <v>0</v>
      </c>
      <c r="P73">
        <v>0</v>
      </c>
      <c r="R73">
        <v>0</v>
      </c>
      <c r="S73" t="str">
        <f t="shared" si="9"/>
        <v>insert into tgear(`Type`,`SubType`,`Name`,`Capacity`,`Rating`,`Availability`,`Cost`,`Source`,`Description`,`Wireless`,`DataProcessing`,`Firewall`,`Vector`,`Speed`,`Penetration`,`Power`,`Effects`,`Max`) values ('Electronic','Software','Tutorsoft R3','',3,'3','1200¥','Core','','',0,0,'','',0,0,'',0);</v>
      </c>
    </row>
    <row r="74" spans="1:19">
      <c r="A74" t="s">
        <v>868</v>
      </c>
      <c r="B74" t="s">
        <v>594</v>
      </c>
      <c r="C74" t="s">
        <v>145</v>
      </c>
      <c r="E74">
        <v>4</v>
      </c>
      <c r="F74">
        <v>4</v>
      </c>
      <c r="G74" t="str">
        <f t="shared" si="10"/>
        <v>1600¥</v>
      </c>
      <c r="H74" t="s">
        <v>5</v>
      </c>
      <c r="K74">
        <v>0</v>
      </c>
      <c r="L74">
        <v>0</v>
      </c>
      <c r="O74">
        <v>0</v>
      </c>
      <c r="P74">
        <v>0</v>
      </c>
      <c r="R74">
        <v>0</v>
      </c>
      <c r="S74" t="str">
        <f t="shared" si="9"/>
        <v>insert into tgear(`Type`,`SubType`,`Name`,`Capacity`,`Rating`,`Availability`,`Cost`,`Source`,`Description`,`Wireless`,`DataProcessing`,`Firewall`,`Vector`,`Speed`,`Penetration`,`Power`,`Effects`,`Max`) values ('Electronic','Software','Tutorsoft R4','',4,'4','1600¥','Core','','',0,0,'','',0,0,'',0);</v>
      </c>
    </row>
    <row r="75" spans="1:19">
      <c r="A75" t="s">
        <v>868</v>
      </c>
      <c r="B75" t="s">
        <v>594</v>
      </c>
      <c r="C75" t="s">
        <v>146</v>
      </c>
      <c r="E75">
        <v>5</v>
      </c>
      <c r="F75">
        <v>5</v>
      </c>
      <c r="G75" t="str">
        <f t="shared" si="10"/>
        <v>2000¥</v>
      </c>
      <c r="H75" t="s">
        <v>5</v>
      </c>
      <c r="K75">
        <v>0</v>
      </c>
      <c r="L75">
        <v>0</v>
      </c>
      <c r="O75">
        <v>0</v>
      </c>
      <c r="P75">
        <v>0</v>
      </c>
      <c r="R75">
        <v>0</v>
      </c>
      <c r="S75" t="str">
        <f t="shared" si="9"/>
        <v>insert into tgear(`Type`,`SubType`,`Name`,`Capacity`,`Rating`,`Availability`,`Cost`,`Source`,`Description`,`Wireless`,`DataProcessing`,`Firewall`,`Vector`,`Speed`,`Penetration`,`Power`,`Effects`,`Max`) values ('Electronic','Software','Tutorsoft R5','',5,'5','2000¥','Core','','',0,0,'','',0,0,'',0);</v>
      </c>
    </row>
    <row r="76" spans="1:19">
      <c r="A76" t="s">
        <v>868</v>
      </c>
      <c r="B76" t="s">
        <v>594</v>
      </c>
      <c r="C76" t="s">
        <v>147</v>
      </c>
      <c r="E76">
        <v>6</v>
      </c>
      <c r="F76">
        <v>6</v>
      </c>
      <c r="G76" t="str">
        <f t="shared" si="10"/>
        <v>2400¥</v>
      </c>
      <c r="H76" t="s">
        <v>5</v>
      </c>
      <c r="K76">
        <v>0</v>
      </c>
      <c r="L76">
        <v>0</v>
      </c>
      <c r="O76">
        <v>0</v>
      </c>
      <c r="P76">
        <v>0</v>
      </c>
      <c r="R76">
        <v>0</v>
      </c>
      <c r="S76" t="str">
        <f t="shared" si="9"/>
        <v>insert into tgear(`Type`,`SubType`,`Name`,`Capacity`,`Rating`,`Availability`,`Cost`,`Source`,`Description`,`Wireless`,`DataProcessing`,`Firewall`,`Vector`,`Speed`,`Penetration`,`Power`,`Effects`,`Max`) values ('Electronic','Software','Tutorsoft R6','',6,'6','2400¥','Core','','',0,0,'','',0,0,'',0);</v>
      </c>
    </row>
    <row r="77" spans="1:19">
      <c r="A77" t="s">
        <v>868</v>
      </c>
      <c r="B77" t="s">
        <v>110</v>
      </c>
      <c r="C77" t="s">
        <v>148</v>
      </c>
      <c r="E77">
        <v>1</v>
      </c>
      <c r="F77">
        <v>8</v>
      </c>
      <c r="G77" t="str">
        <f>E77* 5000&amp;"¥"</f>
        <v>5000¥</v>
      </c>
      <c r="H77" t="s">
        <v>5</v>
      </c>
      <c r="K77">
        <v>0</v>
      </c>
      <c r="L77">
        <v>0</v>
      </c>
      <c r="O77">
        <v>0</v>
      </c>
      <c r="P77">
        <v>0</v>
      </c>
      <c r="R77">
        <v>0</v>
      </c>
      <c r="S77" t="str">
        <f t="shared" si="9"/>
        <v>insert into tgear(`Type`,`SubType`,`Name`,`Capacity`,`Rating`,`Availability`,`Cost`,`Source`,`Description`,`Wireless`,`DataProcessing`,`Firewall`,`Vector`,`Speed`,`Penetration`,`Power`,`Effects`,`Max`) values ('Electronic','SkillSoft','Activesofts R1','',1,'8','5000¥','Core','','',0,0,'','',0,0,'',0);</v>
      </c>
    </row>
    <row r="78" spans="1:19">
      <c r="A78" t="s">
        <v>868</v>
      </c>
      <c r="B78" t="s">
        <v>110</v>
      </c>
      <c r="C78" t="s">
        <v>149</v>
      </c>
      <c r="E78">
        <v>2</v>
      </c>
      <c r="F78">
        <v>8</v>
      </c>
      <c r="G78" t="str">
        <f t="shared" ref="G78:G82" si="11">E78* 5000&amp;"¥"</f>
        <v>10000¥</v>
      </c>
      <c r="H78" t="s">
        <v>5</v>
      </c>
      <c r="K78">
        <v>0</v>
      </c>
      <c r="L78">
        <v>0</v>
      </c>
      <c r="O78">
        <v>0</v>
      </c>
      <c r="P78">
        <v>0</v>
      </c>
      <c r="R78">
        <v>0</v>
      </c>
      <c r="S78" t="str">
        <f t="shared" si="9"/>
        <v>insert into tgear(`Type`,`SubType`,`Name`,`Capacity`,`Rating`,`Availability`,`Cost`,`Source`,`Description`,`Wireless`,`DataProcessing`,`Firewall`,`Vector`,`Speed`,`Penetration`,`Power`,`Effects`,`Max`) values ('Electronic','SkillSoft','Activesofts R2','',2,'8','10000¥','Core','','',0,0,'','',0,0,'',0);</v>
      </c>
    </row>
    <row r="79" spans="1:19">
      <c r="A79" t="s">
        <v>868</v>
      </c>
      <c r="B79" t="s">
        <v>110</v>
      </c>
      <c r="C79" t="s">
        <v>150</v>
      </c>
      <c r="E79">
        <v>3</v>
      </c>
      <c r="F79">
        <v>8</v>
      </c>
      <c r="G79" t="str">
        <f t="shared" si="11"/>
        <v>15000¥</v>
      </c>
      <c r="H79" t="s">
        <v>5</v>
      </c>
      <c r="K79">
        <v>0</v>
      </c>
      <c r="L79">
        <v>0</v>
      </c>
      <c r="O79">
        <v>0</v>
      </c>
      <c r="P79">
        <v>0</v>
      </c>
      <c r="R79">
        <v>0</v>
      </c>
      <c r="S79" t="str">
        <f t="shared" si="9"/>
        <v>insert into tgear(`Type`,`SubType`,`Name`,`Capacity`,`Rating`,`Availability`,`Cost`,`Source`,`Description`,`Wireless`,`DataProcessing`,`Firewall`,`Vector`,`Speed`,`Penetration`,`Power`,`Effects`,`Max`) values ('Electronic','SkillSoft','Activesofts R3','',3,'8','15000¥','Core','','',0,0,'','',0,0,'',0);</v>
      </c>
    </row>
    <row r="80" spans="1:19">
      <c r="A80" t="s">
        <v>868</v>
      </c>
      <c r="B80" t="s">
        <v>110</v>
      </c>
      <c r="C80" t="s">
        <v>151</v>
      </c>
      <c r="E80">
        <v>4</v>
      </c>
      <c r="F80">
        <v>8</v>
      </c>
      <c r="G80" t="str">
        <f t="shared" si="11"/>
        <v>20000¥</v>
      </c>
      <c r="H80" t="s">
        <v>5</v>
      </c>
      <c r="K80">
        <v>0</v>
      </c>
      <c r="L80">
        <v>0</v>
      </c>
      <c r="O80">
        <v>0</v>
      </c>
      <c r="P80">
        <v>0</v>
      </c>
      <c r="R80">
        <v>0</v>
      </c>
      <c r="S80" t="str">
        <f t="shared" si="9"/>
        <v>insert into tgear(`Type`,`SubType`,`Name`,`Capacity`,`Rating`,`Availability`,`Cost`,`Source`,`Description`,`Wireless`,`DataProcessing`,`Firewall`,`Vector`,`Speed`,`Penetration`,`Power`,`Effects`,`Max`) values ('Electronic','SkillSoft','Activesofts R4','',4,'8','20000¥','Core','','',0,0,'','',0,0,'',0);</v>
      </c>
    </row>
    <row r="81" spans="1:19">
      <c r="A81" t="s">
        <v>868</v>
      </c>
      <c r="B81" t="s">
        <v>110</v>
      </c>
      <c r="C81" t="s">
        <v>152</v>
      </c>
      <c r="E81">
        <v>5</v>
      </c>
      <c r="F81">
        <v>8</v>
      </c>
      <c r="G81" t="str">
        <f t="shared" si="11"/>
        <v>25000¥</v>
      </c>
      <c r="H81" t="s">
        <v>5</v>
      </c>
      <c r="K81">
        <v>0</v>
      </c>
      <c r="L81">
        <v>0</v>
      </c>
      <c r="O81">
        <v>0</v>
      </c>
      <c r="P81">
        <v>0</v>
      </c>
      <c r="R81">
        <v>0</v>
      </c>
      <c r="S81" t="str">
        <f t="shared" si="9"/>
        <v>insert into tgear(`Type`,`SubType`,`Name`,`Capacity`,`Rating`,`Availability`,`Cost`,`Source`,`Description`,`Wireless`,`DataProcessing`,`Firewall`,`Vector`,`Speed`,`Penetration`,`Power`,`Effects`,`Max`) values ('Electronic','SkillSoft','Activesofts R5','',5,'8','25000¥','Core','','',0,0,'','',0,0,'',0);</v>
      </c>
    </row>
    <row r="82" spans="1:19">
      <c r="A82" t="s">
        <v>868</v>
      </c>
      <c r="B82" t="s">
        <v>110</v>
      </c>
      <c r="C82" t="s">
        <v>153</v>
      </c>
      <c r="E82">
        <v>6</v>
      </c>
      <c r="F82">
        <v>8</v>
      </c>
      <c r="G82" t="str">
        <f t="shared" si="11"/>
        <v>30000¥</v>
      </c>
      <c r="H82" t="s">
        <v>5</v>
      </c>
      <c r="K82">
        <v>0</v>
      </c>
      <c r="L82">
        <v>0</v>
      </c>
      <c r="O82">
        <v>0</v>
      </c>
      <c r="P82">
        <v>0</v>
      </c>
      <c r="R82">
        <v>0</v>
      </c>
      <c r="S82" t="str">
        <f t="shared" si="9"/>
        <v>insert into tgear(`Type`,`SubType`,`Name`,`Capacity`,`Rating`,`Availability`,`Cost`,`Source`,`Description`,`Wireless`,`DataProcessing`,`Firewall`,`Vector`,`Speed`,`Penetration`,`Power`,`Effects`,`Max`) values ('Electronic','SkillSoft','Activesofts R6','',6,'8','30000¥','Core','','',0,0,'','',0,0,'',0);</v>
      </c>
    </row>
    <row r="83" spans="1:19">
      <c r="A83" t="s">
        <v>868</v>
      </c>
      <c r="B83" t="s">
        <v>110</v>
      </c>
      <c r="C83" t="s">
        <v>154</v>
      </c>
      <c r="E83">
        <v>1</v>
      </c>
      <c r="F83">
        <v>4</v>
      </c>
      <c r="G83" t="str">
        <f>E83* 2000&amp;"¥"</f>
        <v>2000¥</v>
      </c>
      <c r="H83" t="s">
        <v>5</v>
      </c>
      <c r="K83">
        <v>0</v>
      </c>
      <c r="L83">
        <v>0</v>
      </c>
      <c r="O83">
        <v>0</v>
      </c>
      <c r="P83">
        <v>0</v>
      </c>
      <c r="R83">
        <v>0</v>
      </c>
      <c r="S83" t="str">
        <f t="shared" si="9"/>
        <v>insert into tgear(`Type`,`SubType`,`Name`,`Capacity`,`Rating`,`Availability`,`Cost`,`Source`,`Description`,`Wireless`,`DataProcessing`,`Firewall`,`Vector`,`Speed`,`Penetration`,`Power`,`Effects`,`Max`) values ('Electronic','SkillSoft','Knowsofts R1','',1,'4','2000¥','Core','','',0,0,'','',0,0,'',0);</v>
      </c>
    </row>
    <row r="84" spans="1:19">
      <c r="A84" t="s">
        <v>868</v>
      </c>
      <c r="B84" t="s">
        <v>110</v>
      </c>
      <c r="C84" t="s">
        <v>155</v>
      </c>
      <c r="E84">
        <v>2</v>
      </c>
      <c r="F84">
        <v>4</v>
      </c>
      <c r="G84" t="str">
        <f t="shared" ref="G84:G88" si="12">E84* 2000&amp;"¥"</f>
        <v>4000¥</v>
      </c>
      <c r="H84" t="s">
        <v>5</v>
      </c>
      <c r="K84">
        <v>0</v>
      </c>
      <c r="L84">
        <v>0</v>
      </c>
      <c r="O84">
        <v>0</v>
      </c>
      <c r="P84">
        <v>0</v>
      </c>
      <c r="R84">
        <v>0</v>
      </c>
      <c r="S84" t="str">
        <f t="shared" si="9"/>
        <v>insert into tgear(`Type`,`SubType`,`Name`,`Capacity`,`Rating`,`Availability`,`Cost`,`Source`,`Description`,`Wireless`,`DataProcessing`,`Firewall`,`Vector`,`Speed`,`Penetration`,`Power`,`Effects`,`Max`) values ('Electronic','SkillSoft','Knowsofts R2','',2,'4','4000¥','Core','','',0,0,'','',0,0,'',0);</v>
      </c>
    </row>
    <row r="85" spans="1:19">
      <c r="A85" t="s">
        <v>868</v>
      </c>
      <c r="B85" t="s">
        <v>110</v>
      </c>
      <c r="C85" t="s">
        <v>156</v>
      </c>
      <c r="E85">
        <v>3</v>
      </c>
      <c r="F85">
        <v>4</v>
      </c>
      <c r="G85" t="str">
        <f t="shared" si="12"/>
        <v>6000¥</v>
      </c>
      <c r="H85" t="s">
        <v>5</v>
      </c>
      <c r="K85">
        <v>0</v>
      </c>
      <c r="L85">
        <v>0</v>
      </c>
      <c r="O85">
        <v>0</v>
      </c>
      <c r="P85">
        <v>0</v>
      </c>
      <c r="R85">
        <v>0</v>
      </c>
      <c r="S85" t="str">
        <f t="shared" si="9"/>
        <v>insert into tgear(`Type`,`SubType`,`Name`,`Capacity`,`Rating`,`Availability`,`Cost`,`Source`,`Description`,`Wireless`,`DataProcessing`,`Firewall`,`Vector`,`Speed`,`Penetration`,`Power`,`Effects`,`Max`) values ('Electronic','SkillSoft','Knowsofts R3','',3,'4','6000¥','Core','','',0,0,'','',0,0,'',0);</v>
      </c>
    </row>
    <row r="86" spans="1:19">
      <c r="A86" t="s">
        <v>868</v>
      </c>
      <c r="B86" t="s">
        <v>110</v>
      </c>
      <c r="C86" t="s">
        <v>157</v>
      </c>
      <c r="E86">
        <v>4</v>
      </c>
      <c r="F86">
        <v>4</v>
      </c>
      <c r="G86" t="str">
        <f t="shared" si="12"/>
        <v>8000¥</v>
      </c>
      <c r="H86" t="s">
        <v>5</v>
      </c>
      <c r="K86">
        <v>0</v>
      </c>
      <c r="L86">
        <v>0</v>
      </c>
      <c r="O86">
        <v>0</v>
      </c>
      <c r="P86">
        <v>0</v>
      </c>
      <c r="R86">
        <v>0</v>
      </c>
      <c r="S86" t="str">
        <f t="shared" si="9"/>
        <v>insert into tgear(`Type`,`SubType`,`Name`,`Capacity`,`Rating`,`Availability`,`Cost`,`Source`,`Description`,`Wireless`,`DataProcessing`,`Firewall`,`Vector`,`Speed`,`Penetration`,`Power`,`Effects`,`Max`) values ('Electronic','SkillSoft','Knowsofts R4','',4,'4','8000¥','Core','','',0,0,'','',0,0,'',0);</v>
      </c>
    </row>
    <row r="87" spans="1:19">
      <c r="A87" t="s">
        <v>868</v>
      </c>
      <c r="B87" t="s">
        <v>110</v>
      </c>
      <c r="C87" t="s">
        <v>158</v>
      </c>
      <c r="E87">
        <v>5</v>
      </c>
      <c r="F87">
        <v>4</v>
      </c>
      <c r="G87" t="str">
        <f t="shared" si="12"/>
        <v>10000¥</v>
      </c>
      <c r="H87" t="s">
        <v>5</v>
      </c>
      <c r="K87">
        <v>0</v>
      </c>
      <c r="L87">
        <v>0</v>
      </c>
      <c r="O87">
        <v>0</v>
      </c>
      <c r="P87">
        <v>0</v>
      </c>
      <c r="R87">
        <v>0</v>
      </c>
      <c r="S87" t="str">
        <f t="shared" si="9"/>
        <v>insert into tgear(`Type`,`SubType`,`Name`,`Capacity`,`Rating`,`Availability`,`Cost`,`Source`,`Description`,`Wireless`,`DataProcessing`,`Firewall`,`Vector`,`Speed`,`Penetration`,`Power`,`Effects`,`Max`) values ('Electronic','SkillSoft','Knowsofts R5','',5,'4','10000¥','Core','','',0,0,'','',0,0,'',0);</v>
      </c>
    </row>
    <row r="88" spans="1:19">
      <c r="A88" t="s">
        <v>868</v>
      </c>
      <c r="B88" t="s">
        <v>110</v>
      </c>
      <c r="C88" t="s">
        <v>159</v>
      </c>
      <c r="E88">
        <v>6</v>
      </c>
      <c r="F88">
        <v>4</v>
      </c>
      <c r="G88" t="str">
        <f t="shared" si="12"/>
        <v>12000¥</v>
      </c>
      <c r="H88" t="s">
        <v>5</v>
      </c>
      <c r="K88">
        <v>0</v>
      </c>
      <c r="L88">
        <v>0</v>
      </c>
      <c r="O88">
        <v>0</v>
      </c>
      <c r="P88">
        <v>0</v>
      </c>
      <c r="R88">
        <v>0</v>
      </c>
      <c r="S88" t="str">
        <f t="shared" si="9"/>
        <v>insert into tgear(`Type`,`SubType`,`Name`,`Capacity`,`Rating`,`Availability`,`Cost`,`Source`,`Description`,`Wireless`,`DataProcessing`,`Firewall`,`Vector`,`Speed`,`Penetration`,`Power`,`Effects`,`Max`) values ('Electronic','SkillSoft','Knowsofts R6','',6,'4','12000¥','Core','','',0,0,'','',0,0,'',0);</v>
      </c>
    </row>
    <row r="89" spans="1:19">
      <c r="A89" t="s">
        <v>868</v>
      </c>
      <c r="B89" t="s">
        <v>110</v>
      </c>
      <c r="C89" t="s">
        <v>160</v>
      </c>
      <c r="E89">
        <v>1</v>
      </c>
      <c r="F89">
        <v>2</v>
      </c>
      <c r="G89" t="str">
        <f>E89* 1000&amp;"¥"</f>
        <v>1000¥</v>
      </c>
      <c r="H89" t="s">
        <v>5</v>
      </c>
      <c r="K89">
        <v>0</v>
      </c>
      <c r="L89">
        <v>0</v>
      </c>
      <c r="O89">
        <v>0</v>
      </c>
      <c r="P89">
        <v>0</v>
      </c>
      <c r="R89">
        <v>0</v>
      </c>
      <c r="S89" t="str">
        <f t="shared" si="9"/>
        <v>insert into tgear(`Type`,`SubType`,`Name`,`Capacity`,`Rating`,`Availability`,`Cost`,`Source`,`Description`,`Wireless`,`DataProcessing`,`Firewall`,`Vector`,`Speed`,`Penetration`,`Power`,`Effects`,`Max`) values ('Electronic','SkillSoft','Linguasofts R1','',1,'2','1000¥','Core','','',0,0,'','',0,0,'',0);</v>
      </c>
    </row>
    <row r="90" spans="1:19">
      <c r="A90" t="s">
        <v>868</v>
      </c>
      <c r="B90" t="s">
        <v>110</v>
      </c>
      <c r="C90" t="s">
        <v>161</v>
      </c>
      <c r="E90">
        <v>2</v>
      </c>
      <c r="F90">
        <v>2</v>
      </c>
      <c r="G90" t="str">
        <f>E90* 1000&amp;"¥"</f>
        <v>2000¥</v>
      </c>
      <c r="H90" t="s">
        <v>5</v>
      </c>
      <c r="K90">
        <v>0</v>
      </c>
      <c r="L90">
        <v>0</v>
      </c>
      <c r="O90">
        <v>0</v>
      </c>
      <c r="P90">
        <v>0</v>
      </c>
      <c r="R90">
        <v>0</v>
      </c>
      <c r="S90" t="str">
        <f t="shared" si="9"/>
        <v>insert into tgear(`Type`,`SubType`,`Name`,`Capacity`,`Rating`,`Availability`,`Cost`,`Source`,`Description`,`Wireless`,`DataProcessing`,`Firewall`,`Vector`,`Speed`,`Penetration`,`Power`,`Effects`,`Max`) values ('Electronic','SkillSoft','Linguasofts R2','',2,'2','2000¥','Core','','',0,0,'','',0,0,'',0);</v>
      </c>
    </row>
    <row r="91" spans="1:19">
      <c r="A91" t="s">
        <v>868</v>
      </c>
      <c r="B91" t="s">
        <v>110</v>
      </c>
      <c r="C91" t="s">
        <v>162</v>
      </c>
      <c r="E91">
        <v>3</v>
      </c>
      <c r="F91">
        <v>2</v>
      </c>
      <c r="G91" t="str">
        <f>E91* 1000&amp;"¥"</f>
        <v>3000¥</v>
      </c>
      <c r="H91" t="s">
        <v>5</v>
      </c>
      <c r="K91">
        <v>0</v>
      </c>
      <c r="L91">
        <v>0</v>
      </c>
      <c r="O91">
        <v>0</v>
      </c>
      <c r="P91">
        <v>0</v>
      </c>
      <c r="R91">
        <v>0</v>
      </c>
      <c r="S91" t="str">
        <f t="shared" si="9"/>
        <v>insert into tgear(`Type`,`SubType`,`Name`,`Capacity`,`Rating`,`Availability`,`Cost`,`Source`,`Description`,`Wireless`,`DataProcessing`,`Firewall`,`Vector`,`Speed`,`Penetration`,`Power`,`Effects`,`Max`) values ('Electronic','SkillSoft','Linguasofts R3','',3,'2','3000¥','Core','','',0,0,'','',0,0,'',0);</v>
      </c>
    </row>
    <row r="92" spans="1:19">
      <c r="A92" t="s">
        <v>868</v>
      </c>
      <c r="B92" t="s">
        <v>110</v>
      </c>
      <c r="C92" t="s">
        <v>163</v>
      </c>
      <c r="E92">
        <v>4</v>
      </c>
      <c r="F92">
        <v>2</v>
      </c>
      <c r="G92" t="str">
        <f>E92* 1000&amp;"¥"</f>
        <v>4000¥</v>
      </c>
      <c r="H92" t="s">
        <v>5</v>
      </c>
      <c r="K92">
        <v>0</v>
      </c>
      <c r="L92">
        <v>0</v>
      </c>
      <c r="O92">
        <v>0</v>
      </c>
      <c r="P92">
        <v>0</v>
      </c>
      <c r="R92">
        <v>0</v>
      </c>
      <c r="S92" t="str">
        <f t="shared" si="9"/>
        <v>insert into tgear(`Type`,`SubType`,`Name`,`Capacity`,`Rating`,`Availability`,`Cost`,`Source`,`Description`,`Wireless`,`DataProcessing`,`Firewall`,`Vector`,`Speed`,`Penetration`,`Power`,`Effects`,`Max`) values ('Electronic','SkillSoft','Linguasofts R4','',4,'2','4000¥','Core','','',0,0,'','',0,0,'',0);</v>
      </c>
    </row>
    <row r="93" spans="1:19">
      <c r="A93" t="s">
        <v>868</v>
      </c>
      <c r="B93" t="s">
        <v>110</v>
      </c>
      <c r="C93" t="s">
        <v>164</v>
      </c>
      <c r="E93">
        <v>5</v>
      </c>
      <c r="F93">
        <v>2</v>
      </c>
      <c r="G93" t="str">
        <f>E93* 1000&amp;"¥"</f>
        <v>5000¥</v>
      </c>
      <c r="H93" t="s">
        <v>5</v>
      </c>
      <c r="K93">
        <v>0</v>
      </c>
      <c r="L93">
        <v>0</v>
      </c>
      <c r="O93">
        <v>0</v>
      </c>
      <c r="P93">
        <v>0</v>
      </c>
      <c r="R93">
        <v>0</v>
      </c>
      <c r="S93" t="str">
        <f t="shared" si="9"/>
        <v>insert into tgear(`Type`,`SubType`,`Name`,`Capacity`,`Rating`,`Availability`,`Cost`,`Source`,`Description`,`Wireless`,`DataProcessing`,`Firewall`,`Vector`,`Speed`,`Penetration`,`Power`,`Effects`,`Max`) values ('Electronic','SkillSoft','Linguasofts R5','',5,'2','5000¥','Core','','',0,0,'','',0,0,'',0);</v>
      </c>
    </row>
    <row r="94" spans="1:19">
      <c r="A94" t="s">
        <v>868</v>
      </c>
      <c r="B94" t="s">
        <v>110</v>
      </c>
      <c r="C94" t="s">
        <v>165</v>
      </c>
      <c r="E94">
        <v>6</v>
      </c>
      <c r="F94">
        <v>2</v>
      </c>
      <c r="G94" t="str">
        <f>E94* 1000&amp;"¥"</f>
        <v>6000¥</v>
      </c>
      <c r="H94" t="s">
        <v>5</v>
      </c>
      <c r="K94">
        <v>0</v>
      </c>
      <c r="L94">
        <v>0</v>
      </c>
      <c r="O94">
        <v>0</v>
      </c>
      <c r="P94">
        <v>0</v>
      </c>
      <c r="R94">
        <v>0</v>
      </c>
      <c r="S94" t="str">
        <f t="shared" si="9"/>
        <v>insert into tgear(`Type`,`SubType`,`Name`,`Capacity`,`Rating`,`Availability`,`Cost`,`Source`,`Description`,`Wireless`,`DataProcessing`,`Firewall`,`Vector`,`Speed`,`Penetration`,`Power`,`Effects`,`Max`) values ('Electronic','SkillSoft','Linguasofts R6','',6,'2','6000¥','Core','','',0,0,'','',0,0,'',0);</v>
      </c>
    </row>
    <row r="95" spans="1:19">
      <c r="A95" t="s">
        <v>868</v>
      </c>
      <c r="B95" t="s">
        <v>594</v>
      </c>
      <c r="C95" t="s">
        <v>166</v>
      </c>
      <c r="E95">
        <v>1</v>
      </c>
      <c r="F95">
        <v>2</v>
      </c>
      <c r="G95" t="s">
        <v>4</v>
      </c>
      <c r="H95" t="s">
        <v>5</v>
      </c>
      <c r="K95">
        <v>0</v>
      </c>
      <c r="L95">
        <v>0</v>
      </c>
      <c r="O95">
        <v>0</v>
      </c>
      <c r="P95">
        <v>0</v>
      </c>
      <c r="R95">
        <v>0</v>
      </c>
      <c r="S95" t="str">
        <f t="shared" si="9"/>
        <v>insert into tgear(`Type`,`SubType`,`Name`,`Capacity`,`Rating`,`Availability`,`Cost`,`Source`,`Description`,`Wireless`,`DataProcessing`,`Firewall`,`Vector`,`Speed`,`Penetration`,`Power`,`Effects`,`Max`) values ('Electronic','Software','Pilot R1','',1,'2','100¥','Core','','',0,0,'','',0,0,'',0);</v>
      </c>
    </row>
    <row r="96" spans="1:19">
      <c r="A96" t="s">
        <v>868</v>
      </c>
      <c r="B96" t="s">
        <v>594</v>
      </c>
      <c r="C96" t="s">
        <v>167</v>
      </c>
      <c r="E96">
        <v>2</v>
      </c>
      <c r="F96">
        <v>4</v>
      </c>
      <c r="G96" t="s">
        <v>50</v>
      </c>
      <c r="H96" t="s">
        <v>5</v>
      </c>
      <c r="K96">
        <v>0</v>
      </c>
      <c r="L96">
        <v>0</v>
      </c>
      <c r="O96">
        <v>0</v>
      </c>
      <c r="P96">
        <v>0</v>
      </c>
      <c r="R96">
        <v>0</v>
      </c>
      <c r="S96" t="str">
        <f t="shared" si="9"/>
        <v>insert into tgear(`Type`,`SubType`,`Name`,`Capacity`,`Rating`,`Availability`,`Cost`,`Source`,`Description`,`Wireless`,`DataProcessing`,`Firewall`,`Vector`,`Speed`,`Penetration`,`Power`,`Effects`,`Max`) values ('Electronic','Software','Pilot R2','',2,'4','400¥','Core','','',0,0,'','',0,0,'',0);</v>
      </c>
    </row>
    <row r="97" spans="1:19">
      <c r="A97" t="s">
        <v>868</v>
      </c>
      <c r="B97" t="s">
        <v>594</v>
      </c>
      <c r="C97" t="s">
        <v>168</v>
      </c>
      <c r="E97">
        <v>3</v>
      </c>
      <c r="F97" t="s">
        <v>19</v>
      </c>
      <c r="G97" t="s">
        <v>111</v>
      </c>
      <c r="H97" t="s">
        <v>5</v>
      </c>
      <c r="K97">
        <v>0</v>
      </c>
      <c r="L97">
        <v>0</v>
      </c>
      <c r="O97">
        <v>0</v>
      </c>
      <c r="P97">
        <v>0</v>
      </c>
      <c r="R97">
        <v>0</v>
      </c>
      <c r="S97" t="str">
        <f t="shared" si="9"/>
        <v>insert into tgear(`Type`,`SubType`,`Name`,`Capacity`,`Rating`,`Availability`,`Cost`,`Source`,`Description`,`Wireless`,`DataProcessing`,`Firewall`,`Vector`,`Speed`,`Penetration`,`Power`,`Effects`,`Max`) values ('Electronic','Software','Pilot R3','',3,'8R','1800¥','Core','','',0,0,'','',0,0,'',0);</v>
      </c>
    </row>
    <row r="98" spans="1:19">
      <c r="A98" t="s">
        <v>868</v>
      </c>
      <c r="B98" t="s">
        <v>594</v>
      </c>
      <c r="C98" t="s">
        <v>169</v>
      </c>
      <c r="E98">
        <v>4</v>
      </c>
      <c r="F98" t="s">
        <v>34</v>
      </c>
      <c r="G98" t="s">
        <v>112</v>
      </c>
      <c r="H98" t="s">
        <v>5</v>
      </c>
      <c r="K98">
        <v>0</v>
      </c>
      <c r="L98">
        <v>0</v>
      </c>
      <c r="O98">
        <v>0</v>
      </c>
      <c r="P98">
        <v>0</v>
      </c>
      <c r="R98">
        <v>0</v>
      </c>
      <c r="S98" t="str">
        <f t="shared" si="9"/>
        <v>insert into tgear(`Type`,`SubType`,`Name`,`Capacity`,`Rating`,`Availability`,`Cost`,`Source`,`Description`,`Wireless`,`DataProcessing`,`Firewall`,`Vector`,`Speed`,`Penetration`,`Power`,`Effects`,`Max`) values ('Electronic','Software','Pilot R4','',4,'12R','3200¥','Core','','',0,0,'','',0,0,'',0);</v>
      </c>
    </row>
    <row r="99" spans="1:19">
      <c r="A99" t="s">
        <v>868</v>
      </c>
      <c r="B99" t="s">
        <v>594</v>
      </c>
      <c r="C99" t="s">
        <v>170</v>
      </c>
      <c r="E99">
        <v>5</v>
      </c>
      <c r="F99" t="s">
        <v>113</v>
      </c>
      <c r="G99" t="s">
        <v>114</v>
      </c>
      <c r="H99" t="s">
        <v>5</v>
      </c>
      <c r="K99">
        <v>0</v>
      </c>
      <c r="L99">
        <v>0</v>
      </c>
      <c r="O99">
        <v>0</v>
      </c>
      <c r="P99">
        <v>0</v>
      </c>
      <c r="R99">
        <v>0</v>
      </c>
      <c r="S99" t="str">
        <f t="shared" si="9"/>
        <v>insert into tgear(`Type`,`SubType`,`Name`,`Capacity`,`Rating`,`Availability`,`Cost`,`Source`,`Description`,`Wireless`,`DataProcessing`,`Firewall`,`Vector`,`Speed`,`Penetration`,`Power`,`Effects`,`Max`) values ('Electronic','Software','Pilot R5','',5,'16F','10000¥','Core','','',0,0,'','',0,0,'',0);</v>
      </c>
    </row>
    <row r="100" spans="1:19">
      <c r="A100" t="s">
        <v>868</v>
      </c>
      <c r="B100" t="s">
        <v>594</v>
      </c>
      <c r="C100" t="s">
        <v>171</v>
      </c>
      <c r="E100">
        <v>6</v>
      </c>
      <c r="F100" t="s">
        <v>115</v>
      </c>
      <c r="G100" t="s">
        <v>116</v>
      </c>
      <c r="H100" t="s">
        <v>5</v>
      </c>
      <c r="K100">
        <v>0</v>
      </c>
      <c r="L100">
        <v>0</v>
      </c>
      <c r="O100">
        <v>0</v>
      </c>
      <c r="P100">
        <v>0</v>
      </c>
      <c r="R100">
        <v>0</v>
      </c>
      <c r="S100" t="str">
        <f t="shared" si="9"/>
        <v>insert into tgear(`Type`,`SubType`,`Name`,`Capacity`,`Rating`,`Availability`,`Cost`,`Source`,`Description`,`Wireless`,`DataProcessing`,`Firewall`,`Vector`,`Speed`,`Penetration`,`Power`,`Effects`,`Max`) values ('Electronic','Software','Pilot R6','',6,'24F','20000¥','Core','','',0,0,'','',0,0,'',0);</v>
      </c>
    </row>
    <row r="101" spans="1:19">
      <c r="A101" t="s">
        <v>868</v>
      </c>
      <c r="B101" t="s">
        <v>172</v>
      </c>
      <c r="C101" t="s">
        <v>173</v>
      </c>
      <c r="E101">
        <v>1</v>
      </c>
      <c r="F101" t="s">
        <v>82</v>
      </c>
      <c r="G101" t="s">
        <v>174</v>
      </c>
      <c r="H101" t="s">
        <v>5</v>
      </c>
      <c r="K101">
        <v>3</v>
      </c>
      <c r="L101">
        <v>2</v>
      </c>
      <c r="O101">
        <v>0</v>
      </c>
      <c r="P101">
        <v>0</v>
      </c>
      <c r="R101">
        <v>0</v>
      </c>
      <c r="S101" t="str">
        <f t="shared" si="9"/>
        <v>insert into tgear(`Type`,`SubType`,`Name`,`Capacity`,`Rating`,`Availability`,`Cost`,`Source`,`Description`,`Wireless`,`DataProcessing`,`Firewall`,`Vector`,`Speed`,`Penetration`,`Power`,`Effects`,`Max`) values ('Electronic','RCC','Scratch-Built Junk','',1,'2R','1400¥','Core','','',3,2,'','',0,0,'',0);</v>
      </c>
    </row>
    <row r="102" spans="1:19">
      <c r="A102" t="s">
        <v>868</v>
      </c>
      <c r="B102" t="s">
        <v>172</v>
      </c>
      <c r="C102" t="s">
        <v>175</v>
      </c>
      <c r="E102">
        <v>2</v>
      </c>
      <c r="F102" t="s">
        <v>47</v>
      </c>
      <c r="G102" t="s">
        <v>176</v>
      </c>
      <c r="H102" t="s">
        <v>5</v>
      </c>
      <c r="K102">
        <v>3</v>
      </c>
      <c r="L102">
        <v>3</v>
      </c>
      <c r="O102">
        <v>0</v>
      </c>
      <c r="P102">
        <v>0</v>
      </c>
      <c r="R102">
        <v>0</v>
      </c>
      <c r="S102" t="str">
        <f t="shared" si="9"/>
        <v>insert into tgear(`Type`,`SubType`,`Name`,`Capacity`,`Rating`,`Availability`,`Cost`,`Source`,`Description`,`Wireless`,`DataProcessing`,`Firewall`,`Vector`,`Speed`,`Penetration`,`Power`,`Effects`,`Max`) values ('Electronic','RCC','Radio Shack Remote Controller','',2,'6R','8000¥','Core','','',3,3,'','',0,0,'',0);</v>
      </c>
    </row>
    <row r="103" spans="1:19">
      <c r="A103" t="s">
        <v>868</v>
      </c>
      <c r="B103" t="s">
        <v>172</v>
      </c>
      <c r="C103" t="s">
        <v>177</v>
      </c>
      <c r="E103">
        <v>3</v>
      </c>
      <c r="F103" t="s">
        <v>47</v>
      </c>
      <c r="G103" t="s">
        <v>178</v>
      </c>
      <c r="H103" t="s">
        <v>5</v>
      </c>
      <c r="K103">
        <v>4</v>
      </c>
      <c r="L103">
        <v>4</v>
      </c>
      <c r="O103">
        <v>0</v>
      </c>
      <c r="P103">
        <v>0</v>
      </c>
      <c r="R103">
        <v>0</v>
      </c>
      <c r="S103" t="str">
        <f t="shared" si="9"/>
        <v>insert into tgear(`Type`,`SubType`,`Name`,`Capacity`,`Rating`,`Availability`,`Cost`,`Source`,`Description`,`Wireless`,`DataProcessing`,`Firewall`,`Vector`,`Speed`,`Penetration`,`Power`,`Effects`,`Max`) values ('Electronic','RCC','Essy Motors DroneMaster','',3,'6R','16000¥','Core','','',4,4,'','',0,0,'',0);</v>
      </c>
    </row>
    <row r="104" spans="1:19">
      <c r="A104" t="s">
        <v>868</v>
      </c>
      <c r="B104" t="s">
        <v>172</v>
      </c>
      <c r="C104" t="s">
        <v>179</v>
      </c>
      <c r="E104">
        <v>4</v>
      </c>
      <c r="F104" t="s">
        <v>19</v>
      </c>
      <c r="G104" t="s">
        <v>112</v>
      </c>
      <c r="H104" t="s">
        <v>5</v>
      </c>
      <c r="K104">
        <v>5</v>
      </c>
      <c r="L104">
        <v>4</v>
      </c>
      <c r="O104">
        <v>0</v>
      </c>
      <c r="P104">
        <v>0</v>
      </c>
      <c r="R104">
        <v>0</v>
      </c>
      <c r="S104" t="str">
        <f t="shared" si="9"/>
        <v>insert into tgear(`Type`,`SubType`,`Name`,`Capacity`,`Rating`,`Availability`,`Cost`,`Source`,`Description`,`Wireless`,`DataProcessing`,`Firewall`,`Vector`,`Speed`,`Penetration`,`Power`,`Effects`,`Max`) values ('Electronic','RCC','CompuForce TaskMaster','',4,'8R','3200¥','Core','','',5,4,'','',0,0,'',0);</v>
      </c>
    </row>
    <row r="105" spans="1:19">
      <c r="A105" t="s">
        <v>868</v>
      </c>
      <c r="B105" t="s">
        <v>172</v>
      </c>
      <c r="C105" t="s">
        <v>180</v>
      </c>
      <c r="E105">
        <v>4</v>
      </c>
      <c r="F105" t="s">
        <v>19</v>
      </c>
      <c r="G105" t="s">
        <v>181</v>
      </c>
      <c r="H105" t="s">
        <v>5</v>
      </c>
      <c r="K105">
        <v>4</v>
      </c>
      <c r="L105">
        <v>5</v>
      </c>
      <c r="O105">
        <v>0</v>
      </c>
      <c r="P105">
        <v>0</v>
      </c>
      <c r="R105">
        <v>0</v>
      </c>
      <c r="S105" t="str">
        <f t="shared" si="9"/>
        <v>insert into tgear(`Type`,`SubType`,`Name`,`Capacity`,`Rating`,`Availability`,`Cost`,`Source`,`Description`,`Wireless`,`DataProcessing`,`Firewall`,`Vector`,`Speed`,`Penetration`,`Power`,`Effects`,`Max`) values ('Electronic','RCC','Maersk Spider','',4,'8R','34000¥','Core','','',4,5,'','',0,0,'',0);</v>
      </c>
    </row>
    <row r="106" spans="1:19">
      <c r="A106" t="s">
        <v>868</v>
      </c>
      <c r="B106" t="s">
        <v>172</v>
      </c>
      <c r="C106" t="s">
        <v>182</v>
      </c>
      <c r="E106">
        <v>5</v>
      </c>
      <c r="F106" t="s">
        <v>19</v>
      </c>
      <c r="G106" t="s">
        <v>183</v>
      </c>
      <c r="H106" t="s">
        <v>5</v>
      </c>
      <c r="K106">
        <v>3</v>
      </c>
      <c r="L106">
        <v>4</v>
      </c>
      <c r="O106">
        <v>0</v>
      </c>
      <c r="P106">
        <v>0</v>
      </c>
      <c r="R106">
        <v>0</v>
      </c>
      <c r="S106" t="str">
        <f t="shared" si="9"/>
        <v>insert into tgear(`Type`,`SubType`,`Name`,`Capacity`,`Rating`,`Availability`,`Cost`,`Source`,`Description`,`Wireless`,`DataProcessing`,`Firewall`,`Vector`,`Speed`,`Penetration`,`Power`,`Effects`,`Max`) values ('Electronic','RCC','Maser Industrial Electronics','',5,'8R','64000¥','Core','','',3,4,'','',0,0,'',0);</v>
      </c>
    </row>
    <row r="107" spans="1:19">
      <c r="A107" t="s">
        <v>868</v>
      </c>
      <c r="B107" t="s">
        <v>172</v>
      </c>
      <c r="C107" t="s">
        <v>184</v>
      </c>
      <c r="E107">
        <v>5</v>
      </c>
      <c r="F107" t="s">
        <v>84</v>
      </c>
      <c r="G107" t="s">
        <v>185</v>
      </c>
      <c r="H107" t="s">
        <v>5</v>
      </c>
      <c r="K107">
        <v>5</v>
      </c>
      <c r="L107">
        <v>6</v>
      </c>
      <c r="O107">
        <v>0</v>
      </c>
      <c r="P107">
        <v>0</v>
      </c>
      <c r="R107">
        <v>0</v>
      </c>
      <c r="S107" t="str">
        <f t="shared" si="9"/>
        <v>insert into tgear(`Type`,`SubType`,`Name`,`Capacity`,`Rating`,`Availability`,`Cost`,`Source`,`Description`,`Wireless`,`DataProcessing`,`Firewall`,`Vector`,`Speed`,`Penetration`,`Power`,`Effects`,`Max`) values ('Electronic','RCC','Vulcan Liegelord','',5,'10R','66000¥','Core','','',5,6,'','',0,0,'',0);</v>
      </c>
    </row>
    <row r="108" spans="1:19">
      <c r="A108" t="s">
        <v>868</v>
      </c>
      <c r="B108" t="s">
        <v>172</v>
      </c>
      <c r="C108" t="s">
        <v>186</v>
      </c>
      <c r="E108">
        <v>5</v>
      </c>
      <c r="F108" t="s">
        <v>34</v>
      </c>
      <c r="G108" t="s">
        <v>187</v>
      </c>
      <c r="H108" t="s">
        <v>5</v>
      </c>
      <c r="K108">
        <v>5</v>
      </c>
      <c r="L108">
        <v>6</v>
      </c>
      <c r="O108">
        <v>0</v>
      </c>
      <c r="P108">
        <v>0</v>
      </c>
      <c r="R108">
        <v>0</v>
      </c>
      <c r="S108" t="str">
        <f t="shared" si="9"/>
        <v>insert into tgear(`Type`,`SubType`,`Name`,`Capacity`,`Rating`,`Availability`,`Cost`,`Source`,`Description`,`Wireless`,`DataProcessing`,`Firewall`,`Vector`,`Speed`,`Penetration`,`Power`,`Effects`,`Max`) values ('Electronic','RCC','Proteus Poseidon','',5,'12R','68000¥','Core','','',5,6,'','',0,0,'',0);</v>
      </c>
    </row>
    <row r="109" spans="1:19">
      <c r="A109" t="s">
        <v>868</v>
      </c>
      <c r="B109" t="s">
        <v>172</v>
      </c>
      <c r="C109" t="s">
        <v>188</v>
      </c>
      <c r="E109">
        <v>6</v>
      </c>
      <c r="F109" t="s">
        <v>189</v>
      </c>
      <c r="G109" t="s">
        <v>190</v>
      </c>
      <c r="H109" t="s">
        <v>5</v>
      </c>
      <c r="K109">
        <v>6</v>
      </c>
      <c r="L109">
        <v>5</v>
      </c>
      <c r="O109">
        <v>0</v>
      </c>
      <c r="P109">
        <v>0</v>
      </c>
      <c r="R109">
        <v>0</v>
      </c>
      <c r="S109" t="str">
        <f t="shared" si="9"/>
        <v>insert into tgear(`Type`,`SubType`,`Name`,`Capacity`,`Rating`,`Availability`,`Cost`,`Source`,`Description`,`Wireless`,`DataProcessing`,`Firewall`,`Vector`,`Speed`,`Penetration`,`Power`,`Effects`,`Max`) values ('Electronic','RCC','Lone Star Remote Commander','',6,'14R','75000¥','Core','','',6,5,'','',0,0,'',0);</v>
      </c>
    </row>
    <row r="110" spans="1:19">
      <c r="A110" t="s">
        <v>868</v>
      </c>
      <c r="B110" t="s">
        <v>172</v>
      </c>
      <c r="C110" t="s">
        <v>191</v>
      </c>
      <c r="E110">
        <v>6</v>
      </c>
      <c r="F110" t="s">
        <v>192</v>
      </c>
      <c r="G110" t="s">
        <v>193</v>
      </c>
      <c r="H110" t="s">
        <v>5</v>
      </c>
      <c r="K110">
        <v>7</v>
      </c>
      <c r="L110">
        <v>6</v>
      </c>
      <c r="O110">
        <v>0</v>
      </c>
      <c r="P110">
        <v>0</v>
      </c>
      <c r="R110">
        <v>0</v>
      </c>
      <c r="S110" t="str">
        <f t="shared" si="9"/>
        <v>insert into tgear(`Type`,`SubType`,`Name`,`Capacity`,`Rating`,`Availability`,`Cost`,`Source`,`Description`,`Wireless`,`DataProcessing`,`Firewall`,`Vector`,`Speed`,`Penetration`,`Power`,`Effects`,`Max`) values ('Electronic','RCC','MCT Drone Web','',6,'16R','95000¥','Core','','',7,6,'','',0,0,'',0);</v>
      </c>
    </row>
    <row r="111" spans="1:19" ht="17.25" customHeight="1">
      <c r="A111" t="s">
        <v>868</v>
      </c>
      <c r="B111" t="s">
        <v>172</v>
      </c>
      <c r="C111" t="s">
        <v>194</v>
      </c>
      <c r="E111">
        <v>6</v>
      </c>
      <c r="F111" t="s">
        <v>38</v>
      </c>
      <c r="G111" t="s">
        <v>195</v>
      </c>
      <c r="H111" t="s">
        <v>5</v>
      </c>
      <c r="K111">
        <v>8</v>
      </c>
      <c r="L111">
        <v>7</v>
      </c>
      <c r="O111">
        <v>0</v>
      </c>
      <c r="P111">
        <v>0</v>
      </c>
      <c r="R111">
        <v>0</v>
      </c>
      <c r="S111" t="str">
        <f t="shared" si="9"/>
        <v>insert into tgear(`Type`,`SubType`,`Name`,`Capacity`,`Rating`,`Availability`,`Cost`,`Source`,`Description`,`Wireless`,`DataProcessing`,`Firewall`,`Vector`,`Speed`,`Penetration`,`Power`,`Effects`,`Max`) values ('Electronic','RCC','Triox UberMensch','',6,'18R','140000¥','Core','','',8,7,'','',0,0,'',0);</v>
      </c>
    </row>
    <row r="112" spans="1:19">
      <c r="A112" t="s">
        <v>239</v>
      </c>
      <c r="B112" t="s">
        <v>199</v>
      </c>
      <c r="C112" t="s">
        <v>240</v>
      </c>
      <c r="E112">
        <v>1</v>
      </c>
      <c r="F112">
        <v>1</v>
      </c>
      <c r="G112" t="str">
        <f>E112*10&amp;"¥"</f>
        <v>10¥</v>
      </c>
      <c r="H112" t="s">
        <v>5</v>
      </c>
      <c r="I112" s="1" t="s">
        <v>320</v>
      </c>
      <c r="K112">
        <v>0</v>
      </c>
      <c r="L112">
        <v>0</v>
      </c>
      <c r="O112">
        <v>0</v>
      </c>
      <c r="P112">
        <v>0</v>
      </c>
      <c r="R112">
        <v>0</v>
      </c>
      <c r="S112" t="str">
        <f t="shared" si="9"/>
        <v>insert into tgear(`Type`,`SubType`,`Name`,`Capacity`,`Rating`,`Availability`,`Cost`,`Source`,`Description`,`Wireless`,`DataProcessing`,`Firewall`,`Vector`,`Speed`,`Penetration`,`Power`,`Effects`,`Max`) values ('Security','Device','Key/Combination lock R1','',1,'1','10¥','Core','Key locks are the simplest kind, involving the use of tumblers and metal keys or combination code dials to open doors instead of cards or some other device. They are also not in very common use due to reliance on more sophisticated means of security, but some places (like private safes or low-end businesses) may still use them out of nostalgia, because they can’t afford better, or because rarity equates to better security. Defeating a key lock requires a Locksmith + Agility [Physical] (Lock Rating, 1 Combat Turn) Extended Test. Autopickers add their Rating in dice to this test; you may also roll their Rating in place of the Locksmith skill.
Transponder-embedded keys contain a calibrated resistor that completes a circuit in the lock. In order to pick such a lock by hand, an electronics kit is needed to generate the appropriate electrical characteristics. This requires a successful Hardware + Logic [Mental] (Lock Rating, 1 minute) Extended Test at the same time the lock is picked. If the same character is picking the lock and calibrating the electrical feed, apply a –2 dice pool modifier to both tests.','',0,0,'','',0,0,'',0);</v>
      </c>
    </row>
    <row r="113" spans="1:19">
      <c r="A113" t="s">
        <v>239</v>
      </c>
      <c r="B113" t="s">
        <v>199</v>
      </c>
      <c r="C113" t="s">
        <v>241</v>
      </c>
      <c r="E113">
        <v>2</v>
      </c>
      <c r="F113">
        <v>2</v>
      </c>
      <c r="G113" t="str">
        <f t="shared" ref="G113:G118" si="13">E113*10&amp;"¥"</f>
        <v>20¥</v>
      </c>
      <c r="H113" t="s">
        <v>5</v>
      </c>
      <c r="I113" s="1" t="s">
        <v>320</v>
      </c>
      <c r="K113">
        <v>0</v>
      </c>
      <c r="L113">
        <v>0</v>
      </c>
      <c r="O113">
        <v>0</v>
      </c>
      <c r="P113">
        <v>0</v>
      </c>
      <c r="R113">
        <v>0</v>
      </c>
      <c r="S113" t="str">
        <f t="shared" si="9"/>
        <v>insert into tgear(`Type`,`SubType`,`Name`,`Capacity`,`Rating`,`Availability`,`Cost`,`Source`,`Description`,`Wireless`,`DataProcessing`,`Firewall`,`Vector`,`Speed`,`Penetration`,`Power`,`Effects`,`Max`) values ('Security','Device','Key/Combination lock R2','',2,'2','20¥','Core','Key locks are the simplest kind, involving the use of tumblers and metal keys or combination code dials to open doors instead of cards or some other device. They are also not in very common use due to reliance on more sophisticated means of security, but some places (like private safes or low-end businesses) may still use them out of nostalgia, because they can’t afford better, or because rarity equates to better security. Defeating a key lock requires a Locksmith + Agility [Physical] (Lock Rating, 1 Combat Turn) Extended Test. Autopickers add their Rating in dice to this test; you may also roll their Rating in place of the Locksmith skill.
Transponder-embedded keys contain a calibrated resistor that completes a circuit in the lock. In order to pick such a lock by hand, an electronics kit is needed to generate the appropriate electrical characteristics. This requires a successful Hardware + Logic [Mental] (Lock Rating, 1 minute) Extended Test at the same time the lock is picked. If the same character is picking the lock and calibrating the electrical feed, apply a –2 dice pool modifier to both tests.','',0,0,'','',0,0,'',0);</v>
      </c>
    </row>
    <row r="114" spans="1:19">
      <c r="A114" t="s">
        <v>239</v>
      </c>
      <c r="B114" t="s">
        <v>199</v>
      </c>
      <c r="C114" t="s">
        <v>242</v>
      </c>
      <c r="E114">
        <v>3</v>
      </c>
      <c r="F114">
        <v>3</v>
      </c>
      <c r="G114" t="str">
        <f t="shared" si="13"/>
        <v>30¥</v>
      </c>
      <c r="H114" t="s">
        <v>5</v>
      </c>
      <c r="I114" s="1" t="s">
        <v>320</v>
      </c>
      <c r="K114">
        <v>0</v>
      </c>
      <c r="L114">
        <v>0</v>
      </c>
      <c r="O114">
        <v>0</v>
      </c>
      <c r="P114">
        <v>0</v>
      </c>
      <c r="R114">
        <v>0</v>
      </c>
      <c r="S114" t="str">
        <f t="shared" si="9"/>
        <v>insert into tgear(`Type`,`SubType`,`Name`,`Capacity`,`Rating`,`Availability`,`Cost`,`Source`,`Description`,`Wireless`,`DataProcessing`,`Firewall`,`Vector`,`Speed`,`Penetration`,`Power`,`Effects`,`Max`) values ('Security','Device','Key/Combination lock R3','',3,'3','30¥','Core','Key locks are the simplest kind, involving the use of tumblers and metal keys or combination code dials to open doors instead of cards or some other device. They are also not in very common use due to reliance on more sophisticated means of security, but some places (like private safes or low-end businesses) may still use them out of nostalgia, because they can’t afford better, or because rarity equates to better security. Defeating a key lock requires a Locksmith + Agility [Physical] (Lock Rating, 1 Combat Turn) Extended Test. Autopickers add their Rating in dice to this test; you may also roll their Rating in place of the Locksmith skill.
Transponder-embedded keys contain a calibrated resistor that completes a circuit in the lock. In order to pick such a lock by hand, an electronics kit is needed to generate the appropriate electrical characteristics. This requires a successful Hardware + Logic [Mental] (Lock Rating, 1 minute) Extended Test at the same time the lock is picked. If the same character is picking the lock and calibrating the electrical feed, apply a –2 dice pool modifier to both tests.','',0,0,'','',0,0,'',0);</v>
      </c>
    </row>
    <row r="115" spans="1:19">
      <c r="A115" t="s">
        <v>239</v>
      </c>
      <c r="B115" t="s">
        <v>199</v>
      </c>
      <c r="C115" t="s">
        <v>243</v>
      </c>
      <c r="E115">
        <v>4</v>
      </c>
      <c r="F115">
        <v>4</v>
      </c>
      <c r="G115" t="str">
        <f t="shared" si="13"/>
        <v>40¥</v>
      </c>
      <c r="H115" t="s">
        <v>5</v>
      </c>
      <c r="I115" s="1" t="s">
        <v>320</v>
      </c>
      <c r="K115">
        <v>0</v>
      </c>
      <c r="L115">
        <v>0</v>
      </c>
      <c r="O115">
        <v>0</v>
      </c>
      <c r="P115">
        <v>0</v>
      </c>
      <c r="R115">
        <v>0</v>
      </c>
      <c r="S115" t="str">
        <f t="shared" si="9"/>
        <v>insert into tgear(`Type`,`SubType`,`Name`,`Capacity`,`Rating`,`Availability`,`Cost`,`Source`,`Description`,`Wireless`,`DataProcessing`,`Firewall`,`Vector`,`Speed`,`Penetration`,`Power`,`Effects`,`Max`) values ('Security','Device','Key/Combination lock R4','',4,'4','40¥','Core','Key locks are the simplest kind, involving the use of tumblers and metal keys or combination code dials to open doors instead of cards or some other device. They are also not in very common use due to reliance on more sophisticated means of security, but some places (like private safes or low-end businesses) may still use them out of nostalgia, because they can’t afford better, or because rarity equates to better security. Defeating a key lock requires a Locksmith + Agility [Physical] (Lock Rating, 1 Combat Turn) Extended Test. Autopickers add their Rating in dice to this test; you may also roll their Rating in place of the Locksmith skill.
Transponder-embedded keys contain a calibrated resistor that completes a circuit in the lock. In order to pick such a lock by hand, an electronics kit is needed to generate the appropriate electrical characteristics. This requires a successful Hardware + Logic [Mental] (Lock Rating, 1 minute) Extended Test at the same time the lock is picked. If the same character is picking the lock and calibrating the electrical feed, apply a –2 dice pool modifier to both tests.','',0,0,'','',0,0,'',0);</v>
      </c>
    </row>
    <row r="116" spans="1:19">
      <c r="A116" t="s">
        <v>239</v>
      </c>
      <c r="B116" t="s">
        <v>199</v>
      </c>
      <c r="C116" t="s">
        <v>244</v>
      </c>
      <c r="E116">
        <v>5</v>
      </c>
      <c r="F116">
        <v>5</v>
      </c>
      <c r="G116" t="str">
        <f t="shared" si="13"/>
        <v>50¥</v>
      </c>
      <c r="H116" t="s">
        <v>5</v>
      </c>
      <c r="I116" s="1" t="s">
        <v>320</v>
      </c>
      <c r="K116">
        <v>0</v>
      </c>
      <c r="L116">
        <v>0</v>
      </c>
      <c r="O116">
        <v>0</v>
      </c>
      <c r="P116">
        <v>0</v>
      </c>
      <c r="R116">
        <v>0</v>
      </c>
      <c r="S116" t="str">
        <f t="shared" si="9"/>
        <v>insert into tgear(`Type`,`SubType`,`Name`,`Capacity`,`Rating`,`Availability`,`Cost`,`Source`,`Description`,`Wireless`,`DataProcessing`,`Firewall`,`Vector`,`Speed`,`Penetration`,`Power`,`Effects`,`Max`) values ('Security','Device','Key/Combination lock R5','',5,'5','50¥','Core','Key locks are the simplest kind, involving the use of tumblers and metal keys or combination code dials to open doors instead of cards or some other device. They are also not in very common use due to reliance on more sophisticated means of security, but some places (like private safes or low-end businesses) may still use them out of nostalgia, because they can’t afford better, or because rarity equates to better security. Defeating a key lock requires a Locksmith + Agility [Physical] (Lock Rating, 1 Combat Turn) Extended Test. Autopickers add their Rating in dice to this test; you may also roll their Rating in place of the Locksmith skill.
Transponder-embedded keys contain a calibrated resistor that completes a circuit in the lock. In order to pick such a lock by hand, an electronics kit is needed to generate the appropriate electrical characteristics. This requires a successful Hardware + Logic [Mental] (Lock Rating, 1 minute) Extended Test at the same time the lock is picked. If the same character is picking the lock and calibrating the electrical feed, apply a –2 dice pool modifier to both tests.','',0,0,'','',0,0,'',0);</v>
      </c>
    </row>
    <row r="117" spans="1:19">
      <c r="A117" t="s">
        <v>239</v>
      </c>
      <c r="B117" t="s">
        <v>199</v>
      </c>
      <c r="C117" t="s">
        <v>245</v>
      </c>
      <c r="E117">
        <v>6</v>
      </c>
      <c r="F117">
        <v>6</v>
      </c>
      <c r="G117" t="str">
        <f t="shared" si="13"/>
        <v>60¥</v>
      </c>
      <c r="H117" t="s">
        <v>5</v>
      </c>
      <c r="I117" s="1" t="s">
        <v>320</v>
      </c>
      <c r="K117">
        <v>0</v>
      </c>
      <c r="L117">
        <v>0</v>
      </c>
      <c r="O117">
        <v>0</v>
      </c>
      <c r="P117">
        <v>0</v>
      </c>
      <c r="R117">
        <v>0</v>
      </c>
      <c r="S117" t="str">
        <f t="shared" si="9"/>
        <v>insert into tgear(`Type`,`SubType`,`Name`,`Capacity`,`Rating`,`Availability`,`Cost`,`Source`,`Description`,`Wireless`,`DataProcessing`,`Firewall`,`Vector`,`Speed`,`Penetration`,`Power`,`Effects`,`Max`) values ('Security','Device','Key/Combination lock R6','',6,'6','60¥','Core','Key locks are the simplest kind, involving the use of tumblers and metal keys or combination code dials to open doors instead of cards or some other device. They are also not in very common use due to reliance on more sophisticated means of security, but some places (like private safes or low-end businesses) may still use them out of nostalgia, because they can’t afford better, or because rarity equates to better security. Defeating a key lock requires a Locksmith + Agility [Physical] (Lock Rating, 1 Combat Turn) Extended Test. Autopickers add their Rating in dice to this test; you may also roll their Rating in place of the Locksmith skill.
Transponder-embedded keys contain a calibrated resistor that completes a circuit in the lock. In order to pick such a lock by hand, an electronics kit is needed to generate the appropriate electrical characteristics. This requires a successful Hardware + Logic [Mental] (Lock Rating, 1 minute) Extended Test at the same time the lock is picked. If the same character is picking the lock and calibrating the electrical feed, apply a –2 dice pool modifier to both tests.','',0,0,'','',0,0,'',0);</v>
      </c>
    </row>
    <row r="118" spans="1:19">
      <c r="A118" t="s">
        <v>239</v>
      </c>
      <c r="B118" t="s">
        <v>199</v>
      </c>
      <c r="C118" t="s">
        <v>869</v>
      </c>
      <c r="E118">
        <v>1</v>
      </c>
      <c r="F118">
        <v>1</v>
      </c>
      <c r="G118" t="str">
        <f>E118*100&amp;"¥"</f>
        <v>100¥</v>
      </c>
      <c r="H118" t="s">
        <v>5</v>
      </c>
      <c r="I118" s="1" t="s">
        <v>321</v>
      </c>
      <c r="K118">
        <v>0</v>
      </c>
      <c r="L118">
        <v>0</v>
      </c>
      <c r="O118">
        <v>0</v>
      </c>
      <c r="P118">
        <v>0</v>
      </c>
      <c r="R118">
        <v>0</v>
      </c>
      <c r="S118" t="str">
        <f t="shared" si="9"/>
        <v>insert into tgear(`Type`,`SubType`,`Name`,`Capacity`,`Rating`,`Availability`,`Cost`,`Source`,`Description`,`Wireless`,`DataProcessing`,`Firewall`,`Vector`,`Speed`,`Penetration`,`Power`,`Effects`,`Max`) values ('Security','Device','Maglock R1','',1,'1','100¥','Core','Powered magnetic locks, maglocks, are widespread in 2075 and come in a wide range of sophistication. Maglock “keys” can be physical (keypad, swipe card, proximity card, memory string), biometric (see below), or any combination thereof. Maglocks are often accessible via the local network (wired or wireless) and may be monitored by a security hacker/rigger. Maglock systems often log all usages, keeping track of the time, date, and identity of each user. The first step to bypassing a maglock is to remove the case and access the maglock’s electronic guts. This requires a successful Locksmith + Agility [Physical] (Maglock Rating x 2, 1 Combat Turn) Extended Test. If all else fails, the case can be smashed or shot off; treat the case as if it has a Barrier rating equal to the maglock rating. Overzealous attempts to break the case may harm the electronics inside. Re-assembling the case afterwards requires the same test.','',0,0,'','',0,0,'',0);</v>
      </c>
    </row>
    <row r="119" spans="1:19">
      <c r="A119" t="s">
        <v>239</v>
      </c>
      <c r="B119" t="s">
        <v>199</v>
      </c>
      <c r="C119" t="s">
        <v>870</v>
      </c>
      <c r="E119">
        <v>2</v>
      </c>
      <c r="F119">
        <v>2</v>
      </c>
      <c r="G119" t="str">
        <f t="shared" ref="G119:G123" si="14">E119*100&amp;"¥"</f>
        <v>200¥</v>
      </c>
      <c r="H119" t="s">
        <v>5</v>
      </c>
      <c r="I119" s="1" t="s">
        <v>321</v>
      </c>
      <c r="K119">
        <v>0</v>
      </c>
      <c r="L119">
        <v>0</v>
      </c>
      <c r="O119">
        <v>0</v>
      </c>
      <c r="P119">
        <v>0</v>
      </c>
      <c r="R119">
        <v>0</v>
      </c>
      <c r="S119" t="str">
        <f t="shared" si="9"/>
        <v>insert into tgear(`Type`,`SubType`,`Name`,`Capacity`,`Rating`,`Availability`,`Cost`,`Source`,`Description`,`Wireless`,`DataProcessing`,`Firewall`,`Vector`,`Speed`,`Penetration`,`Power`,`Effects`,`Max`) values ('Security','Device','Maglock R2','',2,'2','200¥','Core','Powered magnetic locks, maglocks, are widespread in 2075 and come in a wide range of sophistication. Maglock “keys” can be physical (keypad, swipe card, proximity card, memory string), biometric (see below), or any combination thereof. Maglocks are often accessible via the local network (wired or wireless) and may be monitored by a security hacker/rigger. Maglock systems often log all usages, keeping track of the time, date, and identity of each user. The first step to bypassing a maglock is to remove the case and access the maglock’s electronic guts. This requires a successful Locksmith + Agility [Physical] (Maglock Rating x 2, 1 Combat Turn) Extended Test. If all else fails, the case can be smashed or shot off; treat the case as if it has a Barrier rating equal to the maglock rating. Overzealous attempts to break the case may harm the electronics inside. Re-assembling the case afterwards requires the same test.','',0,0,'','',0,0,'',0);</v>
      </c>
    </row>
    <row r="120" spans="1:19">
      <c r="A120" t="s">
        <v>239</v>
      </c>
      <c r="B120" t="s">
        <v>199</v>
      </c>
      <c r="C120" t="s">
        <v>871</v>
      </c>
      <c r="E120">
        <v>3</v>
      </c>
      <c r="F120">
        <v>3</v>
      </c>
      <c r="G120" t="str">
        <f t="shared" si="14"/>
        <v>300¥</v>
      </c>
      <c r="H120" t="s">
        <v>5</v>
      </c>
      <c r="I120" s="1" t="s">
        <v>321</v>
      </c>
      <c r="K120">
        <v>0</v>
      </c>
      <c r="L120">
        <v>0</v>
      </c>
      <c r="O120">
        <v>0</v>
      </c>
      <c r="P120">
        <v>0</v>
      </c>
      <c r="R120">
        <v>0</v>
      </c>
      <c r="S120" t="str">
        <f t="shared" si="9"/>
        <v>insert into tgear(`Type`,`SubType`,`Name`,`Capacity`,`Rating`,`Availability`,`Cost`,`Source`,`Description`,`Wireless`,`DataProcessing`,`Firewall`,`Vector`,`Speed`,`Penetration`,`Power`,`Effects`,`Max`) values ('Security','Device','Maglock R3','',3,'3','300¥','Core','Powered magnetic locks, maglocks, are widespread in 2075 and come in a wide range of sophistication. Maglock “keys” can be physical (keypad, swipe card, proximity card, memory string), biometric (see below), or any combination thereof. Maglocks are often accessible via the local network (wired or wireless) and may be monitored by a security hacker/rigger. Maglock systems often log all usages, keeping track of the time, date, and identity of each user. The first step to bypassing a maglock is to remove the case and access the maglock’s electronic guts. This requires a successful Locksmith + Agility [Physical] (Maglock Rating x 2, 1 Combat Turn) Extended Test. If all else fails, the case can be smashed or shot off; treat the case as if it has a Barrier rating equal to the maglock rating. Overzealous attempts to break the case may harm the electronics inside. Re-assembling the case afterwards requires the same test.','',0,0,'','',0,0,'',0);</v>
      </c>
    </row>
    <row r="121" spans="1:19">
      <c r="A121" t="s">
        <v>239</v>
      </c>
      <c r="B121" t="s">
        <v>199</v>
      </c>
      <c r="C121" t="s">
        <v>872</v>
      </c>
      <c r="E121">
        <v>4</v>
      </c>
      <c r="F121">
        <v>4</v>
      </c>
      <c r="G121" t="str">
        <f t="shared" si="14"/>
        <v>400¥</v>
      </c>
      <c r="H121" t="s">
        <v>5</v>
      </c>
      <c r="I121" s="1" t="s">
        <v>321</v>
      </c>
      <c r="K121">
        <v>0</v>
      </c>
      <c r="L121">
        <v>0</v>
      </c>
      <c r="O121">
        <v>0</v>
      </c>
      <c r="P121">
        <v>0</v>
      </c>
      <c r="R121">
        <v>0</v>
      </c>
      <c r="S121" t="str">
        <f t="shared" si="9"/>
        <v>insert into tgear(`Type`,`SubType`,`Name`,`Capacity`,`Rating`,`Availability`,`Cost`,`Source`,`Description`,`Wireless`,`DataProcessing`,`Firewall`,`Vector`,`Speed`,`Penetration`,`Power`,`Effects`,`Max`) values ('Security','Device','Maglock R4','',4,'4','400¥','Core','Powered magnetic locks, maglocks, are widespread in 2075 and come in a wide range of sophistication. Maglock “keys” can be physical (keypad, swipe card, proximity card, memory string), biometric (see below), or any combination thereof. Maglocks are often accessible via the local network (wired or wireless) and may be monitored by a security hacker/rigger. Maglock systems often log all usages, keeping track of the time, date, and identity of each user. The first step to bypassing a maglock is to remove the case and access the maglock’s electronic guts. This requires a successful Locksmith + Agility [Physical] (Maglock Rating x 2, 1 Combat Turn) Extended Test. If all else fails, the case can be smashed or shot off; treat the case as if it has a Barrier rating equal to the maglock rating. Overzealous attempts to break the case may harm the electronics inside. Re-assembling the case afterwards requires the same test.','',0,0,'','',0,0,'',0);</v>
      </c>
    </row>
    <row r="122" spans="1:19">
      <c r="A122" t="s">
        <v>239</v>
      </c>
      <c r="B122" t="s">
        <v>199</v>
      </c>
      <c r="C122" t="s">
        <v>873</v>
      </c>
      <c r="E122">
        <v>5</v>
      </c>
      <c r="F122">
        <v>5</v>
      </c>
      <c r="G122" t="str">
        <f t="shared" si="14"/>
        <v>500¥</v>
      </c>
      <c r="H122" t="s">
        <v>5</v>
      </c>
      <c r="I122" s="1" t="s">
        <v>321</v>
      </c>
      <c r="K122">
        <v>0</v>
      </c>
      <c r="L122">
        <v>0</v>
      </c>
      <c r="O122">
        <v>0</v>
      </c>
      <c r="P122">
        <v>0</v>
      </c>
      <c r="R122">
        <v>0</v>
      </c>
      <c r="S122" t="str">
        <f t="shared" si="9"/>
        <v>insert into tgear(`Type`,`SubType`,`Name`,`Capacity`,`Rating`,`Availability`,`Cost`,`Source`,`Description`,`Wireless`,`DataProcessing`,`Firewall`,`Vector`,`Speed`,`Penetration`,`Power`,`Effects`,`Max`) values ('Security','Device','Maglock R5','',5,'5','500¥','Core','Powered magnetic locks, maglocks, are widespread in 2075 and come in a wide range of sophistication. Maglock “keys” can be physical (keypad, swipe card, proximity card, memory string), biometric (see below), or any combination thereof. Maglocks are often accessible via the local network (wired or wireless) and may be monitored by a security hacker/rigger. Maglock systems often log all usages, keeping track of the time, date, and identity of each user. The first step to bypassing a maglock is to remove the case and access the maglock’s electronic guts. This requires a successful Locksmith + Agility [Physical] (Maglock Rating x 2, 1 Combat Turn) Extended Test. If all else fails, the case can be smashed or shot off; treat the case as if it has a Barrier rating equal to the maglock rating. Overzealous attempts to break the case may harm the electronics inside. Re-assembling the case afterwards requires the same test.','',0,0,'','',0,0,'',0);</v>
      </c>
    </row>
    <row r="123" spans="1:19">
      <c r="A123" t="s">
        <v>239</v>
      </c>
      <c r="B123" t="s">
        <v>199</v>
      </c>
      <c r="C123" t="s">
        <v>874</v>
      </c>
      <c r="E123">
        <v>6</v>
      </c>
      <c r="F123">
        <v>6</v>
      </c>
      <c r="G123" t="str">
        <f t="shared" si="14"/>
        <v>600¥</v>
      </c>
      <c r="H123" t="s">
        <v>5</v>
      </c>
      <c r="I123" s="1" t="s">
        <v>321</v>
      </c>
      <c r="K123">
        <v>0</v>
      </c>
      <c r="L123">
        <v>0</v>
      </c>
      <c r="O123">
        <v>0</v>
      </c>
      <c r="P123">
        <v>0</v>
      </c>
      <c r="R123">
        <v>0</v>
      </c>
      <c r="S123" t="str">
        <f t="shared" si="9"/>
        <v>insert into tgear(`Type`,`SubType`,`Name`,`Capacity`,`Rating`,`Availability`,`Cost`,`Source`,`Description`,`Wireless`,`DataProcessing`,`Firewall`,`Vector`,`Speed`,`Penetration`,`Power`,`Effects`,`Max`) values ('Security','Device','Maglock R6','',6,'6','600¥','Core','Powered magnetic locks, maglocks, are widespread in 2075 and come in a wide range of sophistication. Maglock “keys” can be physical (keypad, swipe card, proximity card, memory string), biometric (see below), or any combination thereof. Maglocks are often accessible via the local network (wired or wireless) and may be monitored by a security hacker/rigger. Maglock systems often log all usages, keeping track of the time, date, and identity of each user. The first step to bypassing a maglock is to remove the case and access the maglock’s electronic guts. This requires a successful Locksmith + Agility [Physical] (Maglock Rating x 2, 1 Combat Turn) Extended Test. If all else fails, the case can be smashed or shot off; treat the case as if it has a Barrier rating equal to the maglock rating. Overzealous attempts to break the case may harm the electronics inside. Re-assembling the case afterwards requires the same test.','',0,0,'','',0,0,'',0);</v>
      </c>
    </row>
    <row r="124" spans="1:19">
      <c r="A124" t="s">
        <v>239</v>
      </c>
      <c r="B124" t="s">
        <v>199</v>
      </c>
      <c r="C124" t="s">
        <v>200</v>
      </c>
      <c r="E124">
        <v>0</v>
      </c>
      <c r="G124" t="s">
        <v>73</v>
      </c>
      <c r="H124" t="s">
        <v>5</v>
      </c>
      <c r="I124" s="1" t="s">
        <v>323</v>
      </c>
      <c r="K124">
        <v>0</v>
      </c>
      <c r="L124">
        <v>0</v>
      </c>
      <c r="O124">
        <v>0</v>
      </c>
      <c r="P124">
        <v>0</v>
      </c>
      <c r="R124">
        <v>0</v>
      </c>
      <c r="S124" t="str">
        <f t="shared" si="9"/>
        <v>insert into tgear(`Type`,`SubType`,`Name`,`Capacity`,`Rating`,`Availability`,`Cost`,`Source`,`Description`,`Wireless`,`DataProcessing`,`Firewall`,`Vector`,`Speed`,`Penetration`,`Power`,`Effects`,`Max`) values ('Security','Device','Keypad or card reader','',0,'','50¥','Core','Keypads utilize an access code (often different access codes for different users). Unless the code is known, defeating a keypad requires rewiring the internal electronics. This means cracking open the case (see above) and then rewiring the circuits-another Locksmith + Agility [Physical] (Maglock Rating x 2, 1 Combat Turn) Extended Test. A maglock sequencer may also be used instead; make an Opposed Test between the sequencer and maglock ratings. If the sequencer wins, the maglock opens. (Note that the case must still be opened for a sequencer to be applied.)
Cardreaders verify the authenticity of swipe cards or RFID proximity cards. They can be defeated using the same method as for keypads—by removing the case and tampering with the works. Maglock passkeys may also be used to defeat cardreaders and don’t require breaking the case open. If a valid keycard is acquired, it can be copied with a keycard copier in order to create a forged keycard. Make an Opposed Test between the passkey/forged keycard rating and the maglock rating. If the passkey/forged keycard wins, the maglock opens.','',0,0,'','',0,0,'',0);</v>
      </c>
    </row>
    <row r="125" spans="1:19">
      <c r="A125" t="s">
        <v>239</v>
      </c>
      <c r="B125" t="s">
        <v>199</v>
      </c>
      <c r="C125" t="s">
        <v>246</v>
      </c>
      <c r="E125">
        <v>1</v>
      </c>
      <c r="F125">
        <f>E125</f>
        <v>1</v>
      </c>
      <c r="G125" t="str">
        <f>E125* 250&amp;"¥"</f>
        <v>250¥</v>
      </c>
      <c r="H125" t="s">
        <v>5</v>
      </c>
      <c r="I125" t="s">
        <v>322</v>
      </c>
      <c r="K125">
        <v>0</v>
      </c>
      <c r="L125">
        <v>0</v>
      </c>
      <c r="O125">
        <v>0</v>
      </c>
      <c r="P125">
        <v>0</v>
      </c>
      <c r="R125">
        <v>0</v>
      </c>
      <c r="S125" t="str">
        <f t="shared" si="9"/>
        <v>insert into tgear(`Type`,`SubType`,`Name`,`Capacity`,`Rating`,`Availability`,`Cost`,`Source`,`Description`,`Wireless`,`DataProcessing`,`Firewall`,`Vector`,`Speed`,`Penetration`,`Power`,`Effects`,`Max`) values ('Security','Device','Anti-tamper circuits R1','',1,'1','250¥','Core','Some maglock systems come equipped with anti-tamper systems, rated between 1 and 4. In order to bypass the anti-tamper circuits, an additional Locksmith + Agility [Physical] (anti-tamper system rating) Test must be made. If this fails, an alarm is triggered.','',0,0,'','',0,0,'',0);</v>
      </c>
    </row>
    <row r="126" spans="1:19">
      <c r="A126" t="s">
        <v>239</v>
      </c>
      <c r="B126" t="s">
        <v>199</v>
      </c>
      <c r="C126" t="s">
        <v>247</v>
      </c>
      <c r="E126">
        <v>2</v>
      </c>
      <c r="F126">
        <f>E126</f>
        <v>2</v>
      </c>
      <c r="G126" t="str">
        <f>E126* 250&amp;"¥"</f>
        <v>500¥</v>
      </c>
      <c r="H126" t="s">
        <v>5</v>
      </c>
      <c r="I126" t="s">
        <v>322</v>
      </c>
      <c r="K126">
        <v>0</v>
      </c>
      <c r="L126">
        <v>0</v>
      </c>
      <c r="O126">
        <v>0</v>
      </c>
      <c r="P126">
        <v>0</v>
      </c>
      <c r="R126">
        <v>0</v>
      </c>
      <c r="S126" t="str">
        <f t="shared" si="9"/>
        <v>insert into tgear(`Type`,`SubType`,`Name`,`Capacity`,`Rating`,`Availability`,`Cost`,`Source`,`Description`,`Wireless`,`DataProcessing`,`Firewall`,`Vector`,`Speed`,`Penetration`,`Power`,`Effects`,`Max`) values ('Security','Device','Anti-tamper circuits R2','',2,'2','500¥','Core','Some maglock systems come equipped with anti-tamper systems, rated between 1 and 4. In order to bypass the anti-tamper circuits, an additional Locksmith + Agility [Physical] (anti-tamper system rating) Test must be made. If this fails, an alarm is triggered.','',0,0,'','',0,0,'',0);</v>
      </c>
    </row>
    <row r="127" spans="1:19">
      <c r="A127" t="s">
        <v>239</v>
      </c>
      <c r="B127" t="s">
        <v>199</v>
      </c>
      <c r="C127" t="s">
        <v>248</v>
      </c>
      <c r="E127">
        <v>3</v>
      </c>
      <c r="F127">
        <f>E127</f>
        <v>3</v>
      </c>
      <c r="G127" t="str">
        <f>E127* 250&amp;"¥"</f>
        <v>750¥</v>
      </c>
      <c r="H127" t="s">
        <v>5</v>
      </c>
      <c r="I127" t="s">
        <v>322</v>
      </c>
      <c r="K127">
        <v>0</v>
      </c>
      <c r="L127">
        <v>0</v>
      </c>
      <c r="O127">
        <v>0</v>
      </c>
      <c r="P127">
        <v>0</v>
      </c>
      <c r="R127">
        <v>0</v>
      </c>
      <c r="S127" t="str">
        <f t="shared" si="9"/>
        <v>insert into tgear(`Type`,`SubType`,`Name`,`Capacity`,`Rating`,`Availability`,`Cost`,`Source`,`Description`,`Wireless`,`DataProcessing`,`Firewall`,`Vector`,`Speed`,`Penetration`,`Power`,`Effects`,`Max`) values ('Security','Device','Anti-tamper circuits R3','',3,'3','750¥','Core','Some maglock systems come equipped with anti-tamper systems, rated between 1 and 4. In order to bypass the anti-tamper circuits, an additional Locksmith + Agility [Physical] (anti-tamper system rating) Test must be made. If this fails, an alarm is triggered.','',0,0,'','',0,0,'',0);</v>
      </c>
    </row>
    <row r="128" spans="1:19">
      <c r="A128" t="s">
        <v>239</v>
      </c>
      <c r="B128" t="s">
        <v>199</v>
      </c>
      <c r="C128" t="s">
        <v>249</v>
      </c>
      <c r="E128">
        <v>4</v>
      </c>
      <c r="F128">
        <f>E128</f>
        <v>4</v>
      </c>
      <c r="G128" t="str">
        <f>E128* 250&amp;"¥"</f>
        <v>1000¥</v>
      </c>
      <c r="H128" t="s">
        <v>5</v>
      </c>
      <c r="I128" t="s">
        <v>322</v>
      </c>
      <c r="K128">
        <v>0</v>
      </c>
      <c r="L128">
        <v>0</v>
      </c>
      <c r="O128">
        <v>0</v>
      </c>
      <c r="P128">
        <v>0</v>
      </c>
      <c r="R128">
        <v>0</v>
      </c>
      <c r="S128" t="str">
        <f t="shared" si="9"/>
        <v>insert into tgear(`Type`,`SubType`,`Name`,`Capacity`,`Rating`,`Availability`,`Cost`,`Source`,`Description`,`Wireless`,`DataProcessing`,`Firewall`,`Vector`,`Speed`,`Penetration`,`Power`,`Effects`,`Max`) values ('Security','Device','Anti-tamper circuits R4','',4,'4','1000¥','Core','Some maglock systems come equipped with anti-tamper systems, rated between 1 and 4. In order to bypass the anti-tamper circuits, an additional Locksmith + Agility [Physical] (anti-tamper system rating) Test must be made. If this fails, an alarm is triggered.','',0,0,'','',0,0,'',0);</v>
      </c>
    </row>
    <row r="129" spans="1:19">
      <c r="A129" t="s">
        <v>239</v>
      </c>
      <c r="B129" t="s">
        <v>199</v>
      </c>
      <c r="C129" t="s">
        <v>65</v>
      </c>
      <c r="E129">
        <v>0</v>
      </c>
      <c r="F129">
        <v>4</v>
      </c>
      <c r="G129" t="s">
        <v>66</v>
      </c>
      <c r="H129" t="s">
        <v>5</v>
      </c>
      <c r="I129" s="1" t="s">
        <v>324</v>
      </c>
      <c r="K129">
        <v>0</v>
      </c>
      <c r="L129">
        <v>0</v>
      </c>
      <c r="O129">
        <v>0</v>
      </c>
      <c r="P129">
        <v>0</v>
      </c>
      <c r="R129">
        <v>0</v>
      </c>
      <c r="S129" t="str">
        <f t="shared" si="9"/>
        <v>insert into tgear(`Type`,`SubType`,`Name`,`Capacity`,`Rating`,`Availability`,`Cost`,`Source`,`Description`,`Wireless`,`DataProcessing`,`Firewall`,`Vector`,`Speed`,`Penetration`,`Power`,`Effects`,`Max`) values ('Security','Device','Biometric reader','',0,'4','200¥','Core','Print scanners scan fingerprints, palm prints, retinal prints, or even the pattern of blood vessels in the face or palm. One method to defeat a print scanner is to coerce an authorized user to apply their prints. Alternately, a synthetic print glove-like membrane (a “sleeve”) can be manufactured for fingerprints and thumbprints with a cellular glove molder (an authorized print is necessary to copy from). Retinal prints may also be duplicated with the retinal duplication cybereye accessory. If a fake print is used, make an Opposed Test between the duplicate and the maglock rating; if the fake wins, the maglock accepts it.
Voice recognition systems require a vocal response from an approved user’s voice, usually within a certain amount of time. If the response is not given within the time limit, or someone not approved answers, the system sounds an alarm. Characters can only defeat voice recognition systems by “speaking” with the voice of an approved user—by using a recording, some other simulation, or the real voice. Voice modulator cyberware can also be used. An Opposed Test must be made between the voice recognition system and the equipment used to bypass it; whichever generates more hits, wins.
Breath, cellular, and DNA scanners collect a sample of the user’s cells, either off the finger/palm, via hair suction, through exhaled particles, or something similar, and analyze the genetic material. In order to fool such a system, you need a sample of the correct genetic material, preserved in a specially formulated enzyme bath. The enzyme bath can be synthesized in a chemistry shop with a Chemistry + Logic (5, 1 hour) Extended Test.
Facial recognition scanners use imaging lasers, thermographic, and/or ultrasonic waves to map a person’s face. These are one of the least intrusive, but also least accurate, biometric recognition systems. Facial recognition systems are useful not just for letting authorized people in, but also for identifying unwanted people and keeping them out. Prosthetic makeup and biosculpting can be used with varying degrees of effectiveness against facial recognition; make an Opposed Test pitting Disguise + Intuition [Mental] against the Device rating. Apply a +2 dice pool modifier to the character if the system is picking the disguised character out of a crowd.','',0,0,'','',0,0,'',0);</v>
      </c>
    </row>
    <row r="130" spans="1:19">
      <c r="A130" t="s">
        <v>239</v>
      </c>
      <c r="B130" t="s">
        <v>201</v>
      </c>
      <c r="C130" t="s">
        <v>202</v>
      </c>
      <c r="E130">
        <v>0</v>
      </c>
      <c r="G130" t="s">
        <v>203</v>
      </c>
      <c r="H130" t="s">
        <v>5</v>
      </c>
      <c r="I130" s="1" t="s">
        <v>325</v>
      </c>
      <c r="K130">
        <v>0</v>
      </c>
      <c r="L130">
        <v>0</v>
      </c>
      <c r="O130">
        <v>0</v>
      </c>
      <c r="P130">
        <v>0</v>
      </c>
      <c r="R130">
        <v>0</v>
      </c>
      <c r="S130" t="str">
        <f t="shared" si="9"/>
        <v>insert into tgear(`Type`,`SubType`,`Name`,`Capacity`,`Rating`,`Availability`,`Cost`,`Source`,`Description`,`Wireless`,`DataProcessing`,`Firewall`,`Vector`,`Speed`,`Penetration`,`Power`,`Effects`,`Max`) values ('Security','Restraints','Metal','',0,'','20¥','Core','Standard metal restraints come with a mechanical or a wireless-controlled lock. They're considered a Barrier (Armor 16, Structure 2) when trying to break them.','',0,0,'','',0,0,'',0);</v>
      </c>
    </row>
    <row r="131" spans="1:19">
      <c r="A131" t="s">
        <v>239</v>
      </c>
      <c r="B131" t="s">
        <v>201</v>
      </c>
      <c r="C131" t="s">
        <v>204</v>
      </c>
      <c r="E131">
        <v>0</v>
      </c>
      <c r="F131" t="s">
        <v>47</v>
      </c>
      <c r="G131" t="s">
        <v>73</v>
      </c>
      <c r="H131" t="s">
        <v>5</v>
      </c>
      <c r="I131" s="1" t="s">
        <v>326</v>
      </c>
      <c r="K131">
        <v>0</v>
      </c>
      <c r="L131">
        <v>0</v>
      </c>
      <c r="O131">
        <v>0</v>
      </c>
      <c r="P131">
        <v>0</v>
      </c>
      <c r="R131">
        <v>0</v>
      </c>
      <c r="S131" t="str">
        <f t="shared" ref="S131:S194" si="15">"insert into tgear(`Type`,`SubType`,`Name`,`Capacity`,`Rating`,`Availability`,`Cost`,`Source`,`Description`,`Wireless`,`DataProcessing`,`Firewall`,`Vector`,`Speed`,`Penetration`,`Power`,`Effects`,`Max`) values ('"&amp;A131&amp;"','"&amp;B131&amp;"','"&amp;C131&amp;"','"&amp;D131&amp;"',"&amp;E131&amp;",'"&amp;F131&amp;"','"&amp;G131&amp;"','"&amp;H131&amp;"','"&amp;I131&amp;"','"&amp;J131&amp;"',"&amp;K131&amp;","&amp;L131&amp;",'"&amp;M131&amp;"','"&amp;N131&amp;"',"&amp;O131&amp;","&amp;P131&amp;",'"&amp;Q131&amp;"',"&amp;R131&amp;");"</f>
        <v>insert into tgear(`Type`,`SubType`,`Name`,`Capacity`,`Rating`,`Availability`,`Cost`,`Source`,`Description`,`Wireless`,`DataProcessing`,`Firewall`,`Vector`,`Speed`,`Penetration`,`Power`,`Effects`,`Max`) values ('Security','Restraints','Plasteel','',0,'6R','50¥','Core','Modern plasteel restraints are flash-fused and remain inplace until the subject is cut free. For breaking them, they are considered a Barrier (Armor 20, Structure 2)','',0,0,'','',0,0,'',0);</v>
      </c>
    </row>
    <row r="132" spans="1:19">
      <c r="A132" t="s">
        <v>239</v>
      </c>
      <c r="B132" t="s">
        <v>201</v>
      </c>
      <c r="C132" t="s">
        <v>205</v>
      </c>
      <c r="E132">
        <v>0</v>
      </c>
      <c r="G132" t="s">
        <v>55</v>
      </c>
      <c r="H132" t="s">
        <v>5</v>
      </c>
      <c r="I132" s="1" t="s">
        <v>327</v>
      </c>
      <c r="K132">
        <v>0</v>
      </c>
      <c r="L132">
        <v>0</v>
      </c>
      <c r="O132">
        <v>0</v>
      </c>
      <c r="P132">
        <v>0</v>
      </c>
      <c r="R132">
        <v>0</v>
      </c>
      <c r="S132" t="str">
        <f t="shared" si="15"/>
        <v>insert into tgear(`Type`,`SubType`,`Name`,`Capacity`,`Rating`,`Availability`,`Cost`,`Source`,`Description`,`Wireless`,`DataProcessing`,`Firewall`,`Vector`,`Speed`,`Penetration`,`Power`,`Effects`,`Max`) values ('Security','Restraints','Plastic (per 10)','',0,'','5¥','Core','Disposable plastic straps (Armor 6, Structure 1) are lightweight and easy to carry in bundles.','',0,0,'','',0,0,'',0);</v>
      </c>
    </row>
    <row r="133" spans="1:19">
      <c r="A133" t="s">
        <v>239</v>
      </c>
      <c r="B133" t="s">
        <v>201</v>
      </c>
      <c r="C133" t="s">
        <v>206</v>
      </c>
      <c r="E133">
        <v>0</v>
      </c>
      <c r="F133" t="s">
        <v>47</v>
      </c>
      <c r="G133" t="s">
        <v>105</v>
      </c>
      <c r="H133" t="s">
        <v>5</v>
      </c>
      <c r="I133" s="1" t="s">
        <v>328</v>
      </c>
      <c r="K133">
        <v>0</v>
      </c>
      <c r="L133">
        <v>0</v>
      </c>
      <c r="O133">
        <v>0</v>
      </c>
      <c r="P133">
        <v>0</v>
      </c>
      <c r="R133">
        <v>0</v>
      </c>
      <c r="S133" t="str">
        <f t="shared" si="15"/>
        <v>insert into tgear(`Type`,`SubType`,`Name`,`Capacity`,`Rating`,`Availability`,`Cost`,`Source`,`Description`,`Wireless`,`DataProcessing`,`Firewall`,`Vector`,`Speed`,`Penetration`,`Power`,`Effects`,`Max`) values ('Security','Restraints','Containment manacles','',0,'6R','250¥','Core','Containment manacles are metal (Armor 16, Structure 2) and attached to a prisoner’s wrists or ankles to prevent her from moving faster than a shuffle or extending a cyber-implant weapon','',0,0,'','',0,0,'',0);</v>
      </c>
    </row>
    <row r="134" spans="1:19" ht="15.75" customHeight="1">
      <c r="A134" t="s">
        <v>239</v>
      </c>
      <c r="B134" t="s">
        <v>207</v>
      </c>
      <c r="C134" t="s">
        <v>251</v>
      </c>
      <c r="E134">
        <v>1</v>
      </c>
      <c r="F134" t="s">
        <v>19</v>
      </c>
      <c r="G134" t="str">
        <f>E134*500&amp;"¥"</f>
        <v>500¥</v>
      </c>
      <c r="H134" t="s">
        <v>5</v>
      </c>
      <c r="I134" t="s">
        <v>307</v>
      </c>
      <c r="J134" t="s">
        <v>309</v>
      </c>
      <c r="K134">
        <v>0</v>
      </c>
      <c r="L134">
        <v>0</v>
      </c>
      <c r="O134">
        <v>0</v>
      </c>
      <c r="P134">
        <v>0</v>
      </c>
      <c r="R134">
        <v>0</v>
      </c>
      <c r="S134" t="str">
        <f t="shared" si="15"/>
        <v>insert into tgear(`Type`,`SubType`,`Name`,`Capacity`,`Rating`,`Availability`,`Cost`,`Source`,`Description`,`Wireless`,`DataProcessing`,`Firewall`,`Vector`,`Speed`,`Penetration`,`Power`,`Effects`,`Max`) values ('Security','B&amp;E Gear','Autopicker R1','',1,'8R','500¥','Core','This lockpick gun is a quick and effective way of bypassing mechanical locks. The autopicker's rating is added to your limit when picking a mechanical lock.','Add the autopicker's rating as a dice pool modifier to your test when picking a mechanical lock. The autopicker's rating may be used in place of the Locksmith skill.',0,0,'','',0,0,'',0);</v>
      </c>
    </row>
    <row r="135" spans="1:19">
      <c r="A135" t="s">
        <v>239</v>
      </c>
      <c r="B135" t="s">
        <v>207</v>
      </c>
      <c r="C135" t="s">
        <v>252</v>
      </c>
      <c r="E135">
        <v>2</v>
      </c>
      <c r="F135" t="s">
        <v>19</v>
      </c>
      <c r="G135" t="str">
        <f t="shared" ref="G135:G143" si="16">E135*500&amp;"¥"</f>
        <v>1000¥</v>
      </c>
      <c r="H135" t="s">
        <v>5</v>
      </c>
      <c r="I135" t="s">
        <v>307</v>
      </c>
      <c r="J135" t="s">
        <v>309</v>
      </c>
      <c r="K135">
        <v>0</v>
      </c>
      <c r="L135">
        <v>0</v>
      </c>
      <c r="O135">
        <v>0</v>
      </c>
      <c r="P135">
        <v>0</v>
      </c>
      <c r="R135">
        <v>0</v>
      </c>
      <c r="S135" t="str">
        <f t="shared" si="15"/>
        <v>insert into tgear(`Type`,`SubType`,`Name`,`Capacity`,`Rating`,`Availability`,`Cost`,`Source`,`Description`,`Wireless`,`DataProcessing`,`Firewall`,`Vector`,`Speed`,`Penetration`,`Power`,`Effects`,`Max`) values ('Security','B&amp;E Gear','Autopicker R2','',2,'8R','1000¥','Core','This lockpick gun is a quick and effective way of bypassing mechanical locks. The autopicker's rating is added to your limit when picking a mechanical lock.','Add the autopicker's rating as a dice pool modifier to your test when picking a mechanical lock. The autopicker's rating may be used in place of the Locksmith skill.',0,0,'','',0,0,'',0);</v>
      </c>
    </row>
    <row r="136" spans="1:19" ht="15.75" customHeight="1">
      <c r="A136" t="s">
        <v>239</v>
      </c>
      <c r="B136" t="s">
        <v>207</v>
      </c>
      <c r="C136" t="s">
        <v>253</v>
      </c>
      <c r="E136">
        <v>3</v>
      </c>
      <c r="F136" t="s">
        <v>19</v>
      </c>
      <c r="G136" t="str">
        <f t="shared" si="16"/>
        <v>1500¥</v>
      </c>
      <c r="H136" t="s">
        <v>5</v>
      </c>
      <c r="I136" t="s">
        <v>307</v>
      </c>
      <c r="J136" t="s">
        <v>309</v>
      </c>
      <c r="K136">
        <v>0</v>
      </c>
      <c r="L136">
        <v>0</v>
      </c>
      <c r="O136">
        <v>0</v>
      </c>
      <c r="P136">
        <v>0</v>
      </c>
      <c r="R136">
        <v>0</v>
      </c>
      <c r="S136" t="str">
        <f t="shared" si="15"/>
        <v>insert into tgear(`Type`,`SubType`,`Name`,`Capacity`,`Rating`,`Availability`,`Cost`,`Source`,`Description`,`Wireless`,`DataProcessing`,`Firewall`,`Vector`,`Speed`,`Penetration`,`Power`,`Effects`,`Max`) values ('Security','B&amp;E Gear','Autopicker R3','',3,'8R','1500¥','Core','This lockpick gun is a quick and effective way of bypassing mechanical locks. The autopicker's rating is added to your limit when picking a mechanical lock.','Add the autopicker's rating as a dice pool modifier to your test when picking a mechanical lock. The autopicker's rating may be used in place of the Locksmith skill.',0,0,'','',0,0,'',0);</v>
      </c>
    </row>
    <row r="137" spans="1:19">
      <c r="A137" t="s">
        <v>239</v>
      </c>
      <c r="B137" t="s">
        <v>207</v>
      </c>
      <c r="C137" t="s">
        <v>254</v>
      </c>
      <c r="E137">
        <v>4</v>
      </c>
      <c r="F137" t="s">
        <v>19</v>
      </c>
      <c r="G137" t="str">
        <f t="shared" si="16"/>
        <v>2000¥</v>
      </c>
      <c r="H137" t="s">
        <v>5</v>
      </c>
      <c r="I137" t="s">
        <v>307</v>
      </c>
      <c r="J137" t="s">
        <v>309</v>
      </c>
      <c r="K137">
        <v>0</v>
      </c>
      <c r="L137">
        <v>0</v>
      </c>
      <c r="O137">
        <v>0</v>
      </c>
      <c r="P137">
        <v>0</v>
      </c>
      <c r="R137">
        <v>0</v>
      </c>
      <c r="S137" t="str">
        <f t="shared" si="15"/>
        <v>insert into tgear(`Type`,`SubType`,`Name`,`Capacity`,`Rating`,`Availability`,`Cost`,`Source`,`Description`,`Wireless`,`DataProcessing`,`Firewall`,`Vector`,`Speed`,`Penetration`,`Power`,`Effects`,`Max`) values ('Security','B&amp;E Gear','Autopicker R4','',4,'8R','2000¥','Core','This lockpick gun is a quick and effective way of bypassing mechanical locks. The autopicker's rating is added to your limit when picking a mechanical lock.','Add the autopicker's rating as a dice pool modifier to your test when picking a mechanical lock. The autopicker's rating may be used in place of the Locksmith skill.',0,0,'','',0,0,'',0);</v>
      </c>
    </row>
    <row r="138" spans="1:19" ht="15.75" customHeight="1">
      <c r="A138" t="s">
        <v>239</v>
      </c>
      <c r="B138" t="s">
        <v>207</v>
      </c>
      <c r="C138" t="s">
        <v>255</v>
      </c>
      <c r="E138">
        <v>5</v>
      </c>
      <c r="F138" t="s">
        <v>19</v>
      </c>
      <c r="G138" t="str">
        <f t="shared" si="16"/>
        <v>2500¥</v>
      </c>
      <c r="H138" t="s">
        <v>5</v>
      </c>
      <c r="I138" t="s">
        <v>307</v>
      </c>
      <c r="J138" t="s">
        <v>309</v>
      </c>
      <c r="K138">
        <v>0</v>
      </c>
      <c r="L138">
        <v>0</v>
      </c>
      <c r="O138">
        <v>0</v>
      </c>
      <c r="P138">
        <v>0</v>
      </c>
      <c r="R138">
        <v>0</v>
      </c>
      <c r="S138" t="str">
        <f t="shared" si="15"/>
        <v>insert into tgear(`Type`,`SubType`,`Name`,`Capacity`,`Rating`,`Availability`,`Cost`,`Source`,`Description`,`Wireless`,`DataProcessing`,`Firewall`,`Vector`,`Speed`,`Penetration`,`Power`,`Effects`,`Max`) values ('Security','B&amp;E Gear','Autopicker R5','',5,'8R','2500¥','Core','This lockpick gun is a quick and effective way of bypassing mechanical locks. The autopicker's rating is added to your limit when picking a mechanical lock.','Add the autopicker's rating as a dice pool modifier to your test when picking a mechanical lock. The autopicker's rating may be used in place of the Locksmith skill.',0,0,'','',0,0,'',0);</v>
      </c>
    </row>
    <row r="139" spans="1:19">
      <c r="A139" t="s">
        <v>239</v>
      </c>
      <c r="B139" t="s">
        <v>207</v>
      </c>
      <c r="C139" t="s">
        <v>256</v>
      </c>
      <c r="E139">
        <v>6</v>
      </c>
      <c r="F139" t="s">
        <v>19</v>
      </c>
      <c r="G139" t="str">
        <f t="shared" si="16"/>
        <v>3000¥</v>
      </c>
      <c r="H139" t="s">
        <v>5</v>
      </c>
      <c r="I139" t="s">
        <v>307</v>
      </c>
      <c r="J139" t="s">
        <v>309</v>
      </c>
      <c r="K139">
        <v>0</v>
      </c>
      <c r="L139">
        <v>0</v>
      </c>
      <c r="O139">
        <v>0</v>
      </c>
      <c r="P139">
        <v>0</v>
      </c>
      <c r="R139">
        <v>0</v>
      </c>
      <c r="S139" t="str">
        <f t="shared" si="15"/>
        <v>insert into tgear(`Type`,`SubType`,`Name`,`Capacity`,`Rating`,`Availability`,`Cost`,`Source`,`Description`,`Wireless`,`DataProcessing`,`Firewall`,`Vector`,`Speed`,`Penetration`,`Power`,`Effects`,`Max`) values ('Security','B&amp;E Gear','Autopicker R6','',6,'8R','3000¥','Core','This lockpick gun is a quick and effective way of bypassing mechanical locks. The autopicker's rating is added to your limit when picking a mechanical lock.','Add the autopicker's rating as a dice pool modifier to your test when picking a mechanical lock. The autopicker's rating may be used in place of the Locksmith skill.',0,0,'','',0,0,'',0);</v>
      </c>
    </row>
    <row r="140" spans="1:19">
      <c r="A140" t="s">
        <v>239</v>
      </c>
      <c r="B140" t="s">
        <v>207</v>
      </c>
      <c r="C140" t="s">
        <v>257</v>
      </c>
      <c r="E140">
        <v>1</v>
      </c>
      <c r="F140" t="s">
        <v>99</v>
      </c>
      <c r="G140" t="str">
        <f t="shared" si="16"/>
        <v>500¥</v>
      </c>
      <c r="H140" t="s">
        <v>5</v>
      </c>
      <c r="I140" t="s">
        <v>310</v>
      </c>
      <c r="K140">
        <v>0</v>
      </c>
      <c r="L140">
        <v>0</v>
      </c>
      <c r="O140">
        <v>0</v>
      </c>
      <c r="P140">
        <v>0</v>
      </c>
      <c r="R140">
        <v>0</v>
      </c>
      <c r="S140" t="str">
        <f t="shared" si="15"/>
        <v>insert into tgear(`Type`,`SubType`,`Name`,`Capacity`,`Rating`,`Availability`,`Cost`,`Source`,`Description`,`Wireless`,`DataProcessing`,`Firewall`,`Vector`,`Speed`,`Penetration`,`Power`,`Effects`,`Max`) values ('Security','B&amp;E Gear','Cellular glove molder R1','',1,'12F','500¥','Core','This device will take a finger or palm print and mold a “sleeve” you can wear to mimic the print to fool some biometric locks (see Maglocks).','',0,0,'','',0,0,'',0);</v>
      </c>
    </row>
    <row r="141" spans="1:19">
      <c r="A141" t="s">
        <v>239</v>
      </c>
      <c r="B141" t="s">
        <v>207</v>
      </c>
      <c r="C141" t="s">
        <v>258</v>
      </c>
      <c r="E141">
        <v>2</v>
      </c>
      <c r="F141" t="s">
        <v>99</v>
      </c>
      <c r="G141" t="str">
        <f t="shared" si="16"/>
        <v>1000¥</v>
      </c>
      <c r="H141" t="s">
        <v>5</v>
      </c>
      <c r="I141" t="s">
        <v>310</v>
      </c>
      <c r="K141">
        <v>0</v>
      </c>
      <c r="L141">
        <v>0</v>
      </c>
      <c r="O141">
        <v>0</v>
      </c>
      <c r="P141">
        <v>0</v>
      </c>
      <c r="R141">
        <v>0</v>
      </c>
      <c r="S141" t="str">
        <f t="shared" si="15"/>
        <v>insert into tgear(`Type`,`SubType`,`Name`,`Capacity`,`Rating`,`Availability`,`Cost`,`Source`,`Description`,`Wireless`,`DataProcessing`,`Firewall`,`Vector`,`Speed`,`Penetration`,`Power`,`Effects`,`Max`) values ('Security','B&amp;E Gear','Cellular glove molder R2','',2,'12F','1000¥','Core','This device will take a finger or palm print and mold a “sleeve” you can wear to mimic the print to fool some biometric locks (see Maglocks).','',0,0,'','',0,0,'',0);</v>
      </c>
    </row>
    <row r="142" spans="1:19">
      <c r="A142" t="s">
        <v>239</v>
      </c>
      <c r="B142" t="s">
        <v>207</v>
      </c>
      <c r="C142" t="s">
        <v>259</v>
      </c>
      <c r="E142">
        <v>3</v>
      </c>
      <c r="F142" t="s">
        <v>99</v>
      </c>
      <c r="G142" t="str">
        <f t="shared" si="16"/>
        <v>1500¥</v>
      </c>
      <c r="H142" t="s">
        <v>5</v>
      </c>
      <c r="I142" t="s">
        <v>310</v>
      </c>
      <c r="K142">
        <v>0</v>
      </c>
      <c r="L142">
        <v>0</v>
      </c>
      <c r="O142">
        <v>0</v>
      </c>
      <c r="P142">
        <v>0</v>
      </c>
      <c r="R142">
        <v>0</v>
      </c>
      <c r="S142" t="str">
        <f t="shared" si="15"/>
        <v>insert into tgear(`Type`,`SubType`,`Name`,`Capacity`,`Rating`,`Availability`,`Cost`,`Source`,`Description`,`Wireless`,`DataProcessing`,`Firewall`,`Vector`,`Speed`,`Penetration`,`Power`,`Effects`,`Max`) values ('Security','B&amp;E Gear','Cellular glove molder R3','',3,'12F','1500¥','Core','This device will take a finger or palm print and mold a “sleeve” you can wear to mimic the print to fool some biometric locks (see Maglocks).','',0,0,'','',0,0,'',0);</v>
      </c>
    </row>
    <row r="143" spans="1:19">
      <c r="A143" t="s">
        <v>239</v>
      </c>
      <c r="B143" t="s">
        <v>207</v>
      </c>
      <c r="C143" t="s">
        <v>260</v>
      </c>
      <c r="E143">
        <v>4</v>
      </c>
      <c r="F143" t="s">
        <v>99</v>
      </c>
      <c r="G143" t="str">
        <f t="shared" si="16"/>
        <v>2000¥</v>
      </c>
      <c r="H143" t="s">
        <v>5</v>
      </c>
      <c r="I143" t="s">
        <v>310</v>
      </c>
      <c r="K143">
        <v>0</v>
      </c>
      <c r="L143">
        <v>0</v>
      </c>
      <c r="O143">
        <v>0</v>
      </c>
      <c r="P143">
        <v>0</v>
      </c>
      <c r="R143">
        <v>0</v>
      </c>
      <c r="S143" t="str">
        <f t="shared" si="15"/>
        <v>insert into tgear(`Type`,`SubType`,`Name`,`Capacity`,`Rating`,`Availability`,`Cost`,`Source`,`Description`,`Wireless`,`DataProcessing`,`Firewall`,`Vector`,`Speed`,`Penetration`,`Power`,`Effects`,`Max`) values ('Security','B&amp;E Gear','Cellular glove molder R4','',4,'12F','2000¥','Core','This device will take a finger or palm print and mold a “sleeve” you can wear to mimic the print to fool some biometric locks (see Maglocks).','',0,0,'','',0,0,'',0);</v>
      </c>
    </row>
    <row r="144" spans="1:19">
      <c r="A144" t="s">
        <v>239</v>
      </c>
      <c r="B144" t="s">
        <v>207</v>
      </c>
      <c r="C144" t="s">
        <v>208</v>
      </c>
      <c r="E144">
        <v>0</v>
      </c>
      <c r="G144" t="s">
        <v>203</v>
      </c>
      <c r="H144" t="s">
        <v>5</v>
      </c>
      <c r="I144" t="s">
        <v>311</v>
      </c>
      <c r="K144">
        <v>0</v>
      </c>
      <c r="L144">
        <v>0</v>
      </c>
      <c r="O144">
        <v>0</v>
      </c>
      <c r="P144">
        <v>0</v>
      </c>
      <c r="R144">
        <v>0</v>
      </c>
      <c r="S144" t="str">
        <f t="shared" si="15"/>
        <v>insert into tgear(`Type`,`SubType`,`Name`,`Capacity`,`Rating`,`Availability`,`Cost`,`Source`,`Description`,`Wireless`,`DataProcessing`,`Firewall`,`Vector`,`Speed`,`Penetration`,`Power`,`Effects`,`Max`) values ('Security','B&amp;E Gear','Chisel/crowbar','',0,'','20¥','Core','The chisel (or crowbar if you prefer) doubles your effective Strength when you’re forcing a door or container.','',0,0,'','',0,0,'',0);</v>
      </c>
    </row>
    <row r="145" spans="1:19">
      <c r="A145" t="s">
        <v>239</v>
      </c>
      <c r="B145" t="s">
        <v>207</v>
      </c>
      <c r="C145" t="s">
        <v>261</v>
      </c>
      <c r="E145">
        <v>1</v>
      </c>
      <c r="F145" t="s">
        <v>209</v>
      </c>
      <c r="G145" t="str">
        <f>E145*600&amp;"¥"</f>
        <v>600¥</v>
      </c>
      <c r="H145" t="s">
        <v>5</v>
      </c>
      <c r="I145" s="1" t="s">
        <v>312</v>
      </c>
      <c r="K145">
        <v>0</v>
      </c>
      <c r="L145">
        <v>0</v>
      </c>
      <c r="O145">
        <v>0</v>
      </c>
      <c r="P145">
        <v>0</v>
      </c>
      <c r="R145">
        <v>0</v>
      </c>
      <c r="S145" t="str">
        <f t="shared" si="15"/>
        <v>insert into tgear(`Type`,`SubType`,`Name`,`Capacity`,`Rating`,`Availability`,`Cost`,`Source`,`Description`,`Wireless`,`DataProcessing`,`Firewall`,`Vector`,`Speed`,`Penetration`,`Power`,`Effects`,`Max`) values ('Security','B&amp;E Gear','Keycard copier R1','',1,'8F','600¥','Core','The keycard copier allows the user to copy a (stolen) keycard in seconds. A new keycard can then be manufactured with a Hardware kit, about ten minutes, and a Hardware + Logic [Mental] (2) Test.
When used, the forged keycard uses its Rating x 2 in an Opposed Test against the Maglock Rating x 2 (see Maglocks). Some security systems may note the unusual usage of duplicate keys, like when “Dr. Scientist” accesses a lab that she just accessed and hasn’t left yet.
','',0,0,'','',0,0,'',0);</v>
      </c>
    </row>
    <row r="146" spans="1:19">
      <c r="A146" t="s">
        <v>239</v>
      </c>
      <c r="B146" t="s">
        <v>207</v>
      </c>
      <c r="C146" t="s">
        <v>262</v>
      </c>
      <c r="E146">
        <v>2</v>
      </c>
      <c r="F146" t="s">
        <v>209</v>
      </c>
      <c r="G146" t="str">
        <f t="shared" ref="G146:G150" si="17">E146*600&amp;"¥"</f>
        <v>1200¥</v>
      </c>
      <c r="H146" t="s">
        <v>5</v>
      </c>
      <c r="I146" s="1" t="s">
        <v>312</v>
      </c>
      <c r="K146">
        <v>0</v>
      </c>
      <c r="L146">
        <v>0</v>
      </c>
      <c r="O146">
        <v>0</v>
      </c>
      <c r="P146">
        <v>0</v>
      </c>
      <c r="R146">
        <v>0</v>
      </c>
      <c r="S146" t="str">
        <f t="shared" si="15"/>
        <v>insert into tgear(`Type`,`SubType`,`Name`,`Capacity`,`Rating`,`Availability`,`Cost`,`Source`,`Description`,`Wireless`,`DataProcessing`,`Firewall`,`Vector`,`Speed`,`Penetration`,`Power`,`Effects`,`Max`) values ('Security','B&amp;E Gear','Keycard copier R2','',2,'8F','1200¥','Core','The keycard copier allows the user to copy a (stolen) keycard in seconds. A new keycard can then be manufactured with a Hardware kit, about ten minutes, and a Hardware + Logic [Mental] (2) Test.
When used, the forged keycard uses its Rating x 2 in an Opposed Test against the Maglock Rating x 2 (see Maglocks). Some security systems may note the unusual usage of duplicate keys, like when “Dr. Scientist” accesses a lab that she just accessed and hasn’t left yet.
','',0,0,'','',0,0,'',0);</v>
      </c>
    </row>
    <row r="147" spans="1:19">
      <c r="A147" t="s">
        <v>239</v>
      </c>
      <c r="B147" t="s">
        <v>207</v>
      </c>
      <c r="C147" t="s">
        <v>263</v>
      </c>
      <c r="E147">
        <v>3</v>
      </c>
      <c r="F147" t="s">
        <v>209</v>
      </c>
      <c r="G147" t="str">
        <f t="shared" si="17"/>
        <v>1800¥</v>
      </c>
      <c r="H147" t="s">
        <v>5</v>
      </c>
      <c r="I147" s="1" t="s">
        <v>312</v>
      </c>
      <c r="K147">
        <v>0</v>
      </c>
      <c r="L147">
        <v>0</v>
      </c>
      <c r="O147">
        <v>0</v>
      </c>
      <c r="P147">
        <v>0</v>
      </c>
      <c r="R147">
        <v>0</v>
      </c>
      <c r="S147" t="str">
        <f t="shared" si="15"/>
        <v>insert into tgear(`Type`,`SubType`,`Name`,`Capacity`,`Rating`,`Availability`,`Cost`,`Source`,`Description`,`Wireless`,`DataProcessing`,`Firewall`,`Vector`,`Speed`,`Penetration`,`Power`,`Effects`,`Max`) values ('Security','B&amp;E Gear','Keycard copier R3','',3,'8F','1800¥','Core','The keycard copier allows the user to copy a (stolen) keycard in seconds. A new keycard can then be manufactured with a Hardware kit, about ten minutes, and a Hardware + Logic [Mental] (2) Test.
When used, the forged keycard uses its Rating x 2 in an Opposed Test against the Maglock Rating x 2 (see Maglocks). Some security systems may note the unusual usage of duplicate keys, like when “Dr. Scientist” accesses a lab that she just accessed and hasn’t left yet.
','',0,0,'','',0,0,'',0);</v>
      </c>
    </row>
    <row r="148" spans="1:19">
      <c r="A148" t="s">
        <v>239</v>
      </c>
      <c r="B148" t="s">
        <v>207</v>
      </c>
      <c r="C148" t="s">
        <v>264</v>
      </c>
      <c r="E148">
        <v>4</v>
      </c>
      <c r="F148" t="s">
        <v>209</v>
      </c>
      <c r="G148" t="str">
        <f t="shared" si="17"/>
        <v>2400¥</v>
      </c>
      <c r="H148" t="s">
        <v>5</v>
      </c>
      <c r="I148" s="1" t="s">
        <v>312</v>
      </c>
      <c r="K148">
        <v>0</v>
      </c>
      <c r="L148">
        <v>0</v>
      </c>
      <c r="O148">
        <v>0</v>
      </c>
      <c r="P148">
        <v>0</v>
      </c>
      <c r="R148">
        <v>0</v>
      </c>
      <c r="S148" t="str">
        <f t="shared" si="15"/>
        <v>insert into tgear(`Type`,`SubType`,`Name`,`Capacity`,`Rating`,`Availability`,`Cost`,`Source`,`Description`,`Wireless`,`DataProcessing`,`Firewall`,`Vector`,`Speed`,`Penetration`,`Power`,`Effects`,`Max`) values ('Security','B&amp;E Gear','Keycard copier R4','',4,'8F','2400¥','Core','The keycard copier allows the user to copy a (stolen) keycard in seconds. A new keycard can then be manufactured with a Hardware kit, about ten minutes, and a Hardware + Logic [Mental] (2) Test.
When used, the forged keycard uses its Rating x 2 in an Opposed Test against the Maglock Rating x 2 (see Maglocks). Some security systems may note the unusual usage of duplicate keys, like when “Dr. Scientist” accesses a lab that she just accessed and hasn’t left yet.
','',0,0,'','',0,0,'',0);</v>
      </c>
    </row>
    <row r="149" spans="1:19">
      <c r="A149" t="s">
        <v>239</v>
      </c>
      <c r="B149" t="s">
        <v>207</v>
      </c>
      <c r="C149" t="s">
        <v>265</v>
      </c>
      <c r="E149">
        <v>5</v>
      </c>
      <c r="F149" t="s">
        <v>209</v>
      </c>
      <c r="G149" t="str">
        <f t="shared" si="17"/>
        <v>3000¥</v>
      </c>
      <c r="H149" t="s">
        <v>5</v>
      </c>
      <c r="I149" s="1" t="s">
        <v>312</v>
      </c>
      <c r="K149">
        <v>0</v>
      </c>
      <c r="L149">
        <v>0</v>
      </c>
      <c r="O149">
        <v>0</v>
      </c>
      <c r="P149">
        <v>0</v>
      </c>
      <c r="R149">
        <v>0</v>
      </c>
      <c r="S149" t="str">
        <f t="shared" si="15"/>
        <v>insert into tgear(`Type`,`SubType`,`Name`,`Capacity`,`Rating`,`Availability`,`Cost`,`Source`,`Description`,`Wireless`,`DataProcessing`,`Firewall`,`Vector`,`Speed`,`Penetration`,`Power`,`Effects`,`Max`) values ('Security','B&amp;E Gear','Keycard copier R5','',5,'8F','3000¥','Core','The keycard copier allows the user to copy a (stolen) keycard in seconds. A new keycard can then be manufactured with a Hardware kit, about ten minutes, and a Hardware + Logic [Mental] (2) Test.
When used, the forged keycard uses its Rating x 2 in an Opposed Test against the Maglock Rating x 2 (see Maglocks). Some security systems may note the unusual usage of duplicate keys, like when “Dr. Scientist” accesses a lab that she just accessed and hasn’t left yet.
','',0,0,'','',0,0,'',0);</v>
      </c>
    </row>
    <row r="150" spans="1:19">
      <c r="A150" t="s">
        <v>239</v>
      </c>
      <c r="B150" t="s">
        <v>207</v>
      </c>
      <c r="C150" t="s">
        <v>266</v>
      </c>
      <c r="E150">
        <v>6</v>
      </c>
      <c r="F150" t="s">
        <v>209</v>
      </c>
      <c r="G150" t="str">
        <f t="shared" si="17"/>
        <v>3600¥</v>
      </c>
      <c r="H150" t="s">
        <v>5</v>
      </c>
      <c r="I150" s="1" t="s">
        <v>312</v>
      </c>
      <c r="K150">
        <v>0</v>
      </c>
      <c r="L150">
        <v>0</v>
      </c>
      <c r="O150">
        <v>0</v>
      </c>
      <c r="P150">
        <v>0</v>
      </c>
      <c r="R150">
        <v>0</v>
      </c>
      <c r="S150" t="str">
        <f t="shared" si="15"/>
        <v>insert into tgear(`Type`,`SubType`,`Name`,`Capacity`,`Rating`,`Availability`,`Cost`,`Source`,`Description`,`Wireless`,`DataProcessing`,`Firewall`,`Vector`,`Speed`,`Penetration`,`Power`,`Effects`,`Max`) values ('Security','B&amp;E Gear','Keycard copier R6','',6,'8F','3600¥','Core','The keycard copier allows the user to copy a (stolen) keycard in seconds. A new keycard can then be manufactured with a Hardware kit, about ten minutes, and a Hardware + Logic [Mental] (2) Test.
When used, the forged keycard uses its Rating x 2 in an Opposed Test against the Maglock Rating x 2 (see Maglocks). Some security systems may note the unusual usage of duplicate keys, like when “Dr. Scientist” accesses a lab that she just accessed and hasn’t left yet.
','',0,0,'','',0,0,'',0);</v>
      </c>
    </row>
    <row r="151" spans="1:19">
      <c r="A151" t="s">
        <v>239</v>
      </c>
      <c r="B151" t="s">
        <v>207</v>
      </c>
      <c r="C151" t="s">
        <v>211</v>
      </c>
      <c r="E151">
        <v>0</v>
      </c>
      <c r="F151" t="s">
        <v>83</v>
      </c>
      <c r="G151" t="s">
        <v>105</v>
      </c>
      <c r="H151" t="s">
        <v>5</v>
      </c>
      <c r="I151" s="1" t="s">
        <v>313</v>
      </c>
      <c r="K151">
        <v>0</v>
      </c>
      <c r="L151">
        <v>0</v>
      </c>
      <c r="O151">
        <v>0</v>
      </c>
      <c r="P151">
        <v>0</v>
      </c>
      <c r="R151">
        <v>0</v>
      </c>
      <c r="S151" t="str">
        <f t="shared" si="15"/>
        <v>insert into tgear(`Type`,`SubType`,`Name`,`Capacity`,`Rating`,`Availability`,`Cost`,`Source`,`Description`,`Wireless`,`DataProcessing`,`Firewall`,`Vector`,`Speed`,`Penetration`,`Power`,`Effects`,`Max`) values ('Security','B&amp;E Gear','Lockpick set','',0,'4R','250¥','Core','These mechanical burglary devices have undergone only slight improvements in the last several centuries. They are necessary tools for picking locks.','',0,0,'','',0,0,'',0);</v>
      </c>
    </row>
    <row r="152" spans="1:19">
      <c r="A152" t="s">
        <v>239</v>
      </c>
      <c r="B152" t="s">
        <v>207</v>
      </c>
      <c r="C152" t="s">
        <v>267</v>
      </c>
      <c r="E152">
        <v>1</v>
      </c>
      <c r="F152" t="str">
        <f>E152*3&amp;"F"</f>
        <v>3F</v>
      </c>
      <c r="G152" t="str">
        <f>E152*2000&amp;"¥"</f>
        <v>2000¥</v>
      </c>
      <c r="H152" t="s">
        <v>5</v>
      </c>
      <c r="I152" s="1" t="s">
        <v>315</v>
      </c>
      <c r="J152" t="s">
        <v>314</v>
      </c>
      <c r="K152">
        <v>0</v>
      </c>
      <c r="L152">
        <v>0</v>
      </c>
      <c r="O152">
        <v>0</v>
      </c>
      <c r="P152">
        <v>0</v>
      </c>
      <c r="R152">
        <v>0</v>
      </c>
      <c r="S152" t="str">
        <f t="shared" si="15"/>
        <v>insert into tgear(`Type`,`SubType`,`Name`,`Capacity`,`Rating`,`Availability`,`Cost`,`Source`,`Description`,`Wireless`,`DataProcessing`,`Firewall`,`Vector`,`Speed`,`Penetration`,`Power`,`Effects`,`Max`) values ('Security','B&amp;E Gear','Maglock passkey R1','',1,'3F','2000¥','Core','This maglock “skeleton key” can be inserted into any cardreader’s maglock, cleverly fooling it into believing that a legitimate passkey has been swiped (see Maglocks).','The passkey receives a +1 bonus to its Rating.',0,0,'','',0,0,'',0);</v>
      </c>
    </row>
    <row r="153" spans="1:19">
      <c r="A153" t="s">
        <v>239</v>
      </c>
      <c r="B153" t="s">
        <v>207</v>
      </c>
      <c r="C153" t="s">
        <v>268</v>
      </c>
      <c r="E153">
        <v>2</v>
      </c>
      <c r="F153" t="str">
        <f>E153*3&amp;"F"</f>
        <v>6F</v>
      </c>
      <c r="G153" t="str">
        <f>E153*2000&amp;"¥"</f>
        <v>4000¥</v>
      </c>
      <c r="H153" t="s">
        <v>5</v>
      </c>
      <c r="I153" s="1" t="s">
        <v>315</v>
      </c>
      <c r="J153" t="s">
        <v>314</v>
      </c>
      <c r="K153">
        <v>0</v>
      </c>
      <c r="L153">
        <v>0</v>
      </c>
      <c r="O153">
        <v>0</v>
      </c>
      <c r="P153">
        <v>0</v>
      </c>
      <c r="R153">
        <v>0</v>
      </c>
      <c r="S153" t="str">
        <f t="shared" si="15"/>
        <v>insert into tgear(`Type`,`SubType`,`Name`,`Capacity`,`Rating`,`Availability`,`Cost`,`Source`,`Description`,`Wireless`,`DataProcessing`,`Firewall`,`Vector`,`Speed`,`Penetration`,`Power`,`Effects`,`Max`) values ('Security','B&amp;E Gear','Maglock passkey R2','',2,'6F','4000¥','Core','This maglock “skeleton key” can be inserted into any cardreader’s maglock, cleverly fooling it into believing that a legitimate passkey has been swiped (see Maglocks).','The passkey receives a +1 bonus to its Rating.',0,0,'','',0,0,'',0);</v>
      </c>
    </row>
    <row r="154" spans="1:19">
      <c r="A154" t="s">
        <v>239</v>
      </c>
      <c r="B154" t="s">
        <v>207</v>
      </c>
      <c r="C154" t="s">
        <v>269</v>
      </c>
      <c r="E154">
        <v>3</v>
      </c>
      <c r="F154" t="str">
        <f>E154*3&amp;"F"</f>
        <v>9F</v>
      </c>
      <c r="G154" t="str">
        <f>E154*2000&amp;"¥"</f>
        <v>6000¥</v>
      </c>
      <c r="H154" t="s">
        <v>5</v>
      </c>
      <c r="I154" s="1" t="s">
        <v>315</v>
      </c>
      <c r="J154" t="s">
        <v>314</v>
      </c>
      <c r="K154">
        <v>0</v>
      </c>
      <c r="L154">
        <v>0</v>
      </c>
      <c r="O154">
        <v>0</v>
      </c>
      <c r="P154">
        <v>0</v>
      </c>
      <c r="R154">
        <v>0</v>
      </c>
      <c r="S154" t="str">
        <f t="shared" si="15"/>
        <v>insert into tgear(`Type`,`SubType`,`Name`,`Capacity`,`Rating`,`Availability`,`Cost`,`Source`,`Description`,`Wireless`,`DataProcessing`,`Firewall`,`Vector`,`Speed`,`Penetration`,`Power`,`Effects`,`Max`) values ('Security','B&amp;E Gear','Maglock passkey R3','',3,'9F','6000¥','Core','This maglock “skeleton key” can be inserted into any cardreader’s maglock, cleverly fooling it into believing that a legitimate passkey has been swiped (see Maglocks).','The passkey receives a +1 bonus to its Rating.',0,0,'','',0,0,'',0);</v>
      </c>
    </row>
    <row r="155" spans="1:19">
      <c r="A155" t="s">
        <v>239</v>
      </c>
      <c r="B155" t="s">
        <v>207</v>
      </c>
      <c r="C155" t="s">
        <v>270</v>
      </c>
      <c r="E155">
        <v>4</v>
      </c>
      <c r="F155" t="str">
        <f>E155*3&amp;"F"</f>
        <v>12F</v>
      </c>
      <c r="G155" t="str">
        <f>E155*2000&amp;"¥"</f>
        <v>8000¥</v>
      </c>
      <c r="H155" t="s">
        <v>5</v>
      </c>
      <c r="I155" s="1" t="s">
        <v>315</v>
      </c>
      <c r="J155" t="s">
        <v>314</v>
      </c>
      <c r="K155">
        <v>0</v>
      </c>
      <c r="L155">
        <v>0</v>
      </c>
      <c r="O155">
        <v>0</v>
      </c>
      <c r="P155">
        <v>0</v>
      </c>
      <c r="R155">
        <v>0</v>
      </c>
      <c r="S155" t="str">
        <f t="shared" si="15"/>
        <v>insert into tgear(`Type`,`SubType`,`Name`,`Capacity`,`Rating`,`Availability`,`Cost`,`Source`,`Description`,`Wireless`,`DataProcessing`,`Firewall`,`Vector`,`Speed`,`Penetration`,`Power`,`Effects`,`Max`) values ('Security','B&amp;E Gear','Maglock passkey R4','',4,'12F','8000¥','Core','This maglock “skeleton key” can be inserted into any cardreader’s maglock, cleverly fooling it into believing that a legitimate passkey has been swiped (see Maglocks).','The passkey receives a +1 bonus to its Rating.',0,0,'','',0,0,'',0);</v>
      </c>
    </row>
    <row r="156" spans="1:19">
      <c r="A156" t="s">
        <v>239</v>
      </c>
      <c r="B156" t="s">
        <v>207</v>
      </c>
      <c r="C156" t="s">
        <v>212</v>
      </c>
      <c r="E156">
        <v>0</v>
      </c>
      <c r="F156">
        <v>2</v>
      </c>
      <c r="G156" t="s">
        <v>105</v>
      </c>
      <c r="H156" t="s">
        <v>5</v>
      </c>
      <c r="I156" s="1" t="s">
        <v>316</v>
      </c>
      <c r="K156">
        <v>0</v>
      </c>
      <c r="L156">
        <v>0</v>
      </c>
      <c r="O156">
        <v>0</v>
      </c>
      <c r="P156">
        <v>0</v>
      </c>
      <c r="R156">
        <v>0</v>
      </c>
      <c r="S156" t="str">
        <f t="shared" si="15"/>
        <v>insert into tgear(`Type`,`SubType`,`Name`,`Capacity`,`Rating`,`Availability`,`Cost`,`Source`,`Description`,`Wireless`,`DataProcessing`,`Firewall`,`Vector`,`Speed`,`Penetration`,`Power`,`Effects`,`Max`) values ('Security','B&amp;E Gear','Miniwelder','',0,'2','250¥','Core','This portable device creates a small electric arc to melt metals, either to cut through metal or to weld it together. Its power supply allows it to operate for 30 minutes. While creating an intense heat, the arc is much too small to make a good weapon (it would be like trying to stab someone with a lighter). The miniwelder has a Damage Value of 25 when used to cut through barriers.','',0,0,'','',0,0,'',0);</v>
      </c>
    </row>
    <row r="157" spans="1:19">
      <c r="A157" t="s">
        <v>239</v>
      </c>
      <c r="B157" t="s">
        <v>207</v>
      </c>
      <c r="C157" t="s">
        <v>213</v>
      </c>
      <c r="E157">
        <v>0</v>
      </c>
      <c r="F157">
        <v>2</v>
      </c>
      <c r="G157" t="s">
        <v>103</v>
      </c>
      <c r="H157" t="s">
        <v>5</v>
      </c>
      <c r="K157">
        <v>0</v>
      </c>
      <c r="L157">
        <v>0</v>
      </c>
      <c r="O157">
        <v>0</v>
      </c>
      <c r="P157">
        <v>0</v>
      </c>
      <c r="R157">
        <v>0</v>
      </c>
      <c r="S157" t="str">
        <f t="shared" si="15"/>
        <v>insert into tgear(`Type`,`SubType`,`Name`,`Capacity`,`Rating`,`Availability`,`Cost`,`Source`,`Description`,`Wireless`,`DataProcessing`,`Firewall`,`Vector`,`Speed`,`Penetration`,`Power`,`Effects`,`Max`) values ('Security','B&amp;E Gear','Miniwelder fuel canister','',0,'2','80¥','Core','','',0,0,'','',0,0,'',0);</v>
      </c>
    </row>
    <row r="158" spans="1:19">
      <c r="A158" t="s">
        <v>239</v>
      </c>
      <c r="B158" t="s">
        <v>207</v>
      </c>
      <c r="C158" t="s">
        <v>214</v>
      </c>
      <c r="E158">
        <v>0</v>
      </c>
      <c r="F158">
        <v>8</v>
      </c>
      <c r="G158" t="s">
        <v>45</v>
      </c>
      <c r="H158" t="s">
        <v>5</v>
      </c>
      <c r="I158" t="s">
        <v>317</v>
      </c>
      <c r="K158">
        <v>0</v>
      </c>
      <c r="L158">
        <v>0</v>
      </c>
      <c r="O158">
        <v>0</v>
      </c>
      <c r="P158">
        <v>0</v>
      </c>
      <c r="R158">
        <v>0</v>
      </c>
      <c r="S158" t="str">
        <f t="shared" si="15"/>
        <v>insert into tgear(`Type`,`SubType`,`Name`,`Capacity`,`Rating`,`Availability`,`Cost`,`Source`,`Description`,`Wireless`,`DataProcessing`,`Firewall`,`Vector`,`Speed`,`Penetration`,`Power`,`Effects`,`Max`) values ('Security','B&amp;E Gear','Monofilament chainsaw','',0,'8','500¥','Core','The top of each chain segment on this portable motorized saw is covered with monofilament wire. Ideal for cutting through trees, doors, and other immovable objects. A monofilament chainsaw is too unwieldy to make a good melee weapon (use Exotic Melee Weapon skill). When used against barriers, double the monofilament chainsaw’s Damage Value of 8P.','',0,0,'','',0,0,'',0);</v>
      </c>
    </row>
    <row r="159" spans="1:19">
      <c r="A159" t="s">
        <v>239</v>
      </c>
      <c r="B159" t="s">
        <v>207</v>
      </c>
      <c r="C159" t="s">
        <v>271</v>
      </c>
      <c r="E159">
        <v>1</v>
      </c>
      <c r="F159" t="str">
        <f>E159*3&amp;"F"</f>
        <v>3F</v>
      </c>
      <c r="G159" t="str">
        <f>E159*250&amp;"¥"</f>
        <v>250¥</v>
      </c>
      <c r="H159" t="s">
        <v>5</v>
      </c>
      <c r="I159" t="s">
        <v>319</v>
      </c>
      <c r="J159" t="s">
        <v>318</v>
      </c>
      <c r="K159">
        <v>0</v>
      </c>
      <c r="L159">
        <v>0</v>
      </c>
      <c r="O159">
        <v>0</v>
      </c>
      <c r="P159">
        <v>0</v>
      </c>
      <c r="R159">
        <v>0</v>
      </c>
      <c r="S159" t="str">
        <f t="shared" si="15"/>
        <v>insert into tgear(`Type`,`SubType`,`Name`,`Capacity`,`Rating`,`Availability`,`Cost`,`Source`,`Description`,`Wireless`,`DataProcessing`,`Firewall`,`Vector`,`Speed`,`Penetration`,`Power`,`Effects`,`Max`) values ('Security','B&amp;E Gear','Sequencer R1','',1,'3F','250¥','Core','An electronic device requried to defeat keypad-maglocks (see Maglocks).','The sequencer receives a +1 bonus to its Rating.',0,0,'','',0,0,'',0);</v>
      </c>
    </row>
    <row r="160" spans="1:19">
      <c r="A160" t="s">
        <v>239</v>
      </c>
      <c r="B160" t="s">
        <v>207</v>
      </c>
      <c r="C160" t="s">
        <v>272</v>
      </c>
      <c r="E160">
        <v>2</v>
      </c>
      <c r="F160" t="str">
        <f t="shared" ref="F160:F164" si="18">E160*3&amp;"F"</f>
        <v>6F</v>
      </c>
      <c r="G160" t="str">
        <f t="shared" ref="G160:G164" si="19">E160*250&amp;"¥"</f>
        <v>500¥</v>
      </c>
      <c r="H160" t="s">
        <v>5</v>
      </c>
      <c r="I160" t="s">
        <v>319</v>
      </c>
      <c r="J160" t="s">
        <v>318</v>
      </c>
      <c r="K160">
        <v>0</v>
      </c>
      <c r="L160">
        <v>0</v>
      </c>
      <c r="O160">
        <v>0</v>
      </c>
      <c r="P160">
        <v>0</v>
      </c>
      <c r="R160">
        <v>0</v>
      </c>
      <c r="S160" t="str">
        <f t="shared" si="15"/>
        <v>insert into tgear(`Type`,`SubType`,`Name`,`Capacity`,`Rating`,`Availability`,`Cost`,`Source`,`Description`,`Wireless`,`DataProcessing`,`Firewall`,`Vector`,`Speed`,`Penetration`,`Power`,`Effects`,`Max`) values ('Security','B&amp;E Gear','Sequencer R2','',2,'6F','500¥','Core','An electronic device requried to defeat keypad-maglocks (see Maglocks).','The sequencer receives a +1 bonus to its Rating.',0,0,'','',0,0,'',0);</v>
      </c>
    </row>
    <row r="161" spans="1:19">
      <c r="A161" t="s">
        <v>239</v>
      </c>
      <c r="B161" t="s">
        <v>207</v>
      </c>
      <c r="C161" t="s">
        <v>273</v>
      </c>
      <c r="E161">
        <v>3</v>
      </c>
      <c r="F161" t="str">
        <f t="shared" si="18"/>
        <v>9F</v>
      </c>
      <c r="G161" t="str">
        <f t="shared" si="19"/>
        <v>750¥</v>
      </c>
      <c r="H161" t="s">
        <v>5</v>
      </c>
      <c r="I161" t="s">
        <v>319</v>
      </c>
      <c r="J161" t="s">
        <v>318</v>
      </c>
      <c r="K161">
        <v>0</v>
      </c>
      <c r="L161">
        <v>0</v>
      </c>
      <c r="O161">
        <v>0</v>
      </c>
      <c r="P161">
        <v>0</v>
      </c>
      <c r="R161">
        <v>0</v>
      </c>
      <c r="S161" t="str">
        <f t="shared" si="15"/>
        <v>insert into tgear(`Type`,`SubType`,`Name`,`Capacity`,`Rating`,`Availability`,`Cost`,`Source`,`Description`,`Wireless`,`DataProcessing`,`Firewall`,`Vector`,`Speed`,`Penetration`,`Power`,`Effects`,`Max`) values ('Security','B&amp;E Gear','Sequencer R3','',3,'9F','750¥','Core','An electronic device requried to defeat keypad-maglocks (see Maglocks).','The sequencer receives a +1 bonus to its Rating.',0,0,'','',0,0,'',0);</v>
      </c>
    </row>
    <row r="162" spans="1:19">
      <c r="A162" t="s">
        <v>239</v>
      </c>
      <c r="B162" t="s">
        <v>207</v>
      </c>
      <c r="C162" t="s">
        <v>274</v>
      </c>
      <c r="E162">
        <v>4</v>
      </c>
      <c r="F162" t="str">
        <f t="shared" si="18"/>
        <v>12F</v>
      </c>
      <c r="G162" t="str">
        <f t="shared" si="19"/>
        <v>1000¥</v>
      </c>
      <c r="H162" t="s">
        <v>5</v>
      </c>
      <c r="I162" t="s">
        <v>319</v>
      </c>
      <c r="J162" t="s">
        <v>318</v>
      </c>
      <c r="K162">
        <v>0</v>
      </c>
      <c r="L162">
        <v>0</v>
      </c>
      <c r="O162">
        <v>0</v>
      </c>
      <c r="P162">
        <v>0</v>
      </c>
      <c r="R162">
        <v>0</v>
      </c>
      <c r="S162" t="str">
        <f t="shared" si="15"/>
        <v>insert into tgear(`Type`,`SubType`,`Name`,`Capacity`,`Rating`,`Availability`,`Cost`,`Source`,`Description`,`Wireless`,`DataProcessing`,`Firewall`,`Vector`,`Speed`,`Penetration`,`Power`,`Effects`,`Max`) values ('Security','B&amp;E Gear','Sequencer R4','',4,'12F','1000¥','Core','An electronic device requried to defeat keypad-maglocks (see Maglocks).','The sequencer receives a +1 bonus to its Rating.',0,0,'','',0,0,'',0);</v>
      </c>
    </row>
    <row r="163" spans="1:19">
      <c r="A163" t="s">
        <v>239</v>
      </c>
      <c r="B163" t="s">
        <v>207</v>
      </c>
      <c r="C163" t="s">
        <v>275</v>
      </c>
      <c r="E163">
        <v>5</v>
      </c>
      <c r="F163" t="str">
        <f t="shared" si="18"/>
        <v>15F</v>
      </c>
      <c r="G163" t="str">
        <f t="shared" si="19"/>
        <v>1250¥</v>
      </c>
      <c r="H163" t="s">
        <v>5</v>
      </c>
      <c r="I163" t="s">
        <v>319</v>
      </c>
      <c r="J163" t="s">
        <v>318</v>
      </c>
      <c r="K163">
        <v>0</v>
      </c>
      <c r="L163">
        <v>0</v>
      </c>
      <c r="O163">
        <v>0</v>
      </c>
      <c r="P163">
        <v>0</v>
      </c>
      <c r="R163">
        <v>0</v>
      </c>
      <c r="S163" t="str">
        <f t="shared" si="15"/>
        <v>insert into tgear(`Type`,`SubType`,`Name`,`Capacity`,`Rating`,`Availability`,`Cost`,`Source`,`Description`,`Wireless`,`DataProcessing`,`Firewall`,`Vector`,`Speed`,`Penetration`,`Power`,`Effects`,`Max`) values ('Security','B&amp;E Gear','Sequencer R5','',5,'15F','1250¥','Core','An electronic device requried to defeat keypad-maglocks (see Maglocks).','The sequencer receives a +1 bonus to its Rating.',0,0,'','',0,0,'',0);</v>
      </c>
    </row>
    <row r="164" spans="1:19">
      <c r="A164" t="s">
        <v>239</v>
      </c>
      <c r="B164" t="s">
        <v>207</v>
      </c>
      <c r="C164" t="s">
        <v>276</v>
      </c>
      <c r="E164">
        <v>6</v>
      </c>
      <c r="F164" t="str">
        <f t="shared" si="18"/>
        <v>18F</v>
      </c>
      <c r="G164" t="str">
        <f t="shared" si="19"/>
        <v>1500¥</v>
      </c>
      <c r="H164" t="s">
        <v>5</v>
      </c>
      <c r="I164" t="s">
        <v>319</v>
      </c>
      <c r="J164" t="s">
        <v>318</v>
      </c>
      <c r="K164">
        <v>0</v>
      </c>
      <c r="L164">
        <v>0</v>
      </c>
      <c r="O164">
        <v>0</v>
      </c>
      <c r="P164">
        <v>0</v>
      </c>
      <c r="R164">
        <v>0</v>
      </c>
      <c r="S164" t="str">
        <f t="shared" si="15"/>
        <v>insert into tgear(`Type`,`SubType`,`Name`,`Capacity`,`Rating`,`Availability`,`Cost`,`Source`,`Description`,`Wireless`,`DataProcessing`,`Firewall`,`Vector`,`Speed`,`Penetration`,`Power`,`Effects`,`Max`) values ('Security','B&amp;E Gear','Sequencer R6','',6,'18F','1500¥','Core','An electronic device requried to defeat keypad-maglocks (see Maglocks).','The sequencer receives a +1 bonus to its Rating.',0,0,'','',0,0,'',0);</v>
      </c>
    </row>
    <row r="165" spans="1:19">
      <c r="A165" t="s">
        <v>239</v>
      </c>
      <c r="B165" t="s">
        <v>215</v>
      </c>
      <c r="C165" t="s">
        <v>216</v>
      </c>
      <c r="E165">
        <v>0</v>
      </c>
      <c r="F165" t="s">
        <v>19</v>
      </c>
      <c r="G165" t="s">
        <v>45</v>
      </c>
      <c r="H165" t="s">
        <v>5</v>
      </c>
      <c r="I165" t="s">
        <v>329</v>
      </c>
      <c r="K165">
        <v>0</v>
      </c>
      <c r="L165">
        <v>0</v>
      </c>
      <c r="O165">
        <v>0</v>
      </c>
      <c r="P165">
        <v>0</v>
      </c>
      <c r="R165">
        <v>0</v>
      </c>
      <c r="S165" t="str">
        <f t="shared" si="15"/>
        <v>insert into tgear(`Type`,`SubType`,`Name`,`Capacity`,`Rating`,`Availability`,`Cost`,`Source`,`Description`,`Wireless`,`DataProcessing`,`Firewall`,`Vector`,`Speed`,`Penetration`,`Power`,`Effects`,`Max`) values ('Security','Grapple Gun','Grapple gun','',0,'8R','500¥','Core','This gun can shoot a grappling hook and attached rope, using Light Crossbow ranges. It comes equipped with an internal winch to pull back the grapple (or pull up small loads). Use the Exotic Ranged Weapon skill to shoot it. Micro rope can support a weight of up to 100 kilograms; standard and stealth ropes can support a weight of up to 400 kilograms.','',0,0,'','',0,0,'',0);</v>
      </c>
    </row>
    <row r="166" spans="1:19">
      <c r="A166" t="s">
        <v>239</v>
      </c>
      <c r="B166" t="s">
        <v>215</v>
      </c>
      <c r="C166" t="s">
        <v>217</v>
      </c>
      <c r="E166">
        <v>0</v>
      </c>
      <c r="F166" t="s">
        <v>209</v>
      </c>
      <c r="G166" t="s">
        <v>107</v>
      </c>
      <c r="H166" t="s">
        <v>5</v>
      </c>
      <c r="I166" t="s">
        <v>330</v>
      </c>
      <c r="K166">
        <v>0</v>
      </c>
      <c r="L166">
        <v>0</v>
      </c>
      <c r="O166">
        <v>0</v>
      </c>
      <c r="P166">
        <v>0</v>
      </c>
      <c r="R166">
        <v>0</v>
      </c>
      <c r="S166" t="str">
        <f t="shared" si="15"/>
        <v>insert into tgear(`Type`,`SubType`,`Name`,`Capacity`,`Rating`,`Availability`,`Cost`,`Source`,`Description`,`Wireless`,`DataProcessing`,`Firewall`,`Vector`,`Speed`,`Penetration`,`Power`,`Effects`,`Max`) values ('Security','Grapple Gun','Catalyst stick','',0,'8F','120¥','Core','When stealth rope is touched with the catalyst stick, the chemical reaction that is triggered crumbles the rope to dust within seconds, leaving almost no trace. The catalyst stick is reusable.','',0,0,'','',0,0,'',0);</v>
      </c>
    </row>
    <row r="167" spans="1:19">
      <c r="A167" t="s">
        <v>239</v>
      </c>
      <c r="B167" t="s">
        <v>215</v>
      </c>
      <c r="C167" t="s">
        <v>218</v>
      </c>
      <c r="E167">
        <v>0</v>
      </c>
      <c r="F167">
        <v>4</v>
      </c>
      <c r="G167" t="s">
        <v>219</v>
      </c>
      <c r="H167" t="s">
        <v>5</v>
      </c>
      <c r="I167" t="s">
        <v>331</v>
      </c>
      <c r="K167">
        <v>0</v>
      </c>
      <c r="L167">
        <v>0</v>
      </c>
      <c r="O167">
        <v>0</v>
      </c>
      <c r="P167">
        <v>0</v>
      </c>
      <c r="R167">
        <v>0</v>
      </c>
      <c r="S167" t="str">
        <f t="shared" si="15"/>
        <v>insert into tgear(`Type`,`SubType`,`Name`,`Capacity`,`Rating`,`Availability`,`Cost`,`Source`,`Description`,`Wireless`,`DataProcessing`,`Firewall`,`Vector`,`Speed`,`Penetration`,`Power`,`Effects`,`Max`) values ('Security','Grapple Gun','Microwire','',0,'4','50¥ per 100 m','Core','This micro rope is made of an extremely thin (nearly monofilament) and resilient fiber; a great length of it can be stored in a very small compartment, and it is very difficult to see. The downside is that it can only be grabbed with protective rappelling gloves without slicing straight through the climber’s hands, inflicting 8P damage with an AP of –8','',0,0,'','',0,0,'',0);</v>
      </c>
    </row>
    <row r="168" spans="1:19">
      <c r="A168" t="s">
        <v>239</v>
      </c>
      <c r="B168" t="s">
        <v>215</v>
      </c>
      <c r="C168" t="s">
        <v>220</v>
      </c>
      <c r="E168">
        <v>0</v>
      </c>
      <c r="F168">
        <v>10</v>
      </c>
      <c r="G168" t="s">
        <v>221</v>
      </c>
      <c r="H168" t="s">
        <v>5</v>
      </c>
      <c r="I168" t="s">
        <v>332</v>
      </c>
      <c r="K168">
        <v>0</v>
      </c>
      <c r="L168">
        <v>0</v>
      </c>
      <c r="O168">
        <v>0</v>
      </c>
      <c r="P168">
        <v>0</v>
      </c>
      <c r="R168">
        <v>0</v>
      </c>
      <c r="S168" t="str">
        <f t="shared" si="15"/>
        <v>insert into tgear(`Type`,`SubType`,`Name`,`Capacity`,`Rating`,`Availability`,`Cost`,`Source`,`Description`,`Wireless`,`DataProcessing`,`Firewall`,`Vector`,`Speed`,`Penetration`,`Power`,`Effects`,`Max`) values ('Security','Grapple Gun','Myomeric rope','',0,'10','200¥ per 10 m','Core','Made of a special myomeric fiber, this rope’s movement can be controlled remotely (over a maximum length of thirty meters). For example, the controller can wind it like a snake to reach around an obstacle or tie to a ledge. The rope moves at a rate of two meters per Combat Turn.','',0,0,'','',0,0,'',0);</v>
      </c>
    </row>
    <row r="169" spans="1:19">
      <c r="A169" t="s">
        <v>239</v>
      </c>
      <c r="B169" t="s">
        <v>215</v>
      </c>
      <c r="C169" t="s">
        <v>222</v>
      </c>
      <c r="E169">
        <v>0</v>
      </c>
      <c r="G169" t="s">
        <v>219</v>
      </c>
      <c r="H169" t="s">
        <v>5</v>
      </c>
      <c r="K169">
        <v>0</v>
      </c>
      <c r="L169">
        <v>0</v>
      </c>
      <c r="O169">
        <v>0</v>
      </c>
      <c r="P169">
        <v>0</v>
      </c>
      <c r="R169">
        <v>0</v>
      </c>
      <c r="S169" t="str">
        <f t="shared" si="15"/>
        <v>insert into tgear(`Type`,`SubType`,`Name`,`Capacity`,`Rating`,`Availability`,`Cost`,`Source`,`Description`,`Wireless`,`DataProcessing`,`Firewall`,`Vector`,`Speed`,`Penetration`,`Power`,`Effects`,`Max`) values ('Security','Grapple Gun','Standard rope','',0,'','50¥ per 100 m','Core','','',0,0,'','',0,0,'',0);</v>
      </c>
    </row>
    <row r="170" spans="1:19">
      <c r="A170" t="s">
        <v>239</v>
      </c>
      <c r="B170" t="s">
        <v>215</v>
      </c>
      <c r="C170" t="s">
        <v>223</v>
      </c>
      <c r="E170">
        <v>0</v>
      </c>
      <c r="F170" t="s">
        <v>209</v>
      </c>
      <c r="G170" t="s">
        <v>224</v>
      </c>
      <c r="H170" t="s">
        <v>5</v>
      </c>
      <c r="I170" t="s">
        <v>333</v>
      </c>
      <c r="K170">
        <v>0</v>
      </c>
      <c r="L170">
        <v>0</v>
      </c>
      <c r="O170">
        <v>0</v>
      </c>
      <c r="P170">
        <v>0</v>
      </c>
      <c r="R170">
        <v>0</v>
      </c>
      <c r="S170" t="str">
        <f t="shared" si="15"/>
        <v>insert into tgear(`Type`,`SubType`,`Name`,`Capacity`,`Rating`,`Availability`,`Cost`,`Source`,`Description`,`Wireless`,`DataProcessing`,`Firewall`,`Vector`,`Speed`,`Penetration`,`Power`,`Effects`,`Max`) values ('Security','Grapple Gun','Stealth rope','',0,'8F','85¥ per 100 m','Core','When stealth rope is touched with the catalyst stick, the chemical reaction that is triggered crumbles the rope to dust within seconds, leaving almost no trace.','',0,0,'','',0,0,'',0);</v>
      </c>
    </row>
    <row r="171" spans="1:19">
      <c r="A171" t="s">
        <v>239</v>
      </c>
      <c r="B171" t="s">
        <v>225</v>
      </c>
      <c r="C171" t="s">
        <v>277</v>
      </c>
      <c r="E171">
        <v>1</v>
      </c>
      <c r="F171" t="str">
        <f>E171&amp;"R"</f>
        <v>1R</v>
      </c>
      <c r="G171" t="str">
        <f>E171*100&amp;"¥"</f>
        <v>100¥</v>
      </c>
      <c r="H171" t="s">
        <v>5</v>
      </c>
      <c r="I171" s="1" t="s">
        <v>335</v>
      </c>
      <c r="J171" t="s">
        <v>334</v>
      </c>
      <c r="K171">
        <v>0</v>
      </c>
      <c r="L171">
        <v>0</v>
      </c>
      <c r="O171">
        <v>0</v>
      </c>
      <c r="P171">
        <v>0</v>
      </c>
      <c r="R171">
        <v>0</v>
      </c>
      <c r="S171" t="str">
        <f t="shared" si="15"/>
        <v>insert into tgear(`Type`,`SubType`,`Name`,`Capacity`,`Rating`,`Availability`,`Cost`,`Source`,`Description`,`Wireless`,`DataProcessing`,`Firewall`,`Vector`,`Speed`,`Penetration`,`Power`,`Effects`,`Max`) values ('Security','Communications','Bug Scanner R1','',1,'1R','100¥','Core','Also called a radio signal scanner, this device locates and locks in wireless devices within 20 meters. The scanner can also measure a signal’s strength and pinpoint its location. To operate a bug scanner, roll Electronic Warfare + Logic [Rating]. A device that is running silent (like a Stealth tag) can use its Logic + Sleaze to defend against the scan. If you get any net hits at all, you find the device.','You may substitute the scanner’s Rating for your Electronic Warfare skill when you use it.',0,0,'','',0,0,'',0);</v>
      </c>
    </row>
    <row r="172" spans="1:19">
      <c r="A172" t="s">
        <v>239</v>
      </c>
      <c r="B172" t="s">
        <v>225</v>
      </c>
      <c r="C172" t="s">
        <v>278</v>
      </c>
      <c r="E172">
        <v>2</v>
      </c>
      <c r="F172" t="str">
        <f t="shared" ref="F172:F183" si="20">E172&amp;"R"</f>
        <v>2R</v>
      </c>
      <c r="G172" t="str">
        <f t="shared" ref="G172:G176" si="21">E172*100&amp;"¥"</f>
        <v>200¥</v>
      </c>
      <c r="H172" t="s">
        <v>5</v>
      </c>
      <c r="I172" s="1" t="s">
        <v>335</v>
      </c>
      <c r="J172" t="s">
        <v>334</v>
      </c>
      <c r="K172">
        <v>0</v>
      </c>
      <c r="L172">
        <v>0</v>
      </c>
      <c r="O172">
        <v>0</v>
      </c>
      <c r="P172">
        <v>0</v>
      </c>
      <c r="R172">
        <v>0</v>
      </c>
      <c r="S172" t="str">
        <f t="shared" si="15"/>
        <v>insert into tgear(`Type`,`SubType`,`Name`,`Capacity`,`Rating`,`Availability`,`Cost`,`Source`,`Description`,`Wireless`,`DataProcessing`,`Firewall`,`Vector`,`Speed`,`Penetration`,`Power`,`Effects`,`Max`) values ('Security','Communications','Bug Scanner R2','',2,'2R','200¥','Core','Also called a radio signal scanner, this device locates and locks in wireless devices within 20 meters. The scanner can also measure a signal’s strength and pinpoint its location. To operate a bug scanner, roll Electronic Warfare + Logic [Rating]. A device that is running silent (like a Stealth tag) can use its Logic + Sleaze to defend against the scan. If you get any net hits at all, you find the device.','You may substitute the scanner’s Rating for your Electronic Warfare skill when you use it.',0,0,'','',0,0,'',0);</v>
      </c>
    </row>
    <row r="173" spans="1:19">
      <c r="A173" t="s">
        <v>239</v>
      </c>
      <c r="B173" t="s">
        <v>225</v>
      </c>
      <c r="C173" t="s">
        <v>279</v>
      </c>
      <c r="E173">
        <v>3</v>
      </c>
      <c r="F173" t="str">
        <f t="shared" si="20"/>
        <v>3R</v>
      </c>
      <c r="G173" t="str">
        <f t="shared" si="21"/>
        <v>300¥</v>
      </c>
      <c r="H173" t="s">
        <v>5</v>
      </c>
      <c r="I173" s="1" t="s">
        <v>335</v>
      </c>
      <c r="J173" t="s">
        <v>334</v>
      </c>
      <c r="K173">
        <v>0</v>
      </c>
      <c r="L173">
        <v>0</v>
      </c>
      <c r="O173">
        <v>0</v>
      </c>
      <c r="P173">
        <v>0</v>
      </c>
      <c r="R173">
        <v>0</v>
      </c>
      <c r="S173" t="str">
        <f t="shared" si="15"/>
        <v>insert into tgear(`Type`,`SubType`,`Name`,`Capacity`,`Rating`,`Availability`,`Cost`,`Source`,`Description`,`Wireless`,`DataProcessing`,`Firewall`,`Vector`,`Speed`,`Penetration`,`Power`,`Effects`,`Max`) values ('Security','Communications','Bug Scanner R3','',3,'3R','300¥','Core','Also called a radio signal scanner, this device locates and locks in wireless devices within 20 meters. The scanner can also measure a signal’s strength and pinpoint its location. To operate a bug scanner, roll Electronic Warfare + Logic [Rating]. A device that is running silent (like a Stealth tag) can use its Logic + Sleaze to defend against the scan. If you get any net hits at all, you find the device.','You may substitute the scanner’s Rating for your Electronic Warfare skill when you use it.',0,0,'','',0,0,'',0);</v>
      </c>
    </row>
    <row r="174" spans="1:19">
      <c r="A174" t="s">
        <v>239</v>
      </c>
      <c r="B174" t="s">
        <v>225</v>
      </c>
      <c r="C174" t="s">
        <v>280</v>
      </c>
      <c r="E174">
        <v>4</v>
      </c>
      <c r="F174" t="str">
        <f t="shared" si="20"/>
        <v>4R</v>
      </c>
      <c r="G174" t="str">
        <f t="shared" si="21"/>
        <v>400¥</v>
      </c>
      <c r="H174" t="s">
        <v>5</v>
      </c>
      <c r="I174" s="1" t="s">
        <v>335</v>
      </c>
      <c r="J174" t="s">
        <v>334</v>
      </c>
      <c r="K174">
        <v>0</v>
      </c>
      <c r="L174">
        <v>0</v>
      </c>
      <c r="O174">
        <v>0</v>
      </c>
      <c r="P174">
        <v>0</v>
      </c>
      <c r="R174">
        <v>0</v>
      </c>
      <c r="S174" t="str">
        <f t="shared" si="15"/>
        <v>insert into tgear(`Type`,`SubType`,`Name`,`Capacity`,`Rating`,`Availability`,`Cost`,`Source`,`Description`,`Wireless`,`DataProcessing`,`Firewall`,`Vector`,`Speed`,`Penetration`,`Power`,`Effects`,`Max`) values ('Security','Communications','Bug Scanner R4','',4,'4R','400¥','Core','Also called a radio signal scanner, this device locates and locks in wireless devices within 20 meters. The scanner can also measure a signal’s strength and pinpoint its location. To operate a bug scanner, roll Electronic Warfare + Logic [Rating]. A device that is running silent (like a Stealth tag) can use its Logic + Sleaze to defend against the scan. If you get any net hits at all, you find the device.','You may substitute the scanner’s Rating for your Electronic Warfare skill when you use it.',0,0,'','',0,0,'',0);</v>
      </c>
    </row>
    <row r="175" spans="1:19">
      <c r="A175" t="s">
        <v>239</v>
      </c>
      <c r="B175" t="s">
        <v>225</v>
      </c>
      <c r="C175" t="s">
        <v>281</v>
      </c>
      <c r="E175">
        <v>5</v>
      </c>
      <c r="F175" t="str">
        <f t="shared" si="20"/>
        <v>5R</v>
      </c>
      <c r="G175" t="str">
        <f t="shared" si="21"/>
        <v>500¥</v>
      </c>
      <c r="H175" t="s">
        <v>5</v>
      </c>
      <c r="I175" s="1" t="s">
        <v>335</v>
      </c>
      <c r="J175" t="s">
        <v>334</v>
      </c>
      <c r="K175">
        <v>0</v>
      </c>
      <c r="L175">
        <v>0</v>
      </c>
      <c r="O175">
        <v>0</v>
      </c>
      <c r="P175">
        <v>0</v>
      </c>
      <c r="R175">
        <v>0</v>
      </c>
      <c r="S175" t="str">
        <f t="shared" si="15"/>
        <v>insert into tgear(`Type`,`SubType`,`Name`,`Capacity`,`Rating`,`Availability`,`Cost`,`Source`,`Description`,`Wireless`,`DataProcessing`,`Firewall`,`Vector`,`Speed`,`Penetration`,`Power`,`Effects`,`Max`) values ('Security','Communications','Bug Scanner R5','',5,'5R','500¥','Core','Also called a radio signal scanner, this device locates and locks in wireless devices within 20 meters. The scanner can also measure a signal’s strength and pinpoint its location. To operate a bug scanner, roll Electronic Warfare + Logic [Rating]. A device that is running silent (like a Stealth tag) can use its Logic + Sleaze to defend against the scan. If you get any net hits at all, you find the device.','You may substitute the scanner’s Rating for your Electronic Warfare skill when you use it.',0,0,'','',0,0,'',0);</v>
      </c>
    </row>
    <row r="176" spans="1:19">
      <c r="A176" t="s">
        <v>239</v>
      </c>
      <c r="B176" t="s">
        <v>225</v>
      </c>
      <c r="C176" t="s">
        <v>282</v>
      </c>
      <c r="E176">
        <v>6</v>
      </c>
      <c r="F176" t="str">
        <f t="shared" si="20"/>
        <v>6R</v>
      </c>
      <c r="G176" t="str">
        <f t="shared" si="21"/>
        <v>600¥</v>
      </c>
      <c r="H176" t="s">
        <v>5</v>
      </c>
      <c r="I176" s="1" t="s">
        <v>335</v>
      </c>
      <c r="J176" t="s">
        <v>334</v>
      </c>
      <c r="K176">
        <v>0</v>
      </c>
      <c r="L176">
        <v>0</v>
      </c>
      <c r="O176">
        <v>0</v>
      </c>
      <c r="P176">
        <v>0</v>
      </c>
      <c r="R176">
        <v>0</v>
      </c>
      <c r="S176" t="str">
        <f t="shared" si="15"/>
        <v>insert into tgear(`Type`,`SubType`,`Name`,`Capacity`,`Rating`,`Availability`,`Cost`,`Source`,`Description`,`Wireless`,`DataProcessing`,`Firewall`,`Vector`,`Speed`,`Penetration`,`Power`,`Effects`,`Max`) values ('Security','Communications','Bug Scanner R6','',6,'6R','600¥','Core','Also called a radio signal scanner, this device locates and locks in wireless devices within 20 meters. The scanner can also measure a signal’s strength and pinpoint its location. To operate a bug scanner, roll Electronic Warfare + Logic [Rating]. A device that is running silent (like a Stealth tag) can use its Logic + Sleaze to defend against the scan. If you get any net hits at all, you find the device.','You may substitute the scanner’s Rating for your Electronic Warfare skill when you use it.',0,0,'','',0,0,'',0);</v>
      </c>
    </row>
    <row r="177" spans="1:19">
      <c r="A177" t="s">
        <v>239</v>
      </c>
      <c r="B177" t="s">
        <v>225</v>
      </c>
      <c r="C177" t="s">
        <v>226</v>
      </c>
      <c r="E177">
        <v>0</v>
      </c>
      <c r="F177" t="s">
        <v>47</v>
      </c>
      <c r="G177" t="s">
        <v>227</v>
      </c>
      <c r="H177" t="s">
        <v>5</v>
      </c>
      <c r="I177" s="1" t="s">
        <v>337</v>
      </c>
      <c r="J177" t="s">
        <v>336</v>
      </c>
      <c r="K177">
        <v>0</v>
      </c>
      <c r="L177">
        <v>0</v>
      </c>
      <c r="O177">
        <v>0</v>
      </c>
      <c r="P177">
        <v>0</v>
      </c>
      <c r="R177">
        <v>0</v>
      </c>
      <c r="S177" t="str">
        <f t="shared" si="15"/>
        <v>insert into tgear(`Type`,`SubType`,`Name`,`Capacity`,`Rating`,`Availability`,`Cost`,`Source`,`Description`,`Wireless`,`DataProcessing`,`Firewall`,`Vector`,`Speed`,`Penetration`,`Power`,`Effects`,`Max`) values ('Security','Communications','Data Tap','',0,'6R','300¥','Core','You use this hacking tool by attaching it to a data cable. Once it’s clamped onto the cable, you can use it via universal data connector. Any device directly connected to the data tap also has a direct connection with the devices on either end of the cable and vice versa. The tap can be removed without damaging the cable.','The data-tap can be wirelessly commanded to self-destruct as a Free Action, immediately and instantly severing the direct connection. This does not harm the cable.',0,0,'','',0,0,'',0);</v>
      </c>
    </row>
    <row r="178" spans="1:19">
      <c r="A178" t="s">
        <v>239</v>
      </c>
      <c r="B178" t="s">
        <v>225</v>
      </c>
      <c r="C178" t="s">
        <v>289</v>
      </c>
      <c r="E178">
        <v>1</v>
      </c>
      <c r="F178" t="str">
        <f t="shared" si="20"/>
        <v>1R</v>
      </c>
      <c r="G178" t="str">
        <f>E178*150&amp;"¥"</f>
        <v>150¥</v>
      </c>
      <c r="H178" t="s">
        <v>5</v>
      </c>
      <c r="I178" s="1" t="s">
        <v>338</v>
      </c>
      <c r="K178">
        <v>0</v>
      </c>
      <c r="L178">
        <v>0</v>
      </c>
      <c r="O178">
        <v>0</v>
      </c>
      <c r="P178">
        <v>0</v>
      </c>
      <c r="R178">
        <v>0</v>
      </c>
      <c r="S178" t="str">
        <f t="shared" si="15"/>
        <v>insert into tgear(`Type`,`SubType`,`Name`,`Capacity`,`Rating`,`Availability`,`Cost`,`Source`,`Description`,`Wireless`,`DataProcessing`,`Firewall`,`Vector`,`Speed`,`Penetration`,`Power`,`Effects`,`Max`) values ('Security','Communications','Headjammer R1','',1,'1R','150¥','Core','The headjammer is used by security personnel to neutralize implanted commlinks. When it’s attached to your head (or other body part) and activated, it works in the same way as any other jammer, with its effects limited to you and your augmentations. Removing a headjammer from someone without the proper key requires a Hardware + Logic [Mental] or a Locksmith + Agility [Physical] (8, 1 Complex Action) Extended Test. Removing a Headjammer from yourself without the proper key is an Escape Artist + Agility [Physical] (4) Test, requiring a Complex Action.','',0,0,'','',0,0,'',0);</v>
      </c>
    </row>
    <row r="179" spans="1:19">
      <c r="A179" t="s">
        <v>239</v>
      </c>
      <c r="B179" t="s">
        <v>225</v>
      </c>
      <c r="C179" t="s">
        <v>290</v>
      </c>
      <c r="E179">
        <v>2</v>
      </c>
      <c r="F179" t="str">
        <f t="shared" si="20"/>
        <v>2R</v>
      </c>
      <c r="G179" t="str">
        <f t="shared" ref="G179:G183" si="22">E179*150&amp;"¥"</f>
        <v>300¥</v>
      </c>
      <c r="H179" t="s">
        <v>5</v>
      </c>
      <c r="I179" s="1" t="s">
        <v>338</v>
      </c>
      <c r="K179">
        <v>0</v>
      </c>
      <c r="L179">
        <v>0</v>
      </c>
      <c r="O179">
        <v>0</v>
      </c>
      <c r="P179">
        <v>0</v>
      </c>
      <c r="R179">
        <v>0</v>
      </c>
      <c r="S179" t="str">
        <f t="shared" si="15"/>
        <v>insert into tgear(`Type`,`SubType`,`Name`,`Capacity`,`Rating`,`Availability`,`Cost`,`Source`,`Description`,`Wireless`,`DataProcessing`,`Firewall`,`Vector`,`Speed`,`Penetration`,`Power`,`Effects`,`Max`) values ('Security','Communications','Headjammer R2','',2,'2R','300¥','Core','The headjammer is used by security personnel to neutralize implanted commlinks. When it’s attached to your head (or other body part) and activated, it works in the same way as any other jammer, with its effects limited to you and your augmentations. Removing a headjammer from someone without the proper key requires a Hardware + Logic [Mental] or a Locksmith + Agility [Physical] (8, 1 Complex Action) Extended Test. Removing a Headjammer from yourself without the proper key is an Escape Artist + Agility [Physical] (4) Test, requiring a Complex Action.','',0,0,'','',0,0,'',0);</v>
      </c>
    </row>
    <row r="180" spans="1:19">
      <c r="A180" t="s">
        <v>239</v>
      </c>
      <c r="B180" t="s">
        <v>225</v>
      </c>
      <c r="C180" t="s">
        <v>291</v>
      </c>
      <c r="E180">
        <v>3</v>
      </c>
      <c r="F180" t="str">
        <f t="shared" si="20"/>
        <v>3R</v>
      </c>
      <c r="G180" t="str">
        <f t="shared" si="22"/>
        <v>450¥</v>
      </c>
      <c r="H180" t="s">
        <v>5</v>
      </c>
      <c r="I180" s="1" t="s">
        <v>338</v>
      </c>
      <c r="K180">
        <v>0</v>
      </c>
      <c r="L180">
        <v>0</v>
      </c>
      <c r="O180">
        <v>0</v>
      </c>
      <c r="P180">
        <v>0</v>
      </c>
      <c r="R180">
        <v>0</v>
      </c>
      <c r="S180" t="str">
        <f t="shared" si="15"/>
        <v>insert into tgear(`Type`,`SubType`,`Name`,`Capacity`,`Rating`,`Availability`,`Cost`,`Source`,`Description`,`Wireless`,`DataProcessing`,`Firewall`,`Vector`,`Speed`,`Penetration`,`Power`,`Effects`,`Max`) values ('Security','Communications','Headjammer R3','',3,'3R','450¥','Core','The headjammer is used by security personnel to neutralize implanted commlinks. When it’s attached to your head (or other body part) and activated, it works in the same way as any other jammer, with its effects limited to you and your augmentations. Removing a headjammer from someone without the proper key requires a Hardware + Logic [Mental] or a Locksmith + Agility [Physical] (8, 1 Complex Action) Extended Test. Removing a Headjammer from yourself without the proper key is an Escape Artist + Agility [Physical] (4) Test, requiring a Complex Action.','',0,0,'','',0,0,'',0);</v>
      </c>
    </row>
    <row r="181" spans="1:19">
      <c r="A181" t="s">
        <v>239</v>
      </c>
      <c r="B181" t="s">
        <v>225</v>
      </c>
      <c r="C181" t="s">
        <v>292</v>
      </c>
      <c r="E181">
        <v>4</v>
      </c>
      <c r="F181" t="str">
        <f t="shared" si="20"/>
        <v>4R</v>
      </c>
      <c r="G181" t="str">
        <f t="shared" si="22"/>
        <v>600¥</v>
      </c>
      <c r="H181" t="s">
        <v>5</v>
      </c>
      <c r="I181" s="1" t="s">
        <v>338</v>
      </c>
      <c r="K181">
        <v>0</v>
      </c>
      <c r="L181">
        <v>0</v>
      </c>
      <c r="O181">
        <v>0</v>
      </c>
      <c r="P181">
        <v>0</v>
      </c>
      <c r="R181">
        <v>0</v>
      </c>
      <c r="S181" t="str">
        <f t="shared" si="15"/>
        <v>insert into tgear(`Type`,`SubType`,`Name`,`Capacity`,`Rating`,`Availability`,`Cost`,`Source`,`Description`,`Wireless`,`DataProcessing`,`Firewall`,`Vector`,`Speed`,`Penetration`,`Power`,`Effects`,`Max`) values ('Security','Communications','Headjammer R4','',4,'4R','600¥','Core','The headjammer is used by security personnel to neutralize implanted commlinks. When it’s attached to your head (or other body part) and activated, it works in the same way as any other jammer, with its effects limited to you and your augmentations. Removing a headjammer from someone without the proper key requires a Hardware + Logic [Mental] or a Locksmith + Agility [Physical] (8, 1 Complex Action) Extended Test. Removing a Headjammer from yourself without the proper key is an Escape Artist + Agility [Physical] (4) Test, requiring a Complex Action.','',0,0,'','',0,0,'',0);</v>
      </c>
    </row>
    <row r="182" spans="1:19">
      <c r="A182" t="s">
        <v>239</v>
      </c>
      <c r="B182" t="s">
        <v>225</v>
      </c>
      <c r="C182" t="s">
        <v>293</v>
      </c>
      <c r="E182">
        <v>5</v>
      </c>
      <c r="F182" t="str">
        <f t="shared" si="20"/>
        <v>5R</v>
      </c>
      <c r="G182" t="str">
        <f t="shared" si="22"/>
        <v>750¥</v>
      </c>
      <c r="H182" t="s">
        <v>5</v>
      </c>
      <c r="I182" s="1" t="s">
        <v>338</v>
      </c>
      <c r="K182">
        <v>0</v>
      </c>
      <c r="L182">
        <v>0</v>
      </c>
      <c r="O182">
        <v>0</v>
      </c>
      <c r="P182">
        <v>0</v>
      </c>
      <c r="R182">
        <v>0</v>
      </c>
      <c r="S182" t="str">
        <f t="shared" si="15"/>
        <v>insert into tgear(`Type`,`SubType`,`Name`,`Capacity`,`Rating`,`Availability`,`Cost`,`Source`,`Description`,`Wireless`,`DataProcessing`,`Firewall`,`Vector`,`Speed`,`Penetration`,`Power`,`Effects`,`Max`) values ('Security','Communications','Headjammer R5','',5,'5R','750¥','Core','The headjammer is used by security personnel to neutralize implanted commlinks. When it’s attached to your head (or other body part) and activated, it works in the same way as any other jammer, with its effects limited to you and your augmentations. Removing a headjammer from someone without the proper key requires a Hardware + Logic [Mental] or a Locksmith + Agility [Physical] (8, 1 Complex Action) Extended Test. Removing a Headjammer from yourself without the proper key is an Escape Artist + Agility [Physical] (4) Test, requiring a Complex Action.','',0,0,'','',0,0,'',0);</v>
      </c>
    </row>
    <row r="183" spans="1:19">
      <c r="A183" t="s">
        <v>239</v>
      </c>
      <c r="B183" t="s">
        <v>225</v>
      </c>
      <c r="C183" t="s">
        <v>294</v>
      </c>
      <c r="E183">
        <v>6</v>
      </c>
      <c r="F183" t="str">
        <f t="shared" si="20"/>
        <v>6R</v>
      </c>
      <c r="G183" t="str">
        <f t="shared" si="22"/>
        <v>900¥</v>
      </c>
      <c r="H183" t="s">
        <v>5</v>
      </c>
      <c r="I183" s="1" t="s">
        <v>338</v>
      </c>
      <c r="K183">
        <v>0</v>
      </c>
      <c r="L183">
        <v>0</v>
      </c>
      <c r="O183">
        <v>0</v>
      </c>
      <c r="P183">
        <v>0</v>
      </c>
      <c r="R183">
        <v>0</v>
      </c>
      <c r="S183" t="str">
        <f t="shared" si="15"/>
        <v>insert into tgear(`Type`,`SubType`,`Name`,`Capacity`,`Rating`,`Availability`,`Cost`,`Source`,`Description`,`Wireless`,`DataProcessing`,`Firewall`,`Vector`,`Speed`,`Penetration`,`Power`,`Effects`,`Max`) values ('Security','Communications','Headjammer R6','',6,'6R','900¥','Core','The headjammer is used by security personnel to neutralize implanted commlinks. When it’s attached to your head (or other body part) and activated, it works in the same way as any other jammer, with its effects limited to you and your augmentations. Removing a headjammer from someone without the proper key requires a Hardware + Logic [Mental] or a Locksmith + Agility [Physical] (8, 1 Complex Action) Extended Test. Removing a Headjammer from yourself without the proper key is an Escape Artist + Agility [Physical] (4) Test, requiring a Complex Action.','',0,0,'','',0,0,'',0);</v>
      </c>
    </row>
    <row r="184" spans="1:19">
      <c r="A184" t="s">
        <v>239</v>
      </c>
      <c r="B184" t="s">
        <v>225</v>
      </c>
      <c r="C184" t="s">
        <v>295</v>
      </c>
      <c r="E184">
        <v>1</v>
      </c>
      <c r="F184" t="str">
        <f t="shared" ref="F184:F189" si="23">E184*3&amp;"F"</f>
        <v>3F</v>
      </c>
      <c r="G184" t="str">
        <f>E184*200&amp;"¥"</f>
        <v>200¥</v>
      </c>
      <c r="H184" t="s">
        <v>5</v>
      </c>
      <c r="I184" s="1" t="s">
        <v>340</v>
      </c>
      <c r="J184" t="s">
        <v>339</v>
      </c>
      <c r="K184">
        <v>0</v>
      </c>
      <c r="L184">
        <v>0</v>
      </c>
      <c r="O184">
        <v>0</v>
      </c>
      <c r="P184">
        <v>0</v>
      </c>
      <c r="R184">
        <v>0</v>
      </c>
      <c r="S184" t="str">
        <f t="shared" si="15"/>
        <v>insert into tgear(`Type`,`SubType`,`Name`,`Capacity`,`Rating`,`Availability`,`Cost`,`Source`,`Description`,`Wireless`,`DataProcessing`,`Firewall`,`Vector`,`Speed`,`Penetration`,`Power`,`Effects`,`Max`) values ('Security','Communications','Jammer, Area R1','',1,'3F','200¥','Core','This device floods the airwaves with electromagnetic jamming signals to block out wireless and radio communication. The jammer generates noise equal to its Device Rating. The area jammer affects a spherical area—its rating is reduced by 1 for every 5 meters from the center (similar to the blast rules for grenades). The jammer only affects devices (and personas on those devices) that are within the jamming area, but it affects all of them. Walls and other obstacles may prevent the jamming signal from spreading or reduce its effect (gamemaster’s discretion).','You can set your jammer to not interfere with devices and personas you designate.',0,0,'','',0,0,'',0);</v>
      </c>
    </row>
    <row r="185" spans="1:19">
      <c r="A185" t="s">
        <v>239</v>
      </c>
      <c r="B185" t="s">
        <v>225</v>
      </c>
      <c r="C185" t="s">
        <v>296</v>
      </c>
      <c r="E185">
        <v>2</v>
      </c>
      <c r="F185" t="str">
        <f t="shared" si="23"/>
        <v>6F</v>
      </c>
      <c r="G185" t="str">
        <f t="shared" ref="G185:G195" si="24">E185*200&amp;"¥"</f>
        <v>400¥</v>
      </c>
      <c r="H185" t="s">
        <v>5</v>
      </c>
      <c r="I185" s="1" t="s">
        <v>340</v>
      </c>
      <c r="J185" t="s">
        <v>339</v>
      </c>
      <c r="K185">
        <v>0</v>
      </c>
      <c r="L185">
        <v>0</v>
      </c>
      <c r="O185">
        <v>0</v>
      </c>
      <c r="P185">
        <v>0</v>
      </c>
      <c r="R185">
        <v>0</v>
      </c>
      <c r="S185" t="str">
        <f t="shared" si="15"/>
        <v>insert into tgear(`Type`,`SubType`,`Name`,`Capacity`,`Rating`,`Availability`,`Cost`,`Source`,`Description`,`Wireless`,`DataProcessing`,`Firewall`,`Vector`,`Speed`,`Penetration`,`Power`,`Effects`,`Max`) values ('Security','Communications','Jammer, Area R2','',2,'6F','400¥','Core','This device floods the airwaves with electromagnetic jamming signals to block out wireless and radio communication. The jammer generates noise equal to its Device Rating. The area jammer affects a spherical area—its rating is reduced by 1 for every 5 meters from the center (similar to the blast rules for grenades). The jammer only affects devices (and personas on those devices) that are within the jamming area, but it affects all of them. Walls and other obstacles may prevent the jamming signal from spreading or reduce its effect (gamemaster’s discretion).','You can set your jammer to not interfere with devices and personas you designate.',0,0,'','',0,0,'',0);</v>
      </c>
    </row>
    <row r="186" spans="1:19">
      <c r="A186" t="s">
        <v>239</v>
      </c>
      <c r="B186" t="s">
        <v>225</v>
      </c>
      <c r="C186" t="s">
        <v>297</v>
      </c>
      <c r="E186">
        <v>3</v>
      </c>
      <c r="F186" t="str">
        <f t="shared" si="23"/>
        <v>9F</v>
      </c>
      <c r="G186" t="str">
        <f t="shared" si="24"/>
        <v>600¥</v>
      </c>
      <c r="H186" t="s">
        <v>5</v>
      </c>
      <c r="I186" s="1" t="s">
        <v>340</v>
      </c>
      <c r="J186" t="s">
        <v>339</v>
      </c>
      <c r="K186">
        <v>0</v>
      </c>
      <c r="L186">
        <v>0</v>
      </c>
      <c r="O186">
        <v>0</v>
      </c>
      <c r="P186">
        <v>0</v>
      </c>
      <c r="R186">
        <v>0</v>
      </c>
      <c r="S186" t="str">
        <f t="shared" si="15"/>
        <v>insert into tgear(`Type`,`SubType`,`Name`,`Capacity`,`Rating`,`Availability`,`Cost`,`Source`,`Description`,`Wireless`,`DataProcessing`,`Firewall`,`Vector`,`Speed`,`Penetration`,`Power`,`Effects`,`Max`) values ('Security','Communications','Jammer, Area R3','',3,'9F','600¥','Core','This device floods the airwaves with electromagnetic jamming signals to block out wireless and radio communication. The jammer generates noise equal to its Device Rating. The area jammer affects a spherical area—its rating is reduced by 1 for every 5 meters from the center (similar to the blast rules for grenades). The jammer only affects devices (and personas on those devices) that are within the jamming area, but it affects all of them. Walls and other obstacles may prevent the jamming signal from spreading or reduce its effect (gamemaster’s discretion).','You can set your jammer to not interfere with devices and personas you designate.',0,0,'','',0,0,'',0);</v>
      </c>
    </row>
    <row r="187" spans="1:19">
      <c r="A187" t="s">
        <v>239</v>
      </c>
      <c r="B187" t="s">
        <v>225</v>
      </c>
      <c r="C187" t="s">
        <v>298</v>
      </c>
      <c r="E187">
        <v>4</v>
      </c>
      <c r="F187" t="str">
        <f t="shared" si="23"/>
        <v>12F</v>
      </c>
      <c r="G187" t="str">
        <f t="shared" si="24"/>
        <v>800¥</v>
      </c>
      <c r="H187" t="s">
        <v>5</v>
      </c>
      <c r="I187" s="1" t="s">
        <v>340</v>
      </c>
      <c r="J187" t="s">
        <v>339</v>
      </c>
      <c r="K187">
        <v>0</v>
      </c>
      <c r="L187">
        <v>0</v>
      </c>
      <c r="O187">
        <v>0</v>
      </c>
      <c r="P187">
        <v>0</v>
      </c>
      <c r="R187">
        <v>0</v>
      </c>
      <c r="S187" t="str">
        <f t="shared" si="15"/>
        <v>insert into tgear(`Type`,`SubType`,`Name`,`Capacity`,`Rating`,`Availability`,`Cost`,`Source`,`Description`,`Wireless`,`DataProcessing`,`Firewall`,`Vector`,`Speed`,`Penetration`,`Power`,`Effects`,`Max`) values ('Security','Communications','Jammer, Area R4','',4,'12F','800¥','Core','This device floods the airwaves with electromagnetic jamming signals to block out wireless and radio communication. The jammer generates noise equal to its Device Rating. The area jammer affects a spherical area—its rating is reduced by 1 for every 5 meters from the center (similar to the blast rules for grenades). The jammer only affects devices (and personas on those devices) that are within the jamming area, but it affects all of them. Walls and other obstacles may prevent the jamming signal from spreading or reduce its effect (gamemaster’s discretion).','You can set your jammer to not interfere with devices and personas you designate.',0,0,'','',0,0,'',0);</v>
      </c>
    </row>
    <row r="188" spans="1:19">
      <c r="A188" t="s">
        <v>239</v>
      </c>
      <c r="B188" t="s">
        <v>225</v>
      </c>
      <c r="C188" t="s">
        <v>299</v>
      </c>
      <c r="E188">
        <v>5</v>
      </c>
      <c r="F188" t="str">
        <f t="shared" si="23"/>
        <v>15F</v>
      </c>
      <c r="G188" t="str">
        <f t="shared" si="24"/>
        <v>1000¥</v>
      </c>
      <c r="H188" t="s">
        <v>5</v>
      </c>
      <c r="I188" s="1" t="s">
        <v>340</v>
      </c>
      <c r="J188" t="s">
        <v>339</v>
      </c>
      <c r="K188">
        <v>0</v>
      </c>
      <c r="L188">
        <v>0</v>
      </c>
      <c r="O188">
        <v>0</v>
      </c>
      <c r="P188">
        <v>0</v>
      </c>
      <c r="R188">
        <v>0</v>
      </c>
      <c r="S188" t="str">
        <f t="shared" si="15"/>
        <v>insert into tgear(`Type`,`SubType`,`Name`,`Capacity`,`Rating`,`Availability`,`Cost`,`Source`,`Description`,`Wireless`,`DataProcessing`,`Firewall`,`Vector`,`Speed`,`Penetration`,`Power`,`Effects`,`Max`) values ('Security','Communications','Jammer, Area R5','',5,'15F','1000¥','Core','This device floods the airwaves with electromagnetic jamming signals to block out wireless and radio communication. The jammer generates noise equal to its Device Rating. The area jammer affects a spherical area—its rating is reduced by 1 for every 5 meters from the center (similar to the blast rules for grenades). The jammer only affects devices (and personas on those devices) that are within the jamming area, but it affects all of them. Walls and other obstacles may prevent the jamming signal from spreading or reduce its effect (gamemaster’s discretion).','You can set your jammer to not interfere with devices and personas you designate.',0,0,'','',0,0,'',0);</v>
      </c>
    </row>
    <row r="189" spans="1:19">
      <c r="A189" t="s">
        <v>239</v>
      </c>
      <c r="B189" t="s">
        <v>225</v>
      </c>
      <c r="C189" t="s">
        <v>300</v>
      </c>
      <c r="E189">
        <v>6</v>
      </c>
      <c r="F189" t="str">
        <f t="shared" si="23"/>
        <v>18F</v>
      </c>
      <c r="G189" t="str">
        <f t="shared" si="24"/>
        <v>1200¥</v>
      </c>
      <c r="H189" t="s">
        <v>5</v>
      </c>
      <c r="I189" s="1" t="s">
        <v>340</v>
      </c>
      <c r="J189" t="s">
        <v>339</v>
      </c>
      <c r="K189">
        <v>0</v>
      </c>
      <c r="L189">
        <v>0</v>
      </c>
      <c r="O189">
        <v>0</v>
      </c>
      <c r="P189">
        <v>0</v>
      </c>
      <c r="R189">
        <v>0</v>
      </c>
      <c r="S189" t="str">
        <f t="shared" si="15"/>
        <v>insert into tgear(`Type`,`SubType`,`Name`,`Capacity`,`Rating`,`Availability`,`Cost`,`Source`,`Description`,`Wireless`,`DataProcessing`,`Firewall`,`Vector`,`Speed`,`Penetration`,`Power`,`Effects`,`Max`) values ('Security','Communications','Jammer, Area R6','',6,'18F','1200¥','Core','This device floods the airwaves with electromagnetic jamming signals to block out wireless and radio communication. The jammer generates noise equal to its Device Rating. The area jammer affects a spherical area—its rating is reduced by 1 for every 5 meters from the center (similar to the blast rules for grenades). The jammer only affects devices (and personas on those devices) that are within the jamming area, but it affects all of them. Walls and other obstacles may prevent the jamming signal from spreading or reduce its effect (gamemaster’s discretion).','You can set your jammer to not interfere with devices and personas you designate.',0,0,'','',0,0,'',0);</v>
      </c>
    </row>
    <row r="190" spans="1:19">
      <c r="A190" t="s">
        <v>239</v>
      </c>
      <c r="B190" t="s">
        <v>225</v>
      </c>
      <c r="C190" t="s">
        <v>301</v>
      </c>
      <c r="E190">
        <v>1</v>
      </c>
      <c r="F190" t="str">
        <f>E190*2&amp;"F"</f>
        <v>2F</v>
      </c>
      <c r="G190" t="str">
        <f t="shared" si="24"/>
        <v>200¥</v>
      </c>
      <c r="H190" t="s">
        <v>5</v>
      </c>
      <c r="I190" s="1" t="s">
        <v>341</v>
      </c>
      <c r="J190" t="s">
        <v>339</v>
      </c>
      <c r="K190">
        <v>0</v>
      </c>
      <c r="L190">
        <v>0</v>
      </c>
      <c r="O190">
        <v>0</v>
      </c>
      <c r="P190">
        <v>0</v>
      </c>
      <c r="R190">
        <v>0</v>
      </c>
      <c r="S190" t="str">
        <f t="shared" si="15"/>
        <v>insert into tgear(`Type`,`SubType`,`Name`,`Capacity`,`Rating`,`Availability`,`Cost`,`Source`,`Description`,`Wireless`,`DataProcessing`,`Firewall`,`Vector`,`Speed`,`Penetration`,`Power`,`Effects`,`Max`) values ('Security','Communications','Jammer, Directional R1','',1,'2F','200¥','Core','This device floods the airwaves with electromagnetic jamming signals to block out wireless and radio communication. The jammer generates noise equal to its Device Rating. The directional jammer affects a conical area with a 30-degree spread—its rating is reduced by 1 for every 20 meters from the center. The jammer only affects devices (and personas on those devices) that are within the jamming area, but it affects all of them. Walls and other obstacles may prevent the jamming signal from spreading or reduce its effect (gamemaster’s discretion).','You can set your jammer to not interfere with devices and personas you designate.',0,0,'','',0,0,'',0);</v>
      </c>
    </row>
    <row r="191" spans="1:19">
      <c r="A191" t="s">
        <v>239</v>
      </c>
      <c r="B191" t="s">
        <v>225</v>
      </c>
      <c r="C191" t="s">
        <v>302</v>
      </c>
      <c r="E191">
        <v>2</v>
      </c>
      <c r="F191" t="str">
        <f t="shared" ref="F191:F195" si="25">E191*2&amp;"F"</f>
        <v>4F</v>
      </c>
      <c r="G191" t="str">
        <f t="shared" si="24"/>
        <v>400¥</v>
      </c>
      <c r="H191" t="s">
        <v>5</v>
      </c>
      <c r="I191" s="1" t="s">
        <v>341</v>
      </c>
      <c r="J191" t="s">
        <v>339</v>
      </c>
      <c r="K191">
        <v>0</v>
      </c>
      <c r="L191">
        <v>0</v>
      </c>
      <c r="O191">
        <v>0</v>
      </c>
      <c r="P191">
        <v>0</v>
      </c>
      <c r="R191">
        <v>0</v>
      </c>
      <c r="S191" t="str">
        <f t="shared" si="15"/>
        <v>insert into tgear(`Type`,`SubType`,`Name`,`Capacity`,`Rating`,`Availability`,`Cost`,`Source`,`Description`,`Wireless`,`DataProcessing`,`Firewall`,`Vector`,`Speed`,`Penetration`,`Power`,`Effects`,`Max`) values ('Security','Communications','Jammer, Directional R2','',2,'4F','400¥','Core','This device floods the airwaves with electromagnetic jamming signals to block out wireless and radio communication. The jammer generates noise equal to its Device Rating. The directional jammer affects a conical area with a 30-degree spread—its rating is reduced by 1 for every 20 meters from the center. The jammer only affects devices (and personas on those devices) that are within the jamming area, but it affects all of them. Walls and other obstacles may prevent the jamming signal from spreading or reduce its effect (gamemaster’s discretion).','You can set your jammer to not interfere with devices and personas you designate.',0,0,'','',0,0,'',0);</v>
      </c>
    </row>
    <row r="192" spans="1:19">
      <c r="A192" t="s">
        <v>239</v>
      </c>
      <c r="B192" t="s">
        <v>225</v>
      </c>
      <c r="C192" t="s">
        <v>303</v>
      </c>
      <c r="E192">
        <v>3</v>
      </c>
      <c r="F192" t="str">
        <f t="shared" si="25"/>
        <v>6F</v>
      </c>
      <c r="G192" t="str">
        <f t="shared" si="24"/>
        <v>600¥</v>
      </c>
      <c r="H192" t="s">
        <v>5</v>
      </c>
      <c r="I192" s="1" t="s">
        <v>341</v>
      </c>
      <c r="J192" t="s">
        <v>339</v>
      </c>
      <c r="K192">
        <v>0</v>
      </c>
      <c r="L192">
        <v>0</v>
      </c>
      <c r="O192">
        <v>0</v>
      </c>
      <c r="P192">
        <v>0</v>
      </c>
      <c r="R192">
        <v>0</v>
      </c>
      <c r="S192" t="str">
        <f t="shared" si="15"/>
        <v>insert into tgear(`Type`,`SubType`,`Name`,`Capacity`,`Rating`,`Availability`,`Cost`,`Source`,`Description`,`Wireless`,`DataProcessing`,`Firewall`,`Vector`,`Speed`,`Penetration`,`Power`,`Effects`,`Max`) values ('Security','Communications','Jammer, Directional R3','',3,'6F','600¥','Core','This device floods the airwaves with electromagnetic jamming signals to block out wireless and radio communication. The jammer generates noise equal to its Device Rating. The directional jammer affects a conical area with a 30-degree spread—its rating is reduced by 1 for every 20 meters from the center. The jammer only affects devices (and personas on those devices) that are within the jamming area, but it affects all of them. Walls and other obstacles may prevent the jamming signal from spreading or reduce its effect (gamemaster’s discretion).','You can set your jammer to not interfere with devices and personas you designate.',0,0,'','',0,0,'',0);</v>
      </c>
    </row>
    <row r="193" spans="1:19">
      <c r="A193" t="s">
        <v>239</v>
      </c>
      <c r="B193" t="s">
        <v>225</v>
      </c>
      <c r="C193" t="s">
        <v>304</v>
      </c>
      <c r="E193">
        <v>4</v>
      </c>
      <c r="F193" t="str">
        <f t="shared" si="25"/>
        <v>8F</v>
      </c>
      <c r="G193" t="str">
        <f t="shared" si="24"/>
        <v>800¥</v>
      </c>
      <c r="H193" t="s">
        <v>5</v>
      </c>
      <c r="I193" s="1" t="s">
        <v>341</v>
      </c>
      <c r="J193" t="s">
        <v>339</v>
      </c>
      <c r="K193">
        <v>0</v>
      </c>
      <c r="L193">
        <v>0</v>
      </c>
      <c r="O193">
        <v>0</v>
      </c>
      <c r="P193">
        <v>0</v>
      </c>
      <c r="R193">
        <v>0</v>
      </c>
      <c r="S193" t="str">
        <f t="shared" si="15"/>
        <v>insert into tgear(`Type`,`SubType`,`Name`,`Capacity`,`Rating`,`Availability`,`Cost`,`Source`,`Description`,`Wireless`,`DataProcessing`,`Firewall`,`Vector`,`Speed`,`Penetration`,`Power`,`Effects`,`Max`) values ('Security','Communications','Jammer, Directional R4','',4,'8F','800¥','Core','This device floods the airwaves with electromagnetic jamming signals to block out wireless and radio communication. The jammer generates noise equal to its Device Rating. The directional jammer affects a conical area with a 30-degree spread—its rating is reduced by 1 for every 20 meters from the center. The jammer only affects devices (and personas on those devices) that are within the jamming area, but it affects all of them. Walls and other obstacles may prevent the jamming signal from spreading or reduce its effect (gamemaster’s discretion).','You can set your jammer to not interfere with devices and personas you designate.',0,0,'','',0,0,'',0);</v>
      </c>
    </row>
    <row r="194" spans="1:19">
      <c r="A194" t="s">
        <v>239</v>
      </c>
      <c r="B194" t="s">
        <v>225</v>
      </c>
      <c r="C194" t="s">
        <v>305</v>
      </c>
      <c r="E194">
        <v>5</v>
      </c>
      <c r="F194" t="str">
        <f t="shared" si="25"/>
        <v>10F</v>
      </c>
      <c r="G194" t="str">
        <f t="shared" si="24"/>
        <v>1000¥</v>
      </c>
      <c r="H194" t="s">
        <v>5</v>
      </c>
      <c r="I194" s="1" t="s">
        <v>341</v>
      </c>
      <c r="J194" t="s">
        <v>339</v>
      </c>
      <c r="K194">
        <v>0</v>
      </c>
      <c r="L194">
        <v>0</v>
      </c>
      <c r="O194">
        <v>0</v>
      </c>
      <c r="P194">
        <v>0</v>
      </c>
      <c r="R194">
        <v>0</v>
      </c>
      <c r="S194" t="str">
        <f t="shared" si="15"/>
        <v>insert into tgear(`Type`,`SubType`,`Name`,`Capacity`,`Rating`,`Availability`,`Cost`,`Source`,`Description`,`Wireless`,`DataProcessing`,`Firewall`,`Vector`,`Speed`,`Penetration`,`Power`,`Effects`,`Max`) values ('Security','Communications','Jammer, Directional R5','',5,'10F','1000¥','Core','This device floods the airwaves with electromagnetic jamming signals to block out wireless and radio communication. The jammer generates noise equal to its Device Rating. The directional jammer affects a conical area with a 30-degree spread—its rating is reduced by 1 for every 20 meters from the center. The jammer only affects devices (and personas on those devices) that are within the jamming area, but it affects all of them. Walls and other obstacles may prevent the jamming signal from spreading or reduce its effect (gamemaster’s discretion).','You can set your jammer to not interfere with devices and personas you designate.',0,0,'','',0,0,'',0);</v>
      </c>
    </row>
    <row r="195" spans="1:19">
      <c r="A195" t="s">
        <v>239</v>
      </c>
      <c r="B195" t="s">
        <v>225</v>
      </c>
      <c r="C195" t="s">
        <v>306</v>
      </c>
      <c r="E195">
        <v>6</v>
      </c>
      <c r="F195" t="str">
        <f t="shared" si="25"/>
        <v>12F</v>
      </c>
      <c r="G195" t="str">
        <f t="shared" si="24"/>
        <v>1200¥</v>
      </c>
      <c r="H195" t="s">
        <v>5</v>
      </c>
      <c r="I195" s="1" t="s">
        <v>341</v>
      </c>
      <c r="J195" t="s">
        <v>339</v>
      </c>
      <c r="K195">
        <v>0</v>
      </c>
      <c r="L195">
        <v>0</v>
      </c>
      <c r="O195">
        <v>0</v>
      </c>
      <c r="P195">
        <v>0</v>
      </c>
      <c r="R195">
        <v>0</v>
      </c>
      <c r="S195" t="str">
        <f t="shared" ref="S195:S258" si="26">"insert into tgear(`Type`,`SubType`,`Name`,`Capacity`,`Rating`,`Availability`,`Cost`,`Source`,`Description`,`Wireless`,`DataProcessing`,`Firewall`,`Vector`,`Speed`,`Penetration`,`Power`,`Effects`,`Max`) values ('"&amp;A195&amp;"','"&amp;B195&amp;"','"&amp;C195&amp;"','"&amp;D195&amp;"',"&amp;E195&amp;",'"&amp;F195&amp;"','"&amp;G195&amp;"','"&amp;H195&amp;"','"&amp;I195&amp;"','"&amp;J195&amp;"',"&amp;K195&amp;","&amp;L195&amp;",'"&amp;M195&amp;"','"&amp;N195&amp;"',"&amp;O195&amp;","&amp;P195&amp;",'"&amp;Q195&amp;"',"&amp;R195&amp;");"</f>
        <v>insert into tgear(`Type`,`SubType`,`Name`,`Capacity`,`Rating`,`Availability`,`Cost`,`Source`,`Description`,`Wireless`,`DataProcessing`,`Firewall`,`Vector`,`Speed`,`Penetration`,`Power`,`Effects`,`Max`) values ('Security','Communications','Jammer, Directional R6','',6,'12F','1200¥','Core','This device floods the airwaves with electromagnetic jamming signals to block out wireless and radio communication. The jammer generates noise equal to its Device Rating. The directional jammer affects a conical area with a 30-degree spread—its rating is reduced by 1 for every 20 meters from the center. The jammer only affects devices (and personas on those devices) that are within the jamming area, but it affects all of them. Walls and other obstacles may prevent the jamming signal from spreading or reduce its effect (gamemaster’s discretion).','You can set your jammer to not interfere with devices and personas you designate.',0,0,'','',0,0,'',0);</v>
      </c>
    </row>
    <row r="196" spans="1:19">
      <c r="A196" t="s">
        <v>239</v>
      </c>
      <c r="B196" t="s">
        <v>225</v>
      </c>
      <c r="C196" t="s">
        <v>228</v>
      </c>
      <c r="E196">
        <v>0</v>
      </c>
      <c r="F196">
        <v>2</v>
      </c>
      <c r="G196" t="s">
        <v>4</v>
      </c>
      <c r="H196" t="s">
        <v>5</v>
      </c>
      <c r="I196" s="1" t="s">
        <v>343</v>
      </c>
      <c r="J196" t="s">
        <v>342</v>
      </c>
      <c r="K196">
        <v>0</v>
      </c>
      <c r="L196">
        <v>0</v>
      </c>
      <c r="O196">
        <v>0</v>
      </c>
      <c r="P196">
        <v>0</v>
      </c>
      <c r="R196">
        <v>0</v>
      </c>
      <c r="S196" t="str">
        <f t="shared" si="26"/>
        <v>insert into tgear(`Type`,`SubType`,`Name`,`Capacity`,`Rating`,`Availability`,`Cost`,`Source`,`Description`,`Wireless`,`DataProcessing`,`Firewall`,`Vector`,`Speed`,`Penetration`,`Power`,`Effects`,`Max`) values ('Security','Communications','Micro-Transceiver','',0,'2','100¥','Core','This classic short-range communicator has been favored by professional operatives since the 2050s. It doesn’t do anything special, it just lets you communicate by voice with other micro-transceivers and commlinks that you (and the other person) choose, within a kilometer. The micro-transceiver consists of an ear bud and an adhesive subvocal microphone, both of which are commonly available in hard-to-spot designs.','The micro-transceiver’s range becomes worldwide.',0,0,'','',0,0,'',0);</v>
      </c>
    </row>
    <row r="197" spans="1:19">
      <c r="A197" t="s">
        <v>239</v>
      </c>
      <c r="B197" t="s">
        <v>225</v>
      </c>
      <c r="C197" t="s">
        <v>229</v>
      </c>
      <c r="E197">
        <v>0</v>
      </c>
      <c r="F197" t="s">
        <v>47</v>
      </c>
      <c r="G197" t="s">
        <v>230</v>
      </c>
      <c r="H197" t="s">
        <v>5</v>
      </c>
      <c r="I197" s="1" t="s">
        <v>345</v>
      </c>
      <c r="J197" t="s">
        <v>344</v>
      </c>
      <c r="K197">
        <v>0</v>
      </c>
      <c r="L197">
        <v>0</v>
      </c>
      <c r="O197">
        <v>0</v>
      </c>
      <c r="P197">
        <v>0</v>
      </c>
      <c r="R197">
        <v>0</v>
      </c>
      <c r="S197" t="str">
        <f t="shared" si="26"/>
        <v>insert into tgear(`Type`,`SubType`,`Name`,`Capacity`,`Rating`,`Availability`,`Cost`,`Source`,`Description`,`Wireless`,`DataProcessing`,`Firewall`,`Vector`,`Speed`,`Penetration`,`Power`,`Effects`,`Max`) values ('Security','Communications','Tag Eraser','',0,'6R','450¥','Core','This handheld device creates a strong electromagnetic field perfect for burning out RFID tags and other unshielded electronics. It is probably strong enough to destroy a commlink, and you might want to keep it away from your cyberdeck just in case. When you bring the eraser within 5 millimeters of an electronic device and push the button, the device takes 10 boxes of Matrix damage (resisted normally). The extremely short range makes it hard to use on targets like vehicles, most drones, maglocks, and cyberware (and by the time you open them up to get at the electronics, you’ve already done plenty of damage). The tag eraser has one charge but can be fully recharged at a power point in 10 seconds.','The tag eraser recharges fully in an hour by induction.',0,0,'','',0,0,'',0);</v>
      </c>
    </row>
    <row r="198" spans="1:19">
      <c r="A198" t="s">
        <v>239</v>
      </c>
      <c r="B198" t="s">
        <v>225</v>
      </c>
      <c r="C198" t="s">
        <v>283</v>
      </c>
      <c r="E198">
        <v>1</v>
      </c>
      <c r="F198">
        <v>1</v>
      </c>
      <c r="G198" t="str">
        <f>E198*50&amp;"¥"</f>
        <v>50¥</v>
      </c>
      <c r="H198" t="s">
        <v>5</v>
      </c>
      <c r="I198" s="1" t="s">
        <v>347</v>
      </c>
      <c r="J198" t="s">
        <v>346</v>
      </c>
      <c r="K198">
        <v>0</v>
      </c>
      <c r="L198">
        <v>0</v>
      </c>
      <c r="O198">
        <v>0</v>
      </c>
      <c r="P198">
        <v>0</v>
      </c>
      <c r="R198">
        <v>0</v>
      </c>
      <c r="S198" t="str">
        <f t="shared" si="26"/>
        <v>insert into tgear(`Type`,`SubType`,`Name`,`Capacity`,`Rating`,`Availability`,`Cost`,`Source`,`Description`,`Wireless`,`DataProcessing`,`Firewall`,`Vector`,`Speed`,`Penetration`,`Power`,`Effects`,`Max`) values ('Security','Communications','White Noise Generator R1','',1,'1','50¥','Core','This device creates a field of random noise, masking the sounds within its area and preventing direct audio surveillance. All Perception Tests to overhear a conversation within (Rating) meters of a white noise generator receive a negative dice pool modifier equal to the generator’s Rating. If more than one generator is in use, only count the highest rating. A white noise generator is redundant in a noisy environment (such as a nightclub or a firefight) and does not help to curtail video surveillance or jam wireless signals.','The white noise generator’s effective radius is tripled.',0,0,'','',0,0,'',0);</v>
      </c>
    </row>
    <row r="199" spans="1:19">
      <c r="A199" t="s">
        <v>239</v>
      </c>
      <c r="B199" t="s">
        <v>225</v>
      </c>
      <c r="C199" t="s">
        <v>284</v>
      </c>
      <c r="E199">
        <v>2</v>
      </c>
      <c r="F199">
        <v>2</v>
      </c>
      <c r="G199" t="str">
        <f t="shared" ref="G199:G203" si="27">E199*50&amp;"¥"</f>
        <v>100¥</v>
      </c>
      <c r="H199" t="s">
        <v>5</v>
      </c>
      <c r="I199" s="1" t="s">
        <v>347</v>
      </c>
      <c r="J199" t="s">
        <v>346</v>
      </c>
      <c r="K199">
        <v>0</v>
      </c>
      <c r="L199">
        <v>0</v>
      </c>
      <c r="O199">
        <v>0</v>
      </c>
      <c r="P199">
        <v>0</v>
      </c>
      <c r="R199">
        <v>0</v>
      </c>
      <c r="S199" t="str">
        <f t="shared" si="26"/>
        <v>insert into tgear(`Type`,`SubType`,`Name`,`Capacity`,`Rating`,`Availability`,`Cost`,`Source`,`Description`,`Wireless`,`DataProcessing`,`Firewall`,`Vector`,`Speed`,`Penetration`,`Power`,`Effects`,`Max`) values ('Security','Communications','White Noise Generator R2','',2,'2','100¥','Core','This device creates a field of random noise, masking the sounds within its area and preventing direct audio surveillance. All Perception Tests to overhear a conversation within (Rating) meters of a white noise generator receive a negative dice pool modifier equal to the generator’s Rating. If more than one generator is in use, only count the highest rating. A white noise generator is redundant in a noisy environment (such as a nightclub or a firefight) and does not help to curtail video surveillance or jam wireless signals.','The white noise generator’s effective radius is tripled.',0,0,'','',0,0,'',0);</v>
      </c>
    </row>
    <row r="200" spans="1:19">
      <c r="A200" t="s">
        <v>239</v>
      </c>
      <c r="B200" t="s">
        <v>225</v>
      </c>
      <c r="C200" t="s">
        <v>285</v>
      </c>
      <c r="E200">
        <v>3</v>
      </c>
      <c r="F200">
        <v>3</v>
      </c>
      <c r="G200" t="str">
        <f t="shared" si="27"/>
        <v>150¥</v>
      </c>
      <c r="H200" t="s">
        <v>5</v>
      </c>
      <c r="I200" s="1" t="s">
        <v>347</v>
      </c>
      <c r="J200" t="s">
        <v>346</v>
      </c>
      <c r="K200">
        <v>0</v>
      </c>
      <c r="L200">
        <v>0</v>
      </c>
      <c r="O200">
        <v>0</v>
      </c>
      <c r="P200">
        <v>0</v>
      </c>
      <c r="R200">
        <v>0</v>
      </c>
      <c r="S200" t="str">
        <f t="shared" si="26"/>
        <v>insert into tgear(`Type`,`SubType`,`Name`,`Capacity`,`Rating`,`Availability`,`Cost`,`Source`,`Description`,`Wireless`,`DataProcessing`,`Firewall`,`Vector`,`Speed`,`Penetration`,`Power`,`Effects`,`Max`) values ('Security','Communications','White Noise Generator R3','',3,'3','150¥','Core','This device creates a field of random noise, masking the sounds within its area and preventing direct audio surveillance. All Perception Tests to overhear a conversation within (Rating) meters of a white noise generator receive a negative dice pool modifier equal to the generator’s Rating. If more than one generator is in use, only count the highest rating. A white noise generator is redundant in a noisy environment (such as a nightclub or a firefight) and does not help to curtail video surveillance or jam wireless signals.','The white noise generator’s effective radius is tripled.',0,0,'','',0,0,'',0);</v>
      </c>
    </row>
    <row r="201" spans="1:19">
      <c r="A201" t="s">
        <v>239</v>
      </c>
      <c r="B201" t="s">
        <v>225</v>
      </c>
      <c r="C201" t="s">
        <v>286</v>
      </c>
      <c r="E201">
        <v>4</v>
      </c>
      <c r="F201">
        <v>4</v>
      </c>
      <c r="G201" t="str">
        <f t="shared" si="27"/>
        <v>200¥</v>
      </c>
      <c r="H201" t="s">
        <v>5</v>
      </c>
      <c r="I201" s="1" t="s">
        <v>347</v>
      </c>
      <c r="J201" t="s">
        <v>346</v>
      </c>
      <c r="K201">
        <v>0</v>
      </c>
      <c r="L201">
        <v>0</v>
      </c>
      <c r="O201">
        <v>0</v>
      </c>
      <c r="P201">
        <v>0</v>
      </c>
      <c r="R201">
        <v>0</v>
      </c>
      <c r="S201" t="str">
        <f t="shared" si="26"/>
        <v>insert into tgear(`Type`,`SubType`,`Name`,`Capacity`,`Rating`,`Availability`,`Cost`,`Source`,`Description`,`Wireless`,`DataProcessing`,`Firewall`,`Vector`,`Speed`,`Penetration`,`Power`,`Effects`,`Max`) values ('Security','Communications','White Noise Generator R4','',4,'4','200¥','Core','This device creates a field of random noise, masking the sounds within its area and preventing direct audio surveillance. All Perception Tests to overhear a conversation within (Rating) meters of a white noise generator receive a negative dice pool modifier equal to the generator’s Rating. If more than one generator is in use, only count the highest rating. A white noise generator is redundant in a noisy environment (such as a nightclub or a firefight) and does not help to curtail video surveillance or jam wireless signals.','The white noise generator’s effective radius is tripled.',0,0,'','',0,0,'',0);</v>
      </c>
    </row>
    <row r="202" spans="1:19">
      <c r="A202" t="s">
        <v>239</v>
      </c>
      <c r="B202" t="s">
        <v>225</v>
      </c>
      <c r="C202" t="s">
        <v>287</v>
      </c>
      <c r="E202">
        <v>5</v>
      </c>
      <c r="F202">
        <v>5</v>
      </c>
      <c r="G202" t="str">
        <f t="shared" si="27"/>
        <v>250¥</v>
      </c>
      <c r="H202" t="s">
        <v>5</v>
      </c>
      <c r="I202" s="1" t="s">
        <v>347</v>
      </c>
      <c r="J202" t="s">
        <v>346</v>
      </c>
      <c r="K202">
        <v>0</v>
      </c>
      <c r="L202">
        <v>0</v>
      </c>
      <c r="O202">
        <v>0</v>
      </c>
      <c r="P202">
        <v>0</v>
      </c>
      <c r="R202">
        <v>0</v>
      </c>
      <c r="S202" t="str">
        <f t="shared" si="26"/>
        <v>insert into tgear(`Type`,`SubType`,`Name`,`Capacity`,`Rating`,`Availability`,`Cost`,`Source`,`Description`,`Wireless`,`DataProcessing`,`Firewall`,`Vector`,`Speed`,`Penetration`,`Power`,`Effects`,`Max`) values ('Security','Communications','White Noise Generator R5','',5,'5','250¥','Core','This device creates a field of random noise, masking the sounds within its area and preventing direct audio surveillance. All Perception Tests to overhear a conversation within (Rating) meters of a white noise generator receive a negative dice pool modifier equal to the generator’s Rating. If more than one generator is in use, only count the highest rating. A white noise generator is redundant in a noisy environment (such as a nightclub or a firefight) and does not help to curtail video surveillance or jam wireless signals.','The white noise generator’s effective radius is tripled.',0,0,'','',0,0,'',0);</v>
      </c>
    </row>
    <row r="203" spans="1:19">
      <c r="A203" t="s">
        <v>239</v>
      </c>
      <c r="B203" t="s">
        <v>225</v>
      </c>
      <c r="C203" t="s">
        <v>288</v>
      </c>
      <c r="E203">
        <v>6</v>
      </c>
      <c r="F203">
        <v>6</v>
      </c>
      <c r="G203" t="str">
        <f t="shared" si="27"/>
        <v>300¥</v>
      </c>
      <c r="H203" t="s">
        <v>5</v>
      </c>
      <c r="I203" s="1" t="s">
        <v>347</v>
      </c>
      <c r="J203" t="s">
        <v>346</v>
      </c>
      <c r="K203">
        <v>0</v>
      </c>
      <c r="L203">
        <v>0</v>
      </c>
      <c r="O203">
        <v>0</v>
      </c>
      <c r="P203">
        <v>0</v>
      </c>
      <c r="R203">
        <v>0</v>
      </c>
      <c r="S203" t="str">
        <f t="shared" si="26"/>
        <v>insert into tgear(`Type`,`SubType`,`Name`,`Capacity`,`Rating`,`Availability`,`Cost`,`Source`,`Description`,`Wireless`,`DataProcessing`,`Firewall`,`Vector`,`Speed`,`Penetration`,`Power`,`Effects`,`Max`) values ('Security','Communications','White Noise Generator R6','',6,'6','300¥','Core','This device creates a field of random noise, masking the sounds within its area and preventing direct audio surveillance. All Perception Tests to overhear a conversation within (Rating) meters of a white noise generator receive a negative dice pool modifier equal to the generator’s Rating. If more than one generator is in use, only count the highest rating. A white noise generator is redundant in a noisy environment (such as a nightclub or a firefight) and does not help to curtail video surveillance or jam wireless signals.','The white noise generator’s effective radius is tripled.',0,0,'','',0,0,'',0);</v>
      </c>
    </row>
    <row r="204" spans="1:19">
      <c r="A204" t="s">
        <v>239</v>
      </c>
      <c r="B204" t="s">
        <v>231</v>
      </c>
      <c r="C204" t="s">
        <v>232</v>
      </c>
      <c r="E204">
        <v>0</v>
      </c>
      <c r="F204" t="s">
        <v>84</v>
      </c>
      <c r="G204" t="s">
        <v>23</v>
      </c>
      <c r="H204" t="s">
        <v>36</v>
      </c>
      <c r="I204" s="1" t="s">
        <v>351</v>
      </c>
      <c r="K204">
        <v>0</v>
      </c>
      <c r="L204">
        <v>0</v>
      </c>
      <c r="O204">
        <v>0</v>
      </c>
      <c r="P204">
        <v>0</v>
      </c>
      <c r="R204">
        <v>0</v>
      </c>
      <c r="S204" t="str">
        <f t="shared" si="26"/>
        <v>insert into tgear(`Type`,`SubType`,`Name`,`Capacity`,`Rating`,`Availability`,`Cost`,`Source`,`Description`,`Wireless`,`DataProcessing`,`Firewall`,`Vector`,`Speed`,`Penetration`,`Power`,`Effects`,`Max`) values ('Security','Battering Ram','Standard Ram','',0,'10R','2,000¥','SR5:R&amp;G','A metal tube weighing approximately 20 kilograms with a blunted end and handles along the sides, this is a no-frills entry tool that relies on the user’s Strength for breaching. The standard ram is normally used by one individual, but heavier versions are available and can be used by two average humans.','',0,0,'','',0,0,'',0);</v>
      </c>
    </row>
    <row r="205" spans="1:19">
      <c r="A205" t="s">
        <v>239</v>
      </c>
      <c r="B205" t="s">
        <v>231</v>
      </c>
      <c r="C205" t="s">
        <v>233</v>
      </c>
      <c r="E205">
        <v>0</v>
      </c>
      <c r="F205" t="s">
        <v>84</v>
      </c>
      <c r="G205" t="s">
        <v>234</v>
      </c>
      <c r="H205" t="s">
        <v>36</v>
      </c>
      <c r="I205" t="s">
        <v>350</v>
      </c>
      <c r="K205">
        <v>0</v>
      </c>
      <c r="L205">
        <v>0</v>
      </c>
      <c r="O205">
        <v>0</v>
      </c>
      <c r="P205">
        <v>0</v>
      </c>
      <c r="R205">
        <v>0</v>
      </c>
      <c r="S205" t="str">
        <f t="shared" si="26"/>
        <v>insert into tgear(`Type`,`SubType`,`Name`,`Capacity`,`Rating`,`Availability`,`Cost`,`Source`,`Description`,`Wireless`,`DataProcessing`,`Firewall`,`Vector`,`Speed`,`Penetration`,`Power`,`Effects`,`Max`) values ('Security','Battering Ram','Fluid-Motion Ram','',0,'10R','3,500¥','SR5:R&amp;G','The same as the standard battering ram, but it includes an internal ten-liter liquid reservoir. When used, the ram is swung backwards and then forward to strike the target. On impact the internal fluid in the ram creates extra momentum that increases the impact damage. Very useful against more durable doors, but using it requires two average-size humans or one average-size troll.','',0,0,'','',0,0,'',0);</v>
      </c>
    </row>
    <row r="206" spans="1:19">
      <c r="A206" t="s">
        <v>239</v>
      </c>
      <c r="B206" t="s">
        <v>231</v>
      </c>
      <c r="C206" t="s">
        <v>235</v>
      </c>
      <c r="E206">
        <v>0</v>
      </c>
      <c r="F206" t="s">
        <v>38</v>
      </c>
      <c r="G206" t="s">
        <v>236</v>
      </c>
      <c r="H206" t="s">
        <v>36</v>
      </c>
      <c r="I206" t="s">
        <v>349</v>
      </c>
      <c r="K206">
        <v>0</v>
      </c>
      <c r="L206">
        <v>0</v>
      </c>
      <c r="O206">
        <v>0</v>
      </c>
      <c r="P206">
        <v>0</v>
      </c>
      <c r="R206">
        <v>0</v>
      </c>
      <c r="S206" t="str">
        <f t="shared" si="26"/>
        <v>insert into tgear(`Type`,`SubType`,`Name`,`Capacity`,`Rating`,`Availability`,`Cost`,`Source`,`Description`,`Wireless`,`DataProcessing`,`Firewall`,`Vector`,`Speed`,`Penetration`,`Power`,`Effects`,`Max`) values ('Security','Battering Ram','Pneumatic Ram','',0,'18R','10,000¥','SR5:R&amp;G','Also known as the P-Ram, a pneumatic ram’s breaching power comes from a large, battery-powered pneumatic piston. A P-Ram is too large and heave to be swung. The quad-legged device is securely positioned at the door or barrier before operation and triggered by a touch pad or wirelessly. Its power comes at the expense of mobility; it requires a four-person team of average humans to deploy.','',0,0,'','',0,0,'',0);</v>
      </c>
    </row>
    <row r="207" spans="1:19">
      <c r="A207" t="s">
        <v>239</v>
      </c>
      <c r="B207" t="s">
        <v>231</v>
      </c>
      <c r="C207" t="s">
        <v>237</v>
      </c>
      <c r="E207">
        <v>0</v>
      </c>
      <c r="F207" t="s">
        <v>84</v>
      </c>
      <c r="G207" t="s">
        <v>238</v>
      </c>
      <c r="H207" t="s">
        <v>36</v>
      </c>
      <c r="I207" t="s">
        <v>348</v>
      </c>
      <c r="K207">
        <v>0</v>
      </c>
      <c r="L207">
        <v>0</v>
      </c>
      <c r="O207">
        <v>0</v>
      </c>
      <c r="P207">
        <v>0</v>
      </c>
      <c r="R207">
        <v>0</v>
      </c>
      <c r="S207" t="str">
        <f t="shared" si="26"/>
        <v>insert into tgear(`Type`,`SubType`,`Name`,`Capacity`,`Rating`,`Availability`,`Cost`,`Source`,`Description`,`Wireless`,`DataProcessing`,`Firewall`,`Vector`,`Speed`,`Penetration`,`Power`,`Effects`,`Max`) values ('Security','Battering Ram','Shock Ram','',0,'10R','15,000¥','SR5:R&amp;G','Users call it the Shock Knocker. It’s a shock ram is designed to disable electronic locks or defenses when it breaches a door or barrier. Four large conductive spikes protrude from the ram’s head that penetrates the barrier to deliver the charge. A metahuman in contact with the barrier or the spikes must resist shock damage per normal rules. Shock rams can be wirelessly discharged. Though an effective breaching tool, a shock ram requires frequent maintenance and constant monitoring, as repeated use can damage the mechanism and insulating protective casing. A glitch on a use test results in the batteries failing; a critical glitch results in a shock to the operator.','',0,0,'','',0,0,'',0);</v>
      </c>
    </row>
    <row r="208" spans="1:19">
      <c r="A208" t="s">
        <v>448</v>
      </c>
      <c r="B208" t="s">
        <v>447</v>
      </c>
      <c r="C208" t="s">
        <v>362</v>
      </c>
      <c r="E208">
        <v>0</v>
      </c>
      <c r="F208">
        <v>4</v>
      </c>
      <c r="G208" t="s">
        <v>103</v>
      </c>
      <c r="H208" t="s">
        <v>363</v>
      </c>
      <c r="K208">
        <v>0</v>
      </c>
      <c r="L208">
        <v>0</v>
      </c>
      <c r="O208">
        <v>0</v>
      </c>
      <c r="P208">
        <v>0</v>
      </c>
      <c r="R208">
        <v>0</v>
      </c>
      <c r="S208" t="str">
        <f t="shared" si="26"/>
        <v>insert into tgear(`Type`,`SubType`,`Name`,`Capacity`,`Rating`,`Availability`,`Cost`,`Source`,`Description`,`Wireless`,`DataProcessing`,`Firewall`,`Vector`,`Speed`,`Penetration`,`Power`,`Effects`,`Max`) values ('Medical','Drug','Aexd','',0,'4','80¥','SR5:CF','','',0,0,'','',0,0,'',0);</v>
      </c>
    </row>
    <row r="209" spans="1:19">
      <c r="A209" t="s">
        <v>448</v>
      </c>
      <c r="B209" t="s">
        <v>447</v>
      </c>
      <c r="C209" t="s">
        <v>364</v>
      </c>
      <c r="E209">
        <v>0</v>
      </c>
      <c r="F209">
        <v>4</v>
      </c>
      <c r="G209" t="s">
        <v>69</v>
      </c>
      <c r="H209" t="s">
        <v>363</v>
      </c>
      <c r="K209">
        <v>0</v>
      </c>
      <c r="L209">
        <v>0</v>
      </c>
      <c r="O209">
        <v>0</v>
      </c>
      <c r="P209">
        <v>0</v>
      </c>
      <c r="R209">
        <v>0</v>
      </c>
      <c r="S209" t="str">
        <f t="shared" si="26"/>
        <v>insert into tgear(`Type`,`SubType`,`Name`,`Capacity`,`Rating`,`Availability`,`Cost`,`Source`,`Description`,`Wireless`,`DataProcessing`,`Firewall`,`Vector`,`Speed`,`Penetration`,`Power`,`Effects`,`Max`) values ('Medical','Drug','Aisa','',0,'4','25¥','SR5:CF','','',0,0,'','',0,0,'',0);</v>
      </c>
    </row>
    <row r="210" spans="1:19">
      <c r="A210" t="s">
        <v>448</v>
      </c>
      <c r="B210" t="s">
        <v>447</v>
      </c>
      <c r="C210" t="s">
        <v>365</v>
      </c>
      <c r="E210">
        <v>0</v>
      </c>
      <c r="F210" t="s">
        <v>47</v>
      </c>
      <c r="G210" t="s">
        <v>88</v>
      </c>
      <c r="H210" t="s">
        <v>363</v>
      </c>
      <c r="K210">
        <v>0</v>
      </c>
      <c r="L210">
        <v>0</v>
      </c>
      <c r="O210">
        <v>0</v>
      </c>
      <c r="P210">
        <v>0</v>
      </c>
      <c r="R210">
        <v>0</v>
      </c>
      <c r="S210" t="str">
        <f t="shared" si="26"/>
        <v>insert into tgear(`Type`,`SubType`,`Name`,`Capacity`,`Rating`,`Availability`,`Cost`,`Source`,`Description`,`Wireless`,`DataProcessing`,`Firewall`,`Vector`,`Speed`,`Penetration`,`Power`,`Effects`,`Max`) values ('Medical','Drug','Animal Tongue','',0,'6R','1,500¥','SR5:CF','','',0,0,'','',0,0,'',0);</v>
      </c>
    </row>
    <row r="211" spans="1:19">
      <c r="A211" t="s">
        <v>448</v>
      </c>
      <c r="B211" t="s">
        <v>447</v>
      </c>
      <c r="C211" t="s">
        <v>366</v>
      </c>
      <c r="E211">
        <v>0</v>
      </c>
      <c r="F211" t="s">
        <v>367</v>
      </c>
      <c r="G211" t="s">
        <v>368</v>
      </c>
      <c r="H211" t="s">
        <v>363</v>
      </c>
      <c r="K211">
        <v>0</v>
      </c>
      <c r="L211">
        <v>0</v>
      </c>
      <c r="O211">
        <v>0</v>
      </c>
      <c r="P211">
        <v>0</v>
      </c>
      <c r="R211">
        <v>0</v>
      </c>
      <c r="S211" t="str">
        <f t="shared" si="26"/>
        <v>insert into tgear(`Type`,`SubType`,`Name`,`Capacity`,`Rating`,`Availability`,`Cost`,`Source`,`Description`,`Wireless`,`DataProcessing`,`Firewall`,`Vector`,`Speed`,`Penetration`,`Power`,`Effects`,`Max`) values ('Medical','Drug','Ayao’s Will','',0,'14F','750¥','SR5:CF','','',0,0,'','',0,0,'',0);</v>
      </c>
    </row>
    <row r="212" spans="1:19">
      <c r="A212" t="s">
        <v>448</v>
      </c>
      <c r="B212" t="s">
        <v>447</v>
      </c>
      <c r="C212" t="s">
        <v>369</v>
      </c>
      <c r="E212">
        <v>0</v>
      </c>
      <c r="F212" t="s">
        <v>370</v>
      </c>
      <c r="G212" t="s">
        <v>371</v>
      </c>
      <c r="H212" t="s">
        <v>363</v>
      </c>
      <c r="K212">
        <v>0</v>
      </c>
      <c r="L212">
        <v>0</v>
      </c>
      <c r="O212">
        <v>0</v>
      </c>
      <c r="P212">
        <v>0</v>
      </c>
      <c r="R212">
        <v>0</v>
      </c>
      <c r="S212" t="str">
        <f t="shared" si="26"/>
        <v>insert into tgear(`Type`,`SubType`,`Name`,`Capacity`,`Rating`,`Availability`,`Cost`,`Source`,`Description`,`Wireless`,`DataProcessing`,`Firewall`,`Vector`,`Speed`,`Penetration`,`Power`,`Effects`,`Max`) values ('Medical','Drug','Betameth','',0,'5F','30¥','SR5:CF','','',0,0,'','',0,0,'',0);</v>
      </c>
    </row>
    <row r="213" spans="1:19">
      <c r="A213" t="s">
        <v>448</v>
      </c>
      <c r="B213" t="s">
        <v>447</v>
      </c>
      <c r="C213" t="s">
        <v>372</v>
      </c>
      <c r="E213">
        <v>0</v>
      </c>
      <c r="F213">
        <v>4</v>
      </c>
      <c r="G213" t="s">
        <v>55</v>
      </c>
      <c r="H213" t="s">
        <v>363</v>
      </c>
      <c r="K213">
        <v>0</v>
      </c>
      <c r="L213">
        <v>0</v>
      </c>
      <c r="O213">
        <v>0</v>
      </c>
      <c r="P213">
        <v>0</v>
      </c>
      <c r="R213">
        <v>0</v>
      </c>
      <c r="S213" t="str">
        <f t="shared" si="26"/>
        <v>insert into tgear(`Type`,`SubType`,`Name`,`Capacity`,`Rating`,`Availability`,`Cost`,`Source`,`Description`,`Wireless`,`DataProcessing`,`Firewall`,`Vector`,`Speed`,`Penetration`,`Power`,`Effects`,`Max`) values ('Medical','Drug','Betel','',0,'4','5¥','SR5:CF','','',0,0,'','',0,0,'',0);</v>
      </c>
    </row>
    <row r="214" spans="1:19">
      <c r="A214" t="s">
        <v>448</v>
      </c>
      <c r="B214" t="s">
        <v>447</v>
      </c>
      <c r="C214" t="s">
        <v>373</v>
      </c>
      <c r="E214">
        <v>0</v>
      </c>
      <c r="F214" t="s">
        <v>374</v>
      </c>
      <c r="G214" t="s">
        <v>375</v>
      </c>
      <c r="H214" t="s">
        <v>5</v>
      </c>
      <c r="K214">
        <v>0</v>
      </c>
      <c r="L214">
        <v>0</v>
      </c>
      <c r="O214">
        <v>0</v>
      </c>
      <c r="P214">
        <v>0</v>
      </c>
      <c r="R214">
        <v>0</v>
      </c>
      <c r="S214" t="str">
        <f t="shared" si="26"/>
        <v>insert into tgear(`Type`,`SubType`,`Name`,`Capacity`,`Rating`,`Availability`,`Cost`,`Source`,`Description`,`Wireless`,`DataProcessing`,`Firewall`,`Vector`,`Speed`,`Penetration`,`Power`,`Effects`,`Max`) values ('Medical','Drug','Bliss','',0,'3F','15¥','Core','','',0,0,'','',0,0,'',0);</v>
      </c>
    </row>
    <row r="215" spans="1:19">
      <c r="A215" t="s">
        <v>448</v>
      </c>
      <c r="B215" t="s">
        <v>447</v>
      </c>
      <c r="C215" t="s">
        <v>376</v>
      </c>
      <c r="E215">
        <v>0</v>
      </c>
      <c r="F215" t="s">
        <v>84</v>
      </c>
      <c r="G215" t="s">
        <v>48</v>
      </c>
      <c r="H215" t="s">
        <v>446</v>
      </c>
      <c r="K215">
        <v>0</v>
      </c>
      <c r="L215">
        <v>0</v>
      </c>
      <c r="O215">
        <v>0</v>
      </c>
      <c r="P215">
        <v>0</v>
      </c>
      <c r="R215">
        <v>0</v>
      </c>
      <c r="S215" t="str">
        <f t="shared" si="26"/>
        <v>insert into tgear(`Type`,`SubType`,`Name`,`Capacity`,`Rating`,`Availability`,`Cost`,`Source`,`Description`,`Wireless`,`DataProcessing`,`Firewall`,`Vector`,`Speed`,`Penetration`,`Power`,`Effects`,`Max`) values ('Medical','Drug','Caldwell Lily Extract','',0,'10R','600¥','SR5:SSo','','',0,0,'','',0,0,'',0);</v>
      </c>
    </row>
    <row r="216" spans="1:19">
      <c r="A216" t="s">
        <v>448</v>
      </c>
      <c r="B216" t="s">
        <v>447</v>
      </c>
      <c r="C216" t="s">
        <v>377</v>
      </c>
      <c r="E216">
        <v>0</v>
      </c>
      <c r="F216" t="s">
        <v>34</v>
      </c>
      <c r="G216" t="s">
        <v>9</v>
      </c>
      <c r="H216" t="s">
        <v>446</v>
      </c>
      <c r="K216">
        <v>0</v>
      </c>
      <c r="L216">
        <v>0</v>
      </c>
      <c r="O216">
        <v>0</v>
      </c>
      <c r="P216">
        <v>0</v>
      </c>
      <c r="R216">
        <v>0</v>
      </c>
      <c r="S216" t="str">
        <f t="shared" si="26"/>
        <v>insert into tgear(`Type`,`SubType`,`Name`,`Capacity`,`Rating`,`Availability`,`Cost`,`Source`,`Description`,`Wireless`,`DataProcessing`,`Firewall`,`Vector`,`Speed`,`Penetration`,`Power`,`Effects`,`Max`) values ('Medical','Drug','Caldwell Lily Extract (Concentrated)','',0,'12R','1,000¥','SR5:SSo','','',0,0,'','',0,0,'',0);</v>
      </c>
    </row>
    <row r="217" spans="1:19">
      <c r="A217" t="s">
        <v>448</v>
      </c>
      <c r="B217" t="s">
        <v>447</v>
      </c>
      <c r="C217" t="s">
        <v>378</v>
      </c>
      <c r="E217">
        <v>0</v>
      </c>
      <c r="F217" t="s">
        <v>367</v>
      </c>
      <c r="G217" t="s">
        <v>101</v>
      </c>
      <c r="H217" t="s">
        <v>363</v>
      </c>
      <c r="K217">
        <v>0</v>
      </c>
      <c r="L217">
        <v>0</v>
      </c>
      <c r="O217">
        <v>0</v>
      </c>
      <c r="P217">
        <v>0</v>
      </c>
      <c r="R217">
        <v>0</v>
      </c>
      <c r="S217" t="str">
        <f t="shared" si="26"/>
        <v>insert into tgear(`Type`,`SubType`,`Name`,`Capacity`,`Rating`,`Availability`,`Cost`,`Source`,`Description`,`Wireless`,`DataProcessing`,`Firewall`,`Vector`,`Speed`,`Penetration`,`Power`,`Effects`,`Max`) values ('Medical','Drug','Cereprax','',0,'14F','800¥','SR5:CF','','',0,0,'','',0,0,'',0);</v>
      </c>
    </row>
    <row r="218" spans="1:19">
      <c r="A218" t="s">
        <v>448</v>
      </c>
      <c r="B218" t="s">
        <v>447</v>
      </c>
      <c r="C218" t="s">
        <v>379</v>
      </c>
      <c r="E218">
        <v>0</v>
      </c>
      <c r="F218" t="s">
        <v>47</v>
      </c>
      <c r="G218" t="s">
        <v>73</v>
      </c>
      <c r="H218" t="s">
        <v>446</v>
      </c>
      <c r="K218">
        <v>0</v>
      </c>
      <c r="L218">
        <v>0</v>
      </c>
      <c r="O218">
        <v>0</v>
      </c>
      <c r="P218">
        <v>0</v>
      </c>
      <c r="R218">
        <v>0</v>
      </c>
      <c r="S218" t="str">
        <f t="shared" si="26"/>
        <v>insert into tgear(`Type`,`SubType`,`Name`,`Capacity`,`Rating`,`Availability`,`Cost`,`Source`,`Description`,`Wireless`,`DataProcessing`,`Firewall`,`Vector`,`Speed`,`Penetration`,`Power`,`Effects`,`Max`) values ('Medical','Drug','Chloral Hydrate','',0,'6R','50¥','SR5:SSo','','',0,0,'','',0,0,'',0);</v>
      </c>
    </row>
    <row r="219" spans="1:19">
      <c r="A219" t="s">
        <v>448</v>
      </c>
      <c r="B219" t="s">
        <v>447</v>
      </c>
      <c r="C219" t="s">
        <v>380</v>
      </c>
      <c r="E219">
        <v>0</v>
      </c>
      <c r="F219" t="s">
        <v>83</v>
      </c>
      <c r="G219" t="s">
        <v>381</v>
      </c>
      <c r="H219" t="s">
        <v>446</v>
      </c>
      <c r="K219">
        <v>0</v>
      </c>
      <c r="L219">
        <v>0</v>
      </c>
      <c r="O219">
        <v>0</v>
      </c>
      <c r="P219">
        <v>0</v>
      </c>
      <c r="R219">
        <v>0</v>
      </c>
      <c r="S219" t="str">
        <f t="shared" si="26"/>
        <v>insert into tgear(`Type`,`SubType`,`Name`,`Capacity`,`Rating`,`Availability`,`Cost`,`Source`,`Description`,`Wireless`,`DataProcessing`,`Firewall`,`Vector`,`Speed`,`Penetration`,`Power`,`Effects`,`Max`) values ('Medical','Drug','Chloroform','',0,'4R','75¥','SR5:SSo','','',0,0,'','',0,0,'',0);</v>
      </c>
    </row>
    <row r="220" spans="1:19">
      <c r="A220" t="s">
        <v>448</v>
      </c>
      <c r="B220" t="s">
        <v>447</v>
      </c>
      <c r="C220" t="s">
        <v>382</v>
      </c>
      <c r="E220">
        <v>0</v>
      </c>
      <c r="F220" t="s">
        <v>82</v>
      </c>
      <c r="G220" t="s">
        <v>61</v>
      </c>
      <c r="H220" t="s">
        <v>5</v>
      </c>
      <c r="K220">
        <v>0</v>
      </c>
      <c r="L220">
        <v>0</v>
      </c>
      <c r="O220">
        <v>0</v>
      </c>
      <c r="P220">
        <v>0</v>
      </c>
      <c r="R220">
        <v>0</v>
      </c>
      <c r="S220" t="str">
        <f t="shared" si="26"/>
        <v>insert into tgear(`Type`,`SubType`,`Name`,`Capacity`,`Rating`,`Availability`,`Cost`,`Source`,`Description`,`Wireless`,`DataProcessing`,`Firewall`,`Vector`,`Speed`,`Penetration`,`Power`,`Effects`,`Max`) values ('Medical','Drug','Cram','',0,'2R','10¥','Core','','',0,0,'','',0,0,'',0);</v>
      </c>
    </row>
    <row r="221" spans="1:19">
      <c r="A221" t="s">
        <v>448</v>
      </c>
      <c r="B221" t="s">
        <v>447</v>
      </c>
      <c r="C221" t="s">
        <v>383</v>
      </c>
      <c r="E221">
        <v>0</v>
      </c>
      <c r="F221" t="s">
        <v>384</v>
      </c>
      <c r="G221" t="s">
        <v>227</v>
      </c>
      <c r="H221" t="s">
        <v>363</v>
      </c>
      <c r="K221">
        <v>0</v>
      </c>
      <c r="L221">
        <v>0</v>
      </c>
      <c r="O221">
        <v>0</v>
      </c>
      <c r="P221">
        <v>0</v>
      </c>
      <c r="R221">
        <v>0</v>
      </c>
      <c r="S221" t="str">
        <f t="shared" si="26"/>
        <v>insert into tgear(`Type`,`SubType`,`Name`,`Capacity`,`Rating`,`Availability`,`Cost`,`Source`,`Description`,`Wireless`,`DataProcessing`,`Firewall`,`Vector`,`Speed`,`Penetration`,`Power`,`Effects`,`Max`) values ('Medical','Drug','Crimson Orchid','',0,'6F','300¥','SR5:CF','','',0,0,'','',0,0,'',0);</v>
      </c>
    </row>
    <row r="222" spans="1:19">
      <c r="A222" t="s">
        <v>448</v>
      </c>
      <c r="B222" t="s">
        <v>447</v>
      </c>
      <c r="C222" t="s">
        <v>385</v>
      </c>
      <c r="E222">
        <v>0</v>
      </c>
      <c r="F222" t="s">
        <v>209</v>
      </c>
      <c r="G222" t="s">
        <v>50</v>
      </c>
      <c r="H222" t="s">
        <v>5</v>
      </c>
      <c r="K222">
        <v>0</v>
      </c>
      <c r="L222">
        <v>0</v>
      </c>
      <c r="O222">
        <v>0</v>
      </c>
      <c r="P222">
        <v>0</v>
      </c>
      <c r="R222">
        <v>0</v>
      </c>
      <c r="S222" t="str">
        <f t="shared" si="26"/>
        <v>insert into tgear(`Type`,`SubType`,`Name`,`Capacity`,`Rating`,`Availability`,`Cost`,`Source`,`Description`,`Wireless`,`DataProcessing`,`Firewall`,`Vector`,`Speed`,`Penetration`,`Power`,`Effects`,`Max`) values ('Medical','Drug','Deepweed','',0,'8F','400¥','Core','','',0,0,'','',0,0,'',0);</v>
      </c>
    </row>
    <row r="223" spans="1:19">
      <c r="A223" t="s">
        <v>448</v>
      </c>
      <c r="B223" t="s">
        <v>447</v>
      </c>
      <c r="C223" t="s">
        <v>386</v>
      </c>
      <c r="E223">
        <v>0</v>
      </c>
      <c r="F223" t="s">
        <v>387</v>
      </c>
      <c r="G223" t="s">
        <v>73</v>
      </c>
      <c r="H223" t="s">
        <v>446</v>
      </c>
      <c r="K223">
        <v>0</v>
      </c>
      <c r="L223">
        <v>0</v>
      </c>
      <c r="O223">
        <v>0</v>
      </c>
      <c r="P223">
        <v>0</v>
      </c>
      <c r="R223">
        <v>0</v>
      </c>
      <c r="S223" t="str">
        <f t="shared" si="26"/>
        <v>insert into tgear(`Type`,`SubType`,`Name`,`Capacity`,`Rating`,`Availability`,`Cost`,`Source`,`Description`,`Wireless`,`DataProcessing`,`Firewall`,`Vector`,`Speed`,`Penetration`,`Power`,`Effects`,`Max`) values ('Medical','Drug','Dmso','',0,'5R','50¥','SR5:SSo','','',0,0,'','',0,0,'',0);</v>
      </c>
    </row>
    <row r="224" spans="1:19">
      <c r="A224" t="s">
        <v>448</v>
      </c>
      <c r="B224" t="s">
        <v>447</v>
      </c>
      <c r="C224" t="s">
        <v>388</v>
      </c>
      <c r="E224">
        <v>0</v>
      </c>
      <c r="F224">
        <v>8</v>
      </c>
      <c r="G224" t="s">
        <v>389</v>
      </c>
      <c r="H224" t="s">
        <v>363</v>
      </c>
      <c r="K224">
        <v>0</v>
      </c>
      <c r="L224">
        <v>0</v>
      </c>
      <c r="O224">
        <v>0</v>
      </c>
      <c r="P224">
        <v>0</v>
      </c>
      <c r="R224">
        <v>0</v>
      </c>
      <c r="S224" t="str">
        <f t="shared" si="26"/>
        <v>insert into tgear(`Type`,`SubType`,`Name`,`Capacity`,`Rating`,`Availability`,`Cost`,`Source`,`Description`,`Wireless`,`DataProcessing`,`Firewall`,`Vector`,`Speed`,`Penetration`,`Power`,`Effects`,`Max`) values ('Medical','Drug','Dopadrine','',0,'8','45¥','SR5:CF','','',0,0,'','',0,0,'',0);</v>
      </c>
    </row>
    <row r="225" spans="1:19">
      <c r="A225" t="s">
        <v>448</v>
      </c>
      <c r="B225" t="s">
        <v>447</v>
      </c>
      <c r="C225" t="s">
        <v>390</v>
      </c>
      <c r="E225">
        <v>0</v>
      </c>
      <c r="F225" t="s">
        <v>87</v>
      </c>
      <c r="G225" t="s">
        <v>203</v>
      </c>
      <c r="H225" t="s">
        <v>363</v>
      </c>
      <c r="K225">
        <v>0</v>
      </c>
      <c r="L225">
        <v>0</v>
      </c>
      <c r="O225">
        <v>0</v>
      </c>
      <c r="P225">
        <v>0</v>
      </c>
      <c r="R225">
        <v>0</v>
      </c>
      <c r="S225" t="str">
        <f t="shared" si="26"/>
        <v>insert into tgear(`Type`,`SubType`,`Name`,`Capacity`,`Rating`,`Availability`,`Cost`,`Source`,`Description`,`Wireless`,`DataProcessing`,`Firewall`,`Vector`,`Speed`,`Penetration`,`Power`,`Effects`,`Max`) values ('Medical','Drug','eX','',0,'3R','20¥','SR5:CF','','',0,0,'','',0,0,'',0);</v>
      </c>
    </row>
    <row r="226" spans="1:19">
      <c r="A226" t="s">
        <v>448</v>
      </c>
      <c r="B226" t="s">
        <v>447</v>
      </c>
      <c r="C226" t="s">
        <v>391</v>
      </c>
      <c r="E226">
        <v>0</v>
      </c>
      <c r="F226" t="s">
        <v>392</v>
      </c>
      <c r="G226" t="s">
        <v>50</v>
      </c>
      <c r="H226" t="s">
        <v>363</v>
      </c>
      <c r="K226">
        <v>0</v>
      </c>
      <c r="L226">
        <v>0</v>
      </c>
      <c r="O226">
        <v>0</v>
      </c>
      <c r="P226">
        <v>0</v>
      </c>
      <c r="R226">
        <v>0</v>
      </c>
      <c r="S226" t="str">
        <f t="shared" si="26"/>
        <v>insert into tgear(`Type`,`SubType`,`Name`,`Capacity`,`Rating`,`Availability`,`Cost`,`Source`,`Description`,`Wireless`,`DataProcessing`,`Firewall`,`Vector`,`Speed`,`Penetration`,`Power`,`Effects`,`Max`) values ('Medical','Drug','Forget-Me-Not','',0,'10F','400¥','SR5:CF','','',0,0,'','',0,0,'',0);</v>
      </c>
    </row>
    <row r="227" spans="1:19">
      <c r="A227" t="s">
        <v>448</v>
      </c>
      <c r="B227" t="s">
        <v>447</v>
      </c>
      <c r="C227" t="s">
        <v>393</v>
      </c>
      <c r="E227">
        <v>0</v>
      </c>
      <c r="F227" t="s">
        <v>83</v>
      </c>
      <c r="G227" t="s">
        <v>389</v>
      </c>
      <c r="H227" t="s">
        <v>363</v>
      </c>
      <c r="K227">
        <v>0</v>
      </c>
      <c r="L227">
        <v>0</v>
      </c>
      <c r="O227">
        <v>0</v>
      </c>
      <c r="P227">
        <v>0</v>
      </c>
      <c r="R227">
        <v>0</v>
      </c>
      <c r="S227" t="str">
        <f t="shared" si="26"/>
        <v>insert into tgear(`Type`,`SubType`,`Name`,`Capacity`,`Rating`,`Availability`,`Cost`,`Source`,`Description`,`Wireless`,`DataProcessing`,`Firewall`,`Vector`,`Speed`,`Penetration`,`Power`,`Effects`,`Max`) values ('Medical','Drug','Galak','',0,'4R','45¥','SR5:CF','','',0,0,'','',0,0,'',0);</v>
      </c>
    </row>
    <row r="228" spans="1:19">
      <c r="A228" t="s">
        <v>448</v>
      </c>
      <c r="B228" t="s">
        <v>447</v>
      </c>
      <c r="C228" t="s">
        <v>394</v>
      </c>
      <c r="E228">
        <v>0</v>
      </c>
      <c r="F228" t="s">
        <v>367</v>
      </c>
      <c r="G228" t="s">
        <v>66</v>
      </c>
      <c r="H228" t="s">
        <v>446</v>
      </c>
      <c r="K228">
        <v>0</v>
      </c>
      <c r="L228">
        <v>0</v>
      </c>
      <c r="O228">
        <v>0</v>
      </c>
      <c r="P228">
        <v>0</v>
      </c>
      <c r="R228">
        <v>0</v>
      </c>
      <c r="S228" t="str">
        <f t="shared" si="26"/>
        <v>insert into tgear(`Type`,`SubType`,`Name`,`Capacity`,`Rating`,`Availability`,`Cost`,`Source`,`Description`,`Wireless`,`DataProcessing`,`Firewall`,`Vector`,`Speed`,`Penetration`,`Power`,`Effects`,`Max`) values ('Medical','Drug','Gamma-Scoplomine','',0,'14F','200¥','SR5:SSo','','',0,0,'','',0,0,'',0);</v>
      </c>
    </row>
    <row r="229" spans="1:19">
      <c r="A229" t="s">
        <v>448</v>
      </c>
      <c r="B229" t="s">
        <v>447</v>
      </c>
      <c r="C229" t="s">
        <v>395</v>
      </c>
      <c r="E229">
        <v>0</v>
      </c>
      <c r="F229">
        <v>2</v>
      </c>
      <c r="G229" t="s">
        <v>375</v>
      </c>
      <c r="H229" t="s">
        <v>363</v>
      </c>
      <c r="K229">
        <v>0</v>
      </c>
      <c r="L229">
        <v>0</v>
      </c>
      <c r="O229">
        <v>0</v>
      </c>
      <c r="P229">
        <v>0</v>
      </c>
      <c r="R229">
        <v>0</v>
      </c>
      <c r="S229" t="str">
        <f t="shared" si="26"/>
        <v>insert into tgear(`Type`,`SubType`,`Name`,`Capacity`,`Rating`,`Availability`,`Cost`,`Source`,`Description`,`Wireless`,`DataProcessing`,`Firewall`,`Vector`,`Speed`,`Penetration`,`Power`,`Effects`,`Max`) values ('Medical','Drug','G3','',0,'2','15¥','SR5:CF','','',0,0,'','',0,0,'',0);</v>
      </c>
    </row>
    <row r="230" spans="1:19">
      <c r="A230" t="s">
        <v>448</v>
      </c>
      <c r="B230" t="s">
        <v>447</v>
      </c>
      <c r="C230" t="s">
        <v>396</v>
      </c>
      <c r="E230">
        <v>0</v>
      </c>
      <c r="F230" t="s">
        <v>19</v>
      </c>
      <c r="G230" t="s">
        <v>397</v>
      </c>
      <c r="H230" t="s">
        <v>363</v>
      </c>
      <c r="K230">
        <v>0</v>
      </c>
      <c r="L230">
        <v>0</v>
      </c>
      <c r="O230">
        <v>0</v>
      </c>
      <c r="P230">
        <v>0</v>
      </c>
      <c r="R230">
        <v>0</v>
      </c>
      <c r="S230" t="str">
        <f t="shared" si="26"/>
        <v>insert into tgear(`Type`,`SubType`,`Name`,`Capacity`,`Rating`,`Availability`,`Cost`,`Source`,`Description`,`Wireless`,`DataProcessing`,`Firewall`,`Vector`,`Speed`,`Penetration`,`Power`,`Effects`,`Max`) values ('Medical','Drug','Guts','',0,'8R','60¥','SR5:CF','','',0,0,'','',0,0,'',0);</v>
      </c>
    </row>
    <row r="231" spans="1:19">
      <c r="A231" t="s">
        <v>448</v>
      </c>
      <c r="B231" t="s">
        <v>447</v>
      </c>
      <c r="C231" t="s">
        <v>398</v>
      </c>
      <c r="E231">
        <v>0</v>
      </c>
      <c r="F231" t="s">
        <v>99</v>
      </c>
      <c r="G231" t="s">
        <v>45</v>
      </c>
      <c r="H231" t="s">
        <v>363</v>
      </c>
      <c r="K231">
        <v>0</v>
      </c>
      <c r="L231">
        <v>0</v>
      </c>
      <c r="O231">
        <v>0</v>
      </c>
      <c r="P231">
        <v>0</v>
      </c>
      <c r="R231">
        <v>0</v>
      </c>
      <c r="S231" t="str">
        <f t="shared" si="26"/>
        <v>insert into tgear(`Type`,`SubType`,`Name`,`Capacity`,`Rating`,`Availability`,`Cost`,`Source`,`Description`,`Wireless`,`DataProcessing`,`Firewall`,`Vector`,`Speed`,`Penetration`,`Power`,`Effects`,`Max`) values ('Medical','Drug','Hecate’s Blessing','',0,'12F','500¥','SR5:CF','','',0,0,'','',0,0,'',0);</v>
      </c>
    </row>
    <row r="232" spans="1:19">
      <c r="A232" t="s">
        <v>448</v>
      </c>
      <c r="B232" t="s">
        <v>447</v>
      </c>
      <c r="C232" t="s">
        <v>399</v>
      </c>
      <c r="E232">
        <v>0</v>
      </c>
      <c r="F232" t="s">
        <v>82</v>
      </c>
      <c r="G232" t="s">
        <v>61</v>
      </c>
      <c r="H232" t="s">
        <v>363</v>
      </c>
      <c r="K232">
        <v>0</v>
      </c>
      <c r="L232">
        <v>0</v>
      </c>
      <c r="O232">
        <v>0</v>
      </c>
      <c r="P232">
        <v>0</v>
      </c>
      <c r="R232">
        <v>0</v>
      </c>
      <c r="S232" t="str">
        <f t="shared" si="26"/>
        <v>insert into tgear(`Type`,`SubType`,`Name`,`Capacity`,`Rating`,`Availability`,`Cost`,`Source`,`Description`,`Wireless`,`DataProcessing`,`Firewall`,`Vector`,`Speed`,`Penetration`,`Power`,`Effects`,`Max`) values ('Medical','Drug','Hurlg','',0,'2R','10¥','SR5:CF','','',0,0,'','',0,0,'',0);</v>
      </c>
    </row>
    <row r="233" spans="1:19">
      <c r="A233" t="s">
        <v>448</v>
      </c>
      <c r="B233" t="s">
        <v>447</v>
      </c>
      <c r="C233" t="s">
        <v>400</v>
      </c>
      <c r="E233">
        <v>0</v>
      </c>
      <c r="F233" t="s">
        <v>189</v>
      </c>
      <c r="G233" t="s">
        <v>11</v>
      </c>
      <c r="H233" t="s">
        <v>363</v>
      </c>
      <c r="K233">
        <v>0</v>
      </c>
      <c r="L233">
        <v>0</v>
      </c>
      <c r="O233">
        <v>0</v>
      </c>
      <c r="P233">
        <v>0</v>
      </c>
      <c r="R233">
        <v>0</v>
      </c>
      <c r="S233" t="str">
        <f t="shared" si="26"/>
        <v>insert into tgear(`Type`,`SubType`,`Name`,`Capacity`,`Rating`,`Availability`,`Cost`,`Source`,`Description`,`Wireless`,`DataProcessing`,`Firewall`,`Vector`,`Speed`,`Penetration`,`Power`,`Effects`,`Max`) values ('Medical','Drug','Immortal Flower','',0,'14R','2,500¥','SR5:CF','','',0,0,'','',0,0,'',0);</v>
      </c>
    </row>
    <row r="234" spans="1:19">
      <c r="A234" t="s">
        <v>448</v>
      </c>
      <c r="B234" t="s">
        <v>447</v>
      </c>
      <c r="C234" t="s">
        <v>401</v>
      </c>
      <c r="E234">
        <v>0</v>
      </c>
      <c r="F234" t="s">
        <v>82</v>
      </c>
      <c r="G234" t="s">
        <v>381</v>
      </c>
      <c r="H234" t="s">
        <v>5</v>
      </c>
      <c r="K234">
        <v>0</v>
      </c>
      <c r="L234">
        <v>0</v>
      </c>
      <c r="O234">
        <v>0</v>
      </c>
      <c r="P234">
        <v>0</v>
      </c>
      <c r="R234">
        <v>0</v>
      </c>
      <c r="S234" t="str">
        <f t="shared" si="26"/>
        <v>insert into tgear(`Type`,`SubType`,`Name`,`Capacity`,`Rating`,`Availability`,`Cost`,`Source`,`Description`,`Wireless`,`DataProcessing`,`Firewall`,`Vector`,`Speed`,`Penetration`,`Power`,`Effects`,`Max`) values ('Medical','Drug','Jazz','',0,'2R','75¥','Core','','',0,0,'','',0,0,'',0);</v>
      </c>
    </row>
    <row r="235" spans="1:19">
      <c r="A235" t="s">
        <v>448</v>
      </c>
      <c r="B235" t="s">
        <v>447</v>
      </c>
      <c r="C235" t="s">
        <v>402</v>
      </c>
      <c r="E235">
        <v>0</v>
      </c>
      <c r="F235" t="s">
        <v>113</v>
      </c>
      <c r="G235" t="s">
        <v>97</v>
      </c>
      <c r="H235" t="s">
        <v>363</v>
      </c>
      <c r="K235">
        <v>0</v>
      </c>
      <c r="L235">
        <v>0</v>
      </c>
      <c r="O235">
        <v>0</v>
      </c>
      <c r="P235">
        <v>0</v>
      </c>
      <c r="R235">
        <v>0</v>
      </c>
      <c r="S235" t="str">
        <f t="shared" si="26"/>
        <v>insert into tgear(`Type`,`SubType`,`Name`,`Capacity`,`Rating`,`Availability`,`Cost`,`Source`,`Description`,`Wireless`,`DataProcessing`,`Firewall`,`Vector`,`Speed`,`Penetration`,`Power`,`Effects`,`Max`) values ('Medical','Drug','K-10','',0,'16F','900¥','SR5:CF','','',0,0,'','',0,0,'',0);</v>
      </c>
    </row>
    <row r="236" spans="1:19">
      <c r="A236" t="s">
        <v>448</v>
      </c>
      <c r="B236" t="s">
        <v>447</v>
      </c>
      <c r="C236" t="s">
        <v>403</v>
      </c>
      <c r="E236">
        <v>0</v>
      </c>
      <c r="F236" t="s">
        <v>83</v>
      </c>
      <c r="G236" t="s">
        <v>4</v>
      </c>
      <c r="H236" t="s">
        <v>5</v>
      </c>
      <c r="K236">
        <v>0</v>
      </c>
      <c r="L236">
        <v>0</v>
      </c>
      <c r="O236">
        <v>0</v>
      </c>
      <c r="P236">
        <v>0</v>
      </c>
      <c r="R236">
        <v>0</v>
      </c>
      <c r="S236" t="str">
        <f t="shared" si="26"/>
        <v>insert into tgear(`Type`,`SubType`,`Name`,`Capacity`,`Rating`,`Availability`,`Cost`,`Source`,`Description`,`Wireless`,`DataProcessing`,`Firewall`,`Vector`,`Speed`,`Penetration`,`Power`,`Effects`,`Max`) values ('Medical','Drug','Kamikaze','',0,'4R','100¥','Core','','',0,0,'','',0,0,'',0);</v>
      </c>
    </row>
    <row r="237" spans="1:19">
      <c r="A237" t="s">
        <v>448</v>
      </c>
      <c r="B237" t="s">
        <v>447</v>
      </c>
      <c r="C237" t="s">
        <v>404</v>
      </c>
      <c r="E237">
        <v>0</v>
      </c>
      <c r="F237" t="s">
        <v>99</v>
      </c>
      <c r="G237" t="s">
        <v>368</v>
      </c>
      <c r="H237" t="s">
        <v>363</v>
      </c>
      <c r="K237">
        <v>0</v>
      </c>
      <c r="L237">
        <v>0</v>
      </c>
      <c r="O237">
        <v>0</v>
      </c>
      <c r="P237">
        <v>0</v>
      </c>
      <c r="R237">
        <v>0</v>
      </c>
      <c r="S237" t="str">
        <f t="shared" si="26"/>
        <v>insert into tgear(`Type`,`SubType`,`Name`,`Capacity`,`Rating`,`Availability`,`Cost`,`Source`,`Description`,`Wireless`,`DataProcessing`,`Firewall`,`Vector`,`Speed`,`Penetration`,`Power`,`Effects`,`Max`) values ('Medical','Drug','Laés','',0,'12F','750¥','SR5:CF','','',0,0,'','',0,0,'',0);</v>
      </c>
    </row>
    <row r="238" spans="1:19">
      <c r="A238" t="s">
        <v>448</v>
      </c>
      <c r="B238" t="s">
        <v>447</v>
      </c>
      <c r="C238" t="s">
        <v>405</v>
      </c>
      <c r="E238">
        <v>0</v>
      </c>
      <c r="F238" t="s">
        <v>392</v>
      </c>
      <c r="G238" t="s">
        <v>50</v>
      </c>
      <c r="H238" t="s">
        <v>363</v>
      </c>
      <c r="K238">
        <v>0</v>
      </c>
      <c r="L238">
        <v>0</v>
      </c>
      <c r="O238">
        <v>0</v>
      </c>
      <c r="P238">
        <v>0</v>
      </c>
      <c r="R238">
        <v>0</v>
      </c>
      <c r="S238" t="str">
        <f t="shared" si="26"/>
        <v>insert into tgear(`Type`,`SubType`,`Name`,`Capacity`,`Rating`,`Availability`,`Cost`,`Source`,`Description`,`Wireless`,`DataProcessing`,`Firewall`,`Vector`,`Speed`,`Penetration`,`Power`,`Effects`,`Max`) values ('Medical','Drug','Leäl','',0,'10F','400¥','SR5:CF','','',0,0,'','',0,0,'',0);</v>
      </c>
    </row>
    <row r="239" spans="1:19">
      <c r="A239" t="s">
        <v>448</v>
      </c>
      <c r="B239" t="s">
        <v>447</v>
      </c>
      <c r="C239" t="s">
        <v>406</v>
      </c>
      <c r="E239">
        <v>0</v>
      </c>
      <c r="F239" t="s">
        <v>83</v>
      </c>
      <c r="G239" t="s">
        <v>381</v>
      </c>
      <c r="H239" t="s">
        <v>446</v>
      </c>
      <c r="K239">
        <v>0</v>
      </c>
      <c r="L239">
        <v>0</v>
      </c>
      <c r="O239">
        <v>0</v>
      </c>
      <c r="P239">
        <v>0</v>
      </c>
      <c r="R239">
        <v>0</v>
      </c>
      <c r="S239" t="str">
        <f t="shared" si="26"/>
        <v>insert into tgear(`Type`,`SubType`,`Name`,`Capacity`,`Rating`,`Availability`,`Cost`,`Source`,`Description`,`Wireless`,`DataProcessing`,`Firewall`,`Vector`,`Speed`,`Penetration`,`Power`,`Effects`,`Max`) values ('Medical','Drug','Liquid Nutrients','',0,'4R','75¥','SR5:SSo','','',0,0,'','',0,0,'',0);</v>
      </c>
    </row>
    <row r="240" spans="1:19">
      <c r="A240" t="s">
        <v>448</v>
      </c>
      <c r="B240" t="s">
        <v>447</v>
      </c>
      <c r="C240" t="s">
        <v>407</v>
      </c>
      <c r="E240">
        <v>0</v>
      </c>
      <c r="F240" t="s">
        <v>99</v>
      </c>
      <c r="G240" t="s">
        <v>408</v>
      </c>
      <c r="H240" t="s">
        <v>363</v>
      </c>
      <c r="K240">
        <v>0</v>
      </c>
      <c r="L240">
        <v>0</v>
      </c>
      <c r="O240">
        <v>0</v>
      </c>
      <c r="P240">
        <v>0</v>
      </c>
      <c r="R240">
        <v>0</v>
      </c>
      <c r="S240" t="str">
        <f t="shared" si="26"/>
        <v>insert into tgear(`Type`,`SubType`,`Name`,`Capacity`,`Rating`,`Availability`,`Cost`,`Source`,`Description`,`Wireless`,`DataProcessing`,`Firewall`,`Vector`,`Speed`,`Penetration`,`Power`,`Effects`,`Max`) values ('Medical','Drug','Little Smoke','',0,'12F','1,800¥','SR5:CF','','',0,0,'','',0,0,'',0);</v>
      </c>
    </row>
    <row r="241" spans="1:19">
      <c r="A241" t="s">
        <v>448</v>
      </c>
      <c r="B241" t="s">
        <v>447</v>
      </c>
      <c r="C241" t="s">
        <v>409</v>
      </c>
      <c r="E241">
        <v>0</v>
      </c>
      <c r="G241" t="s">
        <v>73</v>
      </c>
      <c r="H241" t="s">
        <v>5</v>
      </c>
      <c r="K241">
        <v>0</v>
      </c>
      <c r="L241">
        <v>0</v>
      </c>
      <c r="O241">
        <v>0</v>
      </c>
      <c r="P241">
        <v>0</v>
      </c>
      <c r="R241">
        <v>0</v>
      </c>
      <c r="S241" t="str">
        <f t="shared" si="26"/>
        <v>insert into tgear(`Type`,`SubType`,`Name`,`Capacity`,`Rating`,`Availability`,`Cost`,`Source`,`Description`,`Wireless`,`DataProcessing`,`Firewall`,`Vector`,`Speed`,`Penetration`,`Power`,`Effects`,`Max`) values ('Medical','Drug','Long Haul','',0,'','50¥','Core','','',0,0,'','',0,0,'',0);</v>
      </c>
    </row>
    <row r="242" spans="1:19">
      <c r="A242" t="s">
        <v>448</v>
      </c>
      <c r="B242" t="s">
        <v>447</v>
      </c>
      <c r="C242" t="s">
        <v>410</v>
      </c>
      <c r="E242">
        <v>0</v>
      </c>
      <c r="F242" t="s">
        <v>47</v>
      </c>
      <c r="G242" t="s">
        <v>4</v>
      </c>
      <c r="H242" t="s">
        <v>363</v>
      </c>
      <c r="K242">
        <v>0</v>
      </c>
      <c r="L242">
        <v>0</v>
      </c>
      <c r="O242">
        <v>0</v>
      </c>
      <c r="P242">
        <v>0</v>
      </c>
      <c r="R242">
        <v>0</v>
      </c>
      <c r="S242" t="str">
        <f t="shared" si="26"/>
        <v>insert into tgear(`Type`,`SubType`,`Name`,`Capacity`,`Rating`,`Availability`,`Cost`,`Source`,`Description`,`Wireless`,`DataProcessing`,`Firewall`,`Vector`,`Speed`,`Penetration`,`Power`,`Effects`,`Max`) values ('Medical','Drug','Memory Fog','',0,'6R','100¥','SR5:CF','','',0,0,'','',0,0,'',0);</v>
      </c>
    </row>
    <row r="243" spans="1:19">
      <c r="A243" t="s">
        <v>448</v>
      </c>
      <c r="B243" t="s">
        <v>447</v>
      </c>
      <c r="C243" t="s">
        <v>411</v>
      </c>
      <c r="E243">
        <v>0</v>
      </c>
      <c r="F243" t="s">
        <v>19</v>
      </c>
      <c r="G243" t="s">
        <v>73</v>
      </c>
      <c r="H243" t="s">
        <v>446</v>
      </c>
      <c r="K243">
        <v>0</v>
      </c>
      <c r="L243">
        <v>0</v>
      </c>
      <c r="O243">
        <v>0</v>
      </c>
      <c r="P243">
        <v>0</v>
      </c>
      <c r="R243">
        <v>0</v>
      </c>
      <c r="S243" t="str">
        <f t="shared" si="26"/>
        <v>insert into tgear(`Type`,`SubType`,`Name`,`Capacity`,`Rating`,`Availability`,`Cost`,`Source`,`Description`,`Wireless`,`DataProcessing`,`Firewall`,`Vector`,`Speed`,`Penetration`,`Power`,`Effects`,`Max`) values ('Medical','Drug','Narcoject','',0,'8R','50¥','SR5:SSo','','',0,0,'','',0,0,'',0);</v>
      </c>
    </row>
    <row r="244" spans="1:19">
      <c r="A244" t="s">
        <v>448</v>
      </c>
      <c r="B244" t="s">
        <v>447</v>
      </c>
      <c r="C244" t="s">
        <v>412</v>
      </c>
      <c r="E244">
        <v>0</v>
      </c>
      <c r="F244" t="s">
        <v>87</v>
      </c>
      <c r="G244" t="s">
        <v>69</v>
      </c>
      <c r="H244" t="s">
        <v>363</v>
      </c>
      <c r="K244">
        <v>0</v>
      </c>
      <c r="L244">
        <v>0</v>
      </c>
      <c r="O244">
        <v>0</v>
      </c>
      <c r="P244">
        <v>0</v>
      </c>
      <c r="R244">
        <v>0</v>
      </c>
      <c r="S244" t="str">
        <f t="shared" si="26"/>
        <v>insert into tgear(`Type`,`SubType`,`Name`,`Capacity`,`Rating`,`Availability`,`Cost`,`Source`,`Description`,`Wireless`,`DataProcessing`,`Firewall`,`Vector`,`Speed`,`Penetration`,`Power`,`Effects`,`Max`) values ('Medical','Drug','Nightwatch','',0,'3R','25¥','SR5:CF','','',0,0,'','',0,0,'',0);</v>
      </c>
    </row>
    <row r="245" spans="1:19">
      <c r="A245" t="s">
        <v>448</v>
      </c>
      <c r="B245" t="s">
        <v>447</v>
      </c>
      <c r="C245" t="s">
        <v>413</v>
      </c>
      <c r="E245">
        <v>0</v>
      </c>
      <c r="F245" t="s">
        <v>82</v>
      </c>
      <c r="G245" t="s">
        <v>73</v>
      </c>
      <c r="H245" t="s">
        <v>5</v>
      </c>
      <c r="K245">
        <v>0</v>
      </c>
      <c r="L245">
        <v>0</v>
      </c>
      <c r="O245">
        <v>0</v>
      </c>
      <c r="P245">
        <v>0</v>
      </c>
      <c r="R245">
        <v>0</v>
      </c>
      <c r="S245" t="str">
        <f t="shared" si="26"/>
        <v>insert into tgear(`Type`,`SubType`,`Name`,`Capacity`,`Rating`,`Availability`,`Cost`,`Source`,`Description`,`Wireless`,`DataProcessing`,`Firewall`,`Vector`,`Speed`,`Penetration`,`Power`,`Effects`,`Max`) values ('Medical','Drug','Nitro','',0,'2R','50¥','Core','','',0,0,'','',0,0,'',0);</v>
      </c>
    </row>
    <row r="246" spans="1:19">
      <c r="A246" t="s">
        <v>448</v>
      </c>
      <c r="B246" t="s">
        <v>447</v>
      </c>
      <c r="C246" t="s">
        <v>414</v>
      </c>
      <c r="E246">
        <v>0</v>
      </c>
      <c r="F246">
        <v>3</v>
      </c>
      <c r="G246" t="s">
        <v>375</v>
      </c>
      <c r="H246" t="s">
        <v>363</v>
      </c>
      <c r="K246">
        <v>0</v>
      </c>
      <c r="L246">
        <v>0</v>
      </c>
      <c r="O246">
        <v>0</v>
      </c>
      <c r="P246">
        <v>0</v>
      </c>
      <c r="R246">
        <v>0</v>
      </c>
      <c r="S246" t="str">
        <f t="shared" si="26"/>
        <v>insert into tgear(`Type`,`SubType`,`Name`,`Capacity`,`Rating`,`Availability`,`Cost`,`Source`,`Description`,`Wireless`,`DataProcessing`,`Firewall`,`Vector`,`Speed`,`Penetration`,`Power`,`Effects`,`Max`) values ('Medical','Drug','Nopaint','',0,'3','15¥','SR5:CF','','',0,0,'','',0,0,'',0);</v>
      </c>
    </row>
    <row r="247" spans="1:19">
      <c r="A247" t="s">
        <v>448</v>
      </c>
      <c r="B247" t="s">
        <v>447</v>
      </c>
      <c r="C247" t="s">
        <v>415</v>
      </c>
      <c r="E247">
        <v>0</v>
      </c>
      <c r="G247" t="s">
        <v>371</v>
      </c>
      <c r="H247" t="s">
        <v>446</v>
      </c>
      <c r="K247">
        <v>0</v>
      </c>
      <c r="L247">
        <v>0</v>
      </c>
      <c r="O247">
        <v>0</v>
      </c>
      <c r="P247">
        <v>0</v>
      </c>
      <c r="R247">
        <v>0</v>
      </c>
      <c r="S247" t="str">
        <f t="shared" si="26"/>
        <v>insert into tgear(`Type`,`SubType`,`Name`,`Capacity`,`Rating`,`Availability`,`Cost`,`Source`,`Description`,`Wireless`,`DataProcessing`,`Firewall`,`Vector`,`Speed`,`Penetration`,`Power`,`Effects`,`Max`) values ('Medical','Drug','Normal Saline','',0,'','30¥','SR5:SSo','','',0,0,'','',0,0,'',0);</v>
      </c>
    </row>
    <row r="248" spans="1:19">
      <c r="A248" t="s">
        <v>448</v>
      </c>
      <c r="B248" t="s">
        <v>447</v>
      </c>
      <c r="C248" t="s">
        <v>416</v>
      </c>
      <c r="E248">
        <v>0</v>
      </c>
      <c r="F248" t="s">
        <v>82</v>
      </c>
      <c r="G248" t="s">
        <v>61</v>
      </c>
      <c r="H248" t="s">
        <v>5</v>
      </c>
      <c r="K248">
        <v>0</v>
      </c>
      <c r="L248">
        <v>0</v>
      </c>
      <c r="O248">
        <v>0</v>
      </c>
      <c r="P248">
        <v>0</v>
      </c>
      <c r="R248">
        <v>0</v>
      </c>
      <c r="S248" t="str">
        <f t="shared" si="26"/>
        <v>insert into tgear(`Type`,`SubType`,`Name`,`Capacity`,`Rating`,`Availability`,`Cost`,`Source`,`Description`,`Wireless`,`DataProcessing`,`Firewall`,`Vector`,`Speed`,`Penetration`,`Power`,`Effects`,`Max`) values ('Medical','Drug','Novacoke','',0,'2R','10¥','Core','','',0,0,'','',0,0,'',0);</v>
      </c>
    </row>
    <row r="249" spans="1:19">
      <c r="A249" t="s">
        <v>448</v>
      </c>
      <c r="B249" t="s">
        <v>447</v>
      </c>
      <c r="C249" t="s">
        <v>417</v>
      </c>
      <c r="E249">
        <v>0</v>
      </c>
      <c r="F249" t="s">
        <v>384</v>
      </c>
      <c r="G249" t="s">
        <v>418</v>
      </c>
      <c r="H249" t="s">
        <v>363</v>
      </c>
      <c r="K249">
        <v>0</v>
      </c>
      <c r="L249">
        <v>0</v>
      </c>
      <c r="O249">
        <v>0</v>
      </c>
      <c r="P249">
        <v>0</v>
      </c>
      <c r="R249">
        <v>0</v>
      </c>
      <c r="S249" t="str">
        <f t="shared" si="26"/>
        <v>insert into tgear(`Type`,`SubType`,`Name`,`Capacity`,`Rating`,`Availability`,`Cost`,`Source`,`Description`,`Wireless`,`DataProcessing`,`Firewall`,`Vector`,`Speed`,`Penetration`,`Power`,`Effects`,`Max`) values ('Medical','Drug','Oneiro','',0,'6F','1,250¥','SR5:CF','','',0,0,'','',0,0,'',0);</v>
      </c>
    </row>
    <row r="250" spans="1:19">
      <c r="A250" t="s">
        <v>448</v>
      </c>
      <c r="B250" t="s">
        <v>447</v>
      </c>
      <c r="C250" t="s">
        <v>419</v>
      </c>
      <c r="E250">
        <v>0</v>
      </c>
      <c r="F250" t="s">
        <v>34</v>
      </c>
      <c r="G250" t="s">
        <v>23</v>
      </c>
      <c r="H250" t="s">
        <v>363</v>
      </c>
      <c r="K250">
        <v>0</v>
      </c>
      <c r="L250">
        <v>0</v>
      </c>
      <c r="O250">
        <v>0</v>
      </c>
      <c r="P250">
        <v>0</v>
      </c>
      <c r="R250">
        <v>0</v>
      </c>
      <c r="S250" t="str">
        <f t="shared" si="26"/>
        <v>insert into tgear(`Type`,`SubType`,`Name`,`Capacity`,`Rating`,`Availability`,`Cost`,`Source`,`Description`,`Wireless`,`DataProcessing`,`Firewall`,`Vector`,`Speed`,`Penetration`,`Power`,`Effects`,`Max`) values ('Medical','Drug','Oxygenated Fluorocarbons','',0,'12R','2,000¥','SR5:CF','','',0,0,'','',0,0,'',0);</v>
      </c>
    </row>
    <row r="251" spans="1:19">
      <c r="A251" t="s">
        <v>448</v>
      </c>
      <c r="B251" t="s">
        <v>447</v>
      </c>
      <c r="C251" t="s">
        <v>420</v>
      </c>
      <c r="E251">
        <v>0</v>
      </c>
      <c r="F251" t="s">
        <v>392</v>
      </c>
      <c r="G251" t="s">
        <v>101</v>
      </c>
      <c r="H251" t="s">
        <v>363</v>
      </c>
      <c r="K251">
        <v>0</v>
      </c>
      <c r="L251">
        <v>0</v>
      </c>
      <c r="O251">
        <v>0</v>
      </c>
      <c r="P251">
        <v>0</v>
      </c>
      <c r="R251">
        <v>0</v>
      </c>
      <c r="S251" t="str">
        <f t="shared" si="26"/>
        <v>insert into tgear(`Type`,`SubType`,`Name`,`Capacity`,`Rating`,`Availability`,`Cost`,`Source`,`Description`,`Wireless`,`DataProcessing`,`Firewall`,`Vector`,`Speed`,`Penetration`,`Power`,`Effects`,`Max`) values ('Medical','Drug','Overdrive','',0,'10F','800¥','SR5:CF','','',0,0,'','',0,0,'',0);</v>
      </c>
    </row>
    <row r="252" spans="1:19">
      <c r="A252" t="s">
        <v>448</v>
      </c>
      <c r="B252" t="s">
        <v>447</v>
      </c>
      <c r="C252" t="s">
        <v>421</v>
      </c>
      <c r="E252">
        <v>0</v>
      </c>
      <c r="F252" t="s">
        <v>209</v>
      </c>
      <c r="G252" t="s">
        <v>101</v>
      </c>
      <c r="H252" t="s">
        <v>363</v>
      </c>
      <c r="K252">
        <v>0</v>
      </c>
      <c r="L252">
        <v>0</v>
      </c>
      <c r="O252">
        <v>0</v>
      </c>
      <c r="P252">
        <v>0</v>
      </c>
      <c r="R252">
        <v>0</v>
      </c>
      <c r="S252" t="str">
        <f t="shared" si="26"/>
        <v>insert into tgear(`Type`,`SubType`,`Name`,`Capacity`,`Rating`,`Availability`,`Cost`,`Source`,`Description`,`Wireless`,`DataProcessing`,`Firewall`,`Vector`,`Speed`,`Penetration`,`Power`,`Effects`,`Max`) values ('Medical','Drug','Pixie Dust','',0,'8F','800¥','SR5:CF','','',0,0,'','',0,0,'',0);</v>
      </c>
    </row>
    <row r="253" spans="1:19">
      <c r="A253" t="s">
        <v>448</v>
      </c>
      <c r="B253" t="s">
        <v>447</v>
      </c>
      <c r="C253" t="s">
        <v>422</v>
      </c>
      <c r="E253">
        <v>0</v>
      </c>
      <c r="F253" t="s">
        <v>384</v>
      </c>
      <c r="G253" t="s">
        <v>45</v>
      </c>
      <c r="H253" t="s">
        <v>363</v>
      </c>
      <c r="K253">
        <v>0</v>
      </c>
      <c r="L253">
        <v>0</v>
      </c>
      <c r="O253">
        <v>0</v>
      </c>
      <c r="P253">
        <v>0</v>
      </c>
      <c r="R253">
        <v>0</v>
      </c>
      <c r="S253" t="str">
        <f t="shared" si="26"/>
        <v>insert into tgear(`Type`,`SubType`,`Name`,`Capacity`,`Rating`,`Availability`,`Cost`,`Source`,`Description`,`Wireless`,`DataProcessing`,`Firewall`,`Vector`,`Speed`,`Penetration`,`Power`,`Effects`,`Max`) values ('Medical','Drug','Psychchips (Illegal)','',0,'6F','500¥','SR5:CF','','',0,0,'','',0,0,'',0);</v>
      </c>
    </row>
    <row r="254" spans="1:19">
      <c r="A254" t="s">
        <v>448</v>
      </c>
      <c r="B254" t="s">
        <v>447</v>
      </c>
      <c r="C254" t="s">
        <v>423</v>
      </c>
      <c r="E254">
        <v>0</v>
      </c>
      <c r="F254" t="s">
        <v>83</v>
      </c>
      <c r="G254" t="s">
        <v>424</v>
      </c>
      <c r="H254" t="s">
        <v>363</v>
      </c>
      <c r="K254">
        <v>0</v>
      </c>
      <c r="L254">
        <v>0</v>
      </c>
      <c r="O254">
        <v>0</v>
      </c>
      <c r="P254">
        <v>0</v>
      </c>
      <c r="R254">
        <v>0</v>
      </c>
      <c r="S254" t="str">
        <f t="shared" si="26"/>
        <v>insert into tgear(`Type`,`SubType`,`Name`,`Capacity`,`Rating`,`Availability`,`Cost`,`Source`,`Description`,`Wireless`,`DataProcessing`,`Firewall`,`Vector`,`Speed`,`Penetration`,`Power`,`Effects`,`Max`) values ('Medical','Drug','Psychchips (Legal)','',0,'4R','350¥','SR5:CF','','',0,0,'','',0,0,'',0);</v>
      </c>
    </row>
    <row r="255" spans="1:19">
      <c r="A255" t="s">
        <v>448</v>
      </c>
      <c r="B255" t="s">
        <v>447</v>
      </c>
      <c r="C255" t="s">
        <v>425</v>
      </c>
      <c r="E255">
        <v>0</v>
      </c>
      <c r="G255" t="s">
        <v>66</v>
      </c>
      <c r="H255" t="s">
        <v>5</v>
      </c>
      <c r="K255">
        <v>0</v>
      </c>
      <c r="L255">
        <v>0</v>
      </c>
      <c r="O255">
        <v>0</v>
      </c>
      <c r="P255">
        <v>0</v>
      </c>
      <c r="R255">
        <v>0</v>
      </c>
      <c r="S255" t="str">
        <f t="shared" si="26"/>
        <v>insert into tgear(`Type`,`SubType`,`Name`,`Capacity`,`Rating`,`Availability`,`Cost`,`Source`,`Description`,`Wireless`,`DataProcessing`,`Firewall`,`Vector`,`Speed`,`Penetration`,`Power`,`Effects`,`Max`) values ('Medical','Drug','Psyche','',0,'','200¥','Core','','',0,0,'','',0,0,'',0);</v>
      </c>
    </row>
    <row r="256" spans="1:19">
      <c r="A256" t="s">
        <v>448</v>
      </c>
      <c r="B256" t="s">
        <v>447</v>
      </c>
      <c r="C256" t="s">
        <v>426</v>
      </c>
      <c r="E256">
        <v>0</v>
      </c>
      <c r="F256" t="s">
        <v>250</v>
      </c>
      <c r="G256" t="s">
        <v>69</v>
      </c>
      <c r="H256" t="s">
        <v>363</v>
      </c>
      <c r="K256">
        <v>0</v>
      </c>
      <c r="L256">
        <v>0</v>
      </c>
      <c r="O256">
        <v>0</v>
      </c>
      <c r="P256">
        <v>0</v>
      </c>
      <c r="R256">
        <v>0</v>
      </c>
      <c r="S256" t="str">
        <f t="shared" si="26"/>
        <v>insert into tgear(`Type`,`SubType`,`Name`,`Capacity`,`Rating`,`Availability`,`Cost`,`Source`,`Description`,`Wireless`,`DataProcessing`,`Firewall`,`Vector`,`Speed`,`Penetration`,`Power`,`Effects`,`Max`) values ('Medical','Drug','Push','',0,'4F','25¥','SR5:CF','','',0,0,'','',0,0,'',0);</v>
      </c>
    </row>
    <row r="257" spans="1:19">
      <c r="A257" t="s">
        <v>448</v>
      </c>
      <c r="B257" t="s">
        <v>447</v>
      </c>
      <c r="C257" t="s">
        <v>427</v>
      </c>
      <c r="E257">
        <v>0</v>
      </c>
      <c r="F257" t="s">
        <v>83</v>
      </c>
      <c r="G257" t="s">
        <v>73</v>
      </c>
      <c r="H257" t="s">
        <v>363</v>
      </c>
      <c r="K257">
        <v>0</v>
      </c>
      <c r="L257">
        <v>0</v>
      </c>
      <c r="O257">
        <v>0</v>
      </c>
      <c r="P257">
        <v>0</v>
      </c>
      <c r="R257">
        <v>0</v>
      </c>
      <c r="S257" t="str">
        <f t="shared" si="26"/>
        <v>insert into tgear(`Type`,`SubType`,`Name`,`Capacity`,`Rating`,`Availability`,`Cost`,`Source`,`Description`,`Wireless`,`DataProcessing`,`Firewall`,`Vector`,`Speed`,`Penetration`,`Power`,`Effects`,`Max`) values ('Medical','Drug','Red Mescaline','',0,'4R','50¥','SR5:CF','','',0,0,'','',0,0,'',0);</v>
      </c>
    </row>
    <row r="258" spans="1:19">
      <c r="A258" t="s">
        <v>448</v>
      </c>
      <c r="B258" t="s">
        <v>447</v>
      </c>
      <c r="C258" t="s">
        <v>428</v>
      </c>
      <c r="E258">
        <v>0</v>
      </c>
      <c r="F258" t="s">
        <v>384</v>
      </c>
      <c r="G258" t="s">
        <v>397</v>
      </c>
      <c r="H258" t="s">
        <v>363</v>
      </c>
      <c r="K258">
        <v>0</v>
      </c>
      <c r="L258">
        <v>0</v>
      </c>
      <c r="O258">
        <v>0</v>
      </c>
      <c r="P258">
        <v>0</v>
      </c>
      <c r="R258">
        <v>0</v>
      </c>
      <c r="S258" t="str">
        <f t="shared" si="26"/>
        <v>insert into tgear(`Type`,`SubType`,`Name`,`Capacity`,`Rating`,`Availability`,`Cost`,`Source`,`Description`,`Wireless`,`DataProcessing`,`Firewall`,`Vector`,`Speed`,`Penetration`,`Power`,`Effects`,`Max`) values ('Medical','Drug','Ripper','',0,'6F','60¥','SR5:CF','','',0,0,'','',0,0,'',0);</v>
      </c>
    </row>
    <row r="259" spans="1:19">
      <c r="A259" t="s">
        <v>448</v>
      </c>
      <c r="B259" t="s">
        <v>447</v>
      </c>
      <c r="C259" t="s">
        <v>429</v>
      </c>
      <c r="E259">
        <v>0</v>
      </c>
      <c r="F259" t="s">
        <v>84</v>
      </c>
      <c r="G259" t="s">
        <v>430</v>
      </c>
      <c r="H259" t="s">
        <v>363</v>
      </c>
      <c r="K259">
        <v>0</v>
      </c>
      <c r="L259">
        <v>0</v>
      </c>
      <c r="O259">
        <v>0</v>
      </c>
      <c r="P259">
        <v>0</v>
      </c>
      <c r="R259">
        <v>0</v>
      </c>
      <c r="S259" t="str">
        <f t="shared" ref="S259:S322" si="28">"insert into tgear(`Type`,`SubType`,`Name`,`Capacity`,`Rating`,`Availability`,`Cost`,`Source`,`Description`,`Wireless`,`DataProcessing`,`Firewall`,`Vector`,`Speed`,`Penetration`,`Power`,`Effects`,`Max`) values ('"&amp;A259&amp;"','"&amp;B259&amp;"','"&amp;C259&amp;"','"&amp;D259&amp;"',"&amp;E259&amp;",'"&amp;F259&amp;"','"&amp;G259&amp;"','"&amp;H259&amp;"','"&amp;I259&amp;"','"&amp;J259&amp;"',"&amp;K259&amp;","&amp;L259&amp;",'"&amp;M259&amp;"','"&amp;N259&amp;"',"&amp;O259&amp;","&amp;P259&amp;",'"&amp;Q259&amp;"',"&amp;R259&amp;");"</f>
        <v>insert into tgear(`Type`,`SubType`,`Name`,`Capacity`,`Rating`,`Availability`,`Cost`,`Source`,`Description`,`Wireless`,`DataProcessing`,`Firewall`,`Vector`,`Speed`,`Penetration`,`Power`,`Effects`,`Max`) values ('Medical','Drug','Rock Lizard Blood','',0,'10R','1,700¥','SR5:CF','','',0,0,'','',0,0,'',0);</v>
      </c>
    </row>
    <row r="260" spans="1:19">
      <c r="A260" t="s">
        <v>448</v>
      </c>
      <c r="B260" t="s">
        <v>447</v>
      </c>
      <c r="C260" t="s">
        <v>431</v>
      </c>
      <c r="E260">
        <v>0</v>
      </c>
      <c r="F260" t="s">
        <v>47</v>
      </c>
      <c r="G260" t="s">
        <v>9</v>
      </c>
      <c r="H260" t="s">
        <v>363</v>
      </c>
      <c r="K260">
        <v>0</v>
      </c>
      <c r="L260">
        <v>0</v>
      </c>
      <c r="O260">
        <v>0</v>
      </c>
      <c r="P260">
        <v>0</v>
      </c>
      <c r="R260">
        <v>0</v>
      </c>
      <c r="S260" t="str">
        <f t="shared" si="28"/>
        <v>insert into tgear(`Type`,`SubType`,`Name`,`Capacity`,`Rating`,`Availability`,`Cost`,`Source`,`Description`,`Wireless`,`DataProcessing`,`Firewall`,`Vector`,`Speed`,`Penetration`,`Power`,`Effects`,`Max`) values ('Medical','Drug','Shade','',0,'6R','1,000¥','SR5:CF','','',0,0,'','',0,0,'',0);</v>
      </c>
    </row>
    <row r="261" spans="1:19">
      <c r="A261" t="s">
        <v>448</v>
      </c>
      <c r="B261" t="s">
        <v>447</v>
      </c>
      <c r="C261" t="s">
        <v>432</v>
      </c>
      <c r="E261">
        <v>0</v>
      </c>
      <c r="F261" t="s">
        <v>19</v>
      </c>
      <c r="G261" t="s">
        <v>105</v>
      </c>
      <c r="H261" t="s">
        <v>363</v>
      </c>
      <c r="K261">
        <v>0</v>
      </c>
      <c r="L261">
        <v>0</v>
      </c>
      <c r="O261">
        <v>0</v>
      </c>
      <c r="P261">
        <v>0</v>
      </c>
      <c r="R261">
        <v>0</v>
      </c>
      <c r="S261" t="str">
        <f t="shared" si="28"/>
        <v>insert into tgear(`Type`,`SubType`,`Name`,`Capacity`,`Rating`,`Availability`,`Cost`,`Source`,`Description`,`Wireless`,`DataProcessing`,`Firewall`,`Vector`,`Speed`,`Penetration`,`Power`,`Effects`,`Max`) values ('Medical','Drug','Slab','',0,'8R','250¥','SR5:CF','','',0,0,'','',0,0,'',0);</v>
      </c>
    </row>
    <row r="262" spans="1:19">
      <c r="A262" t="s">
        <v>448</v>
      </c>
      <c r="B262" t="s">
        <v>447</v>
      </c>
      <c r="C262" t="s">
        <v>433</v>
      </c>
      <c r="E262">
        <v>0</v>
      </c>
      <c r="F262" t="s">
        <v>434</v>
      </c>
      <c r="G262" t="s">
        <v>61</v>
      </c>
      <c r="H262" t="s">
        <v>363</v>
      </c>
      <c r="K262">
        <v>0</v>
      </c>
      <c r="L262">
        <v>0</v>
      </c>
      <c r="O262">
        <v>0</v>
      </c>
      <c r="P262">
        <v>0</v>
      </c>
      <c r="R262">
        <v>0</v>
      </c>
      <c r="S262" t="str">
        <f t="shared" si="28"/>
        <v>insert into tgear(`Type`,`SubType`,`Name`,`Capacity`,`Rating`,`Availability`,`Cost`,`Source`,`Description`,`Wireless`,`DataProcessing`,`Firewall`,`Vector`,`Speed`,`Penetration`,`Power`,`Effects`,`Max`) values ('Medical','Drug','Snuff','',0,'1R','10¥','SR5:CF','','',0,0,'','',0,0,'',0);</v>
      </c>
    </row>
    <row r="263" spans="1:19">
      <c r="A263" t="s">
        <v>448</v>
      </c>
      <c r="B263" t="s">
        <v>447</v>
      </c>
      <c r="C263" t="s">
        <v>435</v>
      </c>
      <c r="E263">
        <v>0</v>
      </c>
      <c r="F263" t="s">
        <v>384</v>
      </c>
      <c r="G263" t="s">
        <v>436</v>
      </c>
      <c r="H263" t="s">
        <v>363</v>
      </c>
      <c r="K263">
        <v>0</v>
      </c>
      <c r="L263">
        <v>0</v>
      </c>
      <c r="O263">
        <v>0</v>
      </c>
      <c r="P263">
        <v>0</v>
      </c>
      <c r="R263">
        <v>0</v>
      </c>
      <c r="S263" t="str">
        <f t="shared" si="28"/>
        <v>insert into tgear(`Type`,`SubType`,`Name`,`Capacity`,`Rating`,`Availability`,`Cost`,`Source`,`Description`,`Wireless`,`DataProcessing`,`Firewall`,`Vector`,`Speed`,`Penetration`,`Power`,`Effects`,`Max`) values ('Medical','Drug','Sober Time','',0,'6F','125¥','SR5:CF','','',0,0,'','',0,0,'',0);</v>
      </c>
    </row>
    <row r="264" spans="1:19">
      <c r="A264" t="s">
        <v>448</v>
      </c>
      <c r="B264" t="s">
        <v>447</v>
      </c>
      <c r="C264" t="s">
        <v>437</v>
      </c>
      <c r="E264">
        <v>0</v>
      </c>
      <c r="F264" t="s">
        <v>99</v>
      </c>
      <c r="G264" t="s">
        <v>64</v>
      </c>
      <c r="H264" t="s">
        <v>363</v>
      </c>
      <c r="K264">
        <v>0</v>
      </c>
      <c r="L264">
        <v>0</v>
      </c>
      <c r="O264">
        <v>0</v>
      </c>
      <c r="P264">
        <v>0</v>
      </c>
      <c r="R264">
        <v>0</v>
      </c>
      <c r="S264" t="str">
        <f t="shared" si="28"/>
        <v>insert into tgear(`Type`,`SubType`,`Name`,`Capacity`,`Rating`,`Availability`,`Cost`,`Source`,`Description`,`Wireless`,`DataProcessing`,`Firewall`,`Vector`,`Speed`,`Penetration`,`Power`,`Effects`,`Max`) values ('Medical','Drug','Soothsayer','',0,'12F','150¥','SR5:CF','','',0,0,'','',0,0,'',0);</v>
      </c>
    </row>
    <row r="265" spans="1:19">
      <c r="A265" t="s">
        <v>448</v>
      </c>
      <c r="B265" t="s">
        <v>447</v>
      </c>
      <c r="C265" t="s">
        <v>438</v>
      </c>
      <c r="E265">
        <v>0</v>
      </c>
      <c r="F265" t="s">
        <v>392</v>
      </c>
      <c r="G265" t="s">
        <v>439</v>
      </c>
      <c r="H265" t="s">
        <v>363</v>
      </c>
      <c r="K265">
        <v>0</v>
      </c>
      <c r="L265">
        <v>0</v>
      </c>
      <c r="O265">
        <v>0</v>
      </c>
      <c r="P265">
        <v>0</v>
      </c>
      <c r="R265">
        <v>0</v>
      </c>
      <c r="S265" t="str">
        <f t="shared" si="28"/>
        <v>insert into tgear(`Type`,`SubType`,`Name`,`Capacity`,`Rating`,`Availability`,`Cost`,`Source`,`Description`,`Wireless`,`DataProcessing`,`Firewall`,`Vector`,`Speed`,`Penetration`,`Power`,`Effects`,`Max`) values ('Medical','Drug','Trance','',0,'10F','1,100¥','SR5:CF','','',0,0,'','',0,0,'',0);</v>
      </c>
    </row>
    <row r="266" spans="1:19">
      <c r="A266" t="s">
        <v>448</v>
      </c>
      <c r="B266" t="s">
        <v>447</v>
      </c>
      <c r="C266" t="s">
        <v>440</v>
      </c>
      <c r="E266">
        <v>0</v>
      </c>
      <c r="F266" t="s">
        <v>87</v>
      </c>
      <c r="G266" t="s">
        <v>375</v>
      </c>
      <c r="H266" t="s">
        <v>363</v>
      </c>
      <c r="K266">
        <v>0</v>
      </c>
      <c r="L266">
        <v>0</v>
      </c>
      <c r="O266">
        <v>0</v>
      </c>
      <c r="P266">
        <v>0</v>
      </c>
      <c r="R266">
        <v>0</v>
      </c>
      <c r="S266" t="str">
        <f t="shared" si="28"/>
        <v>insert into tgear(`Type`,`SubType`,`Name`,`Capacity`,`Rating`,`Availability`,`Cost`,`Source`,`Description`,`Wireless`,`DataProcessing`,`Firewall`,`Vector`,`Speed`,`Penetration`,`Power`,`Effects`,`Max`) values ('Medical','Drug','Woad','',0,'3R','15¥','SR5:CF','','',0,0,'','',0,0,'',0);</v>
      </c>
    </row>
    <row r="267" spans="1:19">
      <c r="A267" t="s">
        <v>448</v>
      </c>
      <c r="B267" t="s">
        <v>447</v>
      </c>
      <c r="C267" t="s">
        <v>441</v>
      </c>
      <c r="E267">
        <v>0</v>
      </c>
      <c r="F267" t="s">
        <v>99</v>
      </c>
      <c r="G267" t="s">
        <v>442</v>
      </c>
      <c r="H267" t="s">
        <v>363</v>
      </c>
      <c r="K267">
        <v>0</v>
      </c>
      <c r="L267">
        <v>0</v>
      </c>
      <c r="O267">
        <v>0</v>
      </c>
      <c r="P267">
        <v>0</v>
      </c>
      <c r="R267">
        <v>0</v>
      </c>
      <c r="S267" t="str">
        <f t="shared" si="28"/>
        <v>insert into tgear(`Type`,`SubType`,`Name`,`Capacity`,`Rating`,`Availability`,`Cost`,`Source`,`Description`,`Wireless`,`DataProcessing`,`Firewall`,`Vector`,`Speed`,`Penetration`,`Power`,`Effects`,`Max`) values ('Medical','Drug','Wudu’aku','',0,'12F','2,350¥','SR5:CF','','',0,0,'','',0,0,'',0);</v>
      </c>
    </row>
    <row r="268" spans="1:19">
      <c r="A268" t="s">
        <v>448</v>
      </c>
      <c r="B268" t="s">
        <v>447</v>
      </c>
      <c r="C268" t="s">
        <v>443</v>
      </c>
      <c r="E268">
        <v>0</v>
      </c>
      <c r="F268" t="s">
        <v>83</v>
      </c>
      <c r="G268" t="s">
        <v>55</v>
      </c>
      <c r="H268" t="s">
        <v>5</v>
      </c>
      <c r="K268">
        <v>0</v>
      </c>
      <c r="L268">
        <v>0</v>
      </c>
      <c r="O268">
        <v>0</v>
      </c>
      <c r="P268">
        <v>0</v>
      </c>
      <c r="R268">
        <v>0</v>
      </c>
      <c r="S268" t="str">
        <f t="shared" si="28"/>
        <v>insert into tgear(`Type`,`SubType`,`Name`,`Capacity`,`Rating`,`Availability`,`Cost`,`Source`,`Description`,`Wireless`,`DataProcessing`,`Firewall`,`Vector`,`Speed`,`Penetration`,`Power`,`Effects`,`Max`) values ('Medical','Drug','Zen','',0,'4R','5¥','Core','','',0,0,'','',0,0,'',0);</v>
      </c>
    </row>
    <row r="269" spans="1:19">
      <c r="A269" t="s">
        <v>448</v>
      </c>
      <c r="B269" t="s">
        <v>447</v>
      </c>
      <c r="C269" t="s">
        <v>444</v>
      </c>
      <c r="E269">
        <v>0</v>
      </c>
      <c r="F269" t="s">
        <v>19</v>
      </c>
      <c r="G269" t="s">
        <v>64</v>
      </c>
      <c r="H269" t="s">
        <v>363</v>
      </c>
      <c r="K269">
        <v>0</v>
      </c>
      <c r="L269">
        <v>0</v>
      </c>
      <c r="O269">
        <v>0</v>
      </c>
      <c r="P269">
        <v>0</v>
      </c>
      <c r="R269">
        <v>0</v>
      </c>
      <c r="S269" t="str">
        <f t="shared" si="28"/>
        <v>insert into tgear(`Type`,`SubType`,`Name`,`Capacity`,`Rating`,`Availability`,`Cost`,`Source`,`Description`,`Wireless`,`DataProcessing`,`Firewall`,`Vector`,`Speed`,`Penetration`,`Power`,`Effects`,`Max`) values ('Medical','Drug','Zero','',0,'8R','150¥','SR5:CF','','',0,0,'','',0,0,'',0);</v>
      </c>
    </row>
    <row r="270" spans="1:19">
      <c r="A270" t="s">
        <v>448</v>
      </c>
      <c r="B270" t="s">
        <v>447</v>
      </c>
      <c r="C270" t="s">
        <v>445</v>
      </c>
      <c r="E270">
        <v>0</v>
      </c>
      <c r="F270" t="s">
        <v>99</v>
      </c>
      <c r="G270" t="s">
        <v>88</v>
      </c>
      <c r="H270" t="s">
        <v>363</v>
      </c>
      <c r="K270">
        <v>0</v>
      </c>
      <c r="L270">
        <v>0</v>
      </c>
      <c r="O270">
        <v>0</v>
      </c>
      <c r="P270">
        <v>0</v>
      </c>
      <c r="R270">
        <v>0</v>
      </c>
      <c r="S270" t="str">
        <f t="shared" si="28"/>
        <v>insert into tgear(`Type`,`SubType`,`Name`,`Capacity`,`Rating`,`Availability`,`Cost`,`Source`,`Description`,`Wireless`,`DataProcessing`,`Firewall`,`Vector`,`Speed`,`Penetration`,`Power`,`Effects`,`Max`) values ('Medical','Drug','Zombie Dust','',0,'12F','1,500¥','SR5:CF','','',0,0,'','',0,0,'',0);</v>
      </c>
    </row>
    <row r="271" spans="1:19">
      <c r="A271" t="s">
        <v>448</v>
      </c>
      <c r="B271" t="s">
        <v>449</v>
      </c>
      <c r="C271" t="s">
        <v>450</v>
      </c>
      <c r="E271">
        <v>0</v>
      </c>
      <c r="F271">
        <v>3</v>
      </c>
      <c r="G271" t="s">
        <v>227</v>
      </c>
      <c r="H271" t="s">
        <v>5</v>
      </c>
      <c r="K271">
        <v>0</v>
      </c>
      <c r="L271">
        <v>0</v>
      </c>
      <c r="O271">
        <v>0</v>
      </c>
      <c r="P271">
        <v>0</v>
      </c>
      <c r="R271">
        <v>0</v>
      </c>
      <c r="S271" t="str">
        <f t="shared" si="28"/>
        <v>insert into tgear(`Type`,`SubType`,`Name`,`Capacity`,`Rating`,`Availability`,`Cost`,`Source`,`Description`,`Wireless`,`DataProcessing`,`Firewall`,`Vector`,`Speed`,`Penetration`,`Power`,`Effects`,`Max`) values ('Medical','Biotech','Biomonitor','',0,'3','300¥','Core','','',0,0,'','',0,0,'',0);</v>
      </c>
    </row>
    <row r="272" spans="1:19">
      <c r="A272" t="s">
        <v>448</v>
      </c>
      <c r="B272" t="s">
        <v>449</v>
      </c>
      <c r="C272" t="s">
        <v>451</v>
      </c>
      <c r="E272">
        <v>0</v>
      </c>
      <c r="F272">
        <v>3</v>
      </c>
      <c r="G272" t="s">
        <v>61</v>
      </c>
      <c r="H272" t="s">
        <v>5</v>
      </c>
      <c r="K272">
        <v>0</v>
      </c>
      <c r="L272">
        <v>0</v>
      </c>
      <c r="O272">
        <v>0</v>
      </c>
      <c r="P272">
        <v>0</v>
      </c>
      <c r="R272">
        <v>0</v>
      </c>
      <c r="S272" t="str">
        <f t="shared" si="28"/>
        <v>insert into tgear(`Type`,`SubType`,`Name`,`Capacity`,`Rating`,`Availability`,`Cost`,`Source`,`Description`,`Wireless`,`DataProcessing`,`Firewall`,`Vector`,`Speed`,`Penetration`,`Power`,`Effects`,`Max`) values ('Medical','Biotech','Disposable syringe','',0,'3','10¥','Core','','',0,0,'','',0,0,'',0);</v>
      </c>
    </row>
    <row r="273" spans="1:19">
      <c r="A273" t="s">
        <v>448</v>
      </c>
      <c r="B273" t="s">
        <v>449</v>
      </c>
      <c r="C273" t="s">
        <v>465</v>
      </c>
      <c r="E273">
        <v>1</v>
      </c>
      <c r="F273">
        <v>1</v>
      </c>
      <c r="G273" t="str">
        <f>E273*250&amp;"¥"</f>
        <v>250¥</v>
      </c>
      <c r="H273" t="s">
        <v>5</v>
      </c>
      <c r="K273">
        <v>0</v>
      </c>
      <c r="L273">
        <v>0</v>
      </c>
      <c r="O273">
        <v>0</v>
      </c>
      <c r="P273">
        <v>0</v>
      </c>
      <c r="R273">
        <v>0</v>
      </c>
      <c r="S273" t="str">
        <f t="shared" si="28"/>
        <v>insert into tgear(`Type`,`SubType`,`Name`,`Capacity`,`Rating`,`Availability`,`Cost`,`Source`,`Description`,`Wireless`,`DataProcessing`,`Firewall`,`Vector`,`Speed`,`Penetration`,`Power`,`Effects`,`Max`) values ('Medical','Biotech','Medkit R1','',1,'1','250¥','Core','','',0,0,'','',0,0,'',0);</v>
      </c>
    </row>
    <row r="274" spans="1:19">
      <c r="A274" t="s">
        <v>448</v>
      </c>
      <c r="B274" t="s">
        <v>449</v>
      </c>
      <c r="C274" t="s">
        <v>466</v>
      </c>
      <c r="E274">
        <v>2</v>
      </c>
      <c r="F274">
        <v>2</v>
      </c>
      <c r="G274" t="str">
        <f t="shared" ref="G274:G278" si="29">E274*250&amp;"¥"</f>
        <v>500¥</v>
      </c>
      <c r="H274" t="s">
        <v>5</v>
      </c>
      <c r="K274">
        <v>0</v>
      </c>
      <c r="L274">
        <v>0</v>
      </c>
      <c r="O274">
        <v>0</v>
      </c>
      <c r="P274">
        <v>0</v>
      </c>
      <c r="R274">
        <v>0</v>
      </c>
      <c r="S274" t="str">
        <f t="shared" si="28"/>
        <v>insert into tgear(`Type`,`SubType`,`Name`,`Capacity`,`Rating`,`Availability`,`Cost`,`Source`,`Description`,`Wireless`,`DataProcessing`,`Firewall`,`Vector`,`Speed`,`Penetration`,`Power`,`Effects`,`Max`) values ('Medical','Biotech','Medkit R2','',2,'2','500¥','Core','','',0,0,'','',0,0,'',0);</v>
      </c>
    </row>
    <row r="275" spans="1:19">
      <c r="A275" t="s">
        <v>448</v>
      </c>
      <c r="B275" t="s">
        <v>449</v>
      </c>
      <c r="C275" t="s">
        <v>467</v>
      </c>
      <c r="E275">
        <v>3</v>
      </c>
      <c r="F275">
        <v>3</v>
      </c>
      <c r="G275" t="str">
        <f t="shared" si="29"/>
        <v>750¥</v>
      </c>
      <c r="H275" t="s">
        <v>5</v>
      </c>
      <c r="K275">
        <v>0</v>
      </c>
      <c r="L275">
        <v>0</v>
      </c>
      <c r="O275">
        <v>0</v>
      </c>
      <c r="P275">
        <v>0</v>
      </c>
      <c r="R275">
        <v>0</v>
      </c>
      <c r="S275" t="str">
        <f t="shared" si="28"/>
        <v>insert into tgear(`Type`,`SubType`,`Name`,`Capacity`,`Rating`,`Availability`,`Cost`,`Source`,`Description`,`Wireless`,`DataProcessing`,`Firewall`,`Vector`,`Speed`,`Penetration`,`Power`,`Effects`,`Max`) values ('Medical','Biotech','Medkit R3','',3,'3','750¥','Core','','',0,0,'','',0,0,'',0);</v>
      </c>
    </row>
    <row r="276" spans="1:19">
      <c r="A276" t="s">
        <v>448</v>
      </c>
      <c r="B276" t="s">
        <v>449</v>
      </c>
      <c r="C276" t="s">
        <v>468</v>
      </c>
      <c r="E276">
        <v>4</v>
      </c>
      <c r="F276">
        <v>4</v>
      </c>
      <c r="G276" t="str">
        <f t="shared" si="29"/>
        <v>1000¥</v>
      </c>
      <c r="H276" t="s">
        <v>5</v>
      </c>
      <c r="K276">
        <v>0</v>
      </c>
      <c r="L276">
        <v>0</v>
      </c>
      <c r="O276">
        <v>0</v>
      </c>
      <c r="P276">
        <v>0</v>
      </c>
      <c r="R276">
        <v>0</v>
      </c>
      <c r="S276" t="str">
        <f t="shared" si="28"/>
        <v>insert into tgear(`Type`,`SubType`,`Name`,`Capacity`,`Rating`,`Availability`,`Cost`,`Source`,`Description`,`Wireless`,`DataProcessing`,`Firewall`,`Vector`,`Speed`,`Penetration`,`Power`,`Effects`,`Max`) values ('Medical','Biotech','Medkit R4','',4,'4','1000¥','Core','','',0,0,'','',0,0,'',0);</v>
      </c>
    </row>
    <row r="277" spans="1:19">
      <c r="A277" t="s">
        <v>448</v>
      </c>
      <c r="B277" t="s">
        <v>449</v>
      </c>
      <c r="C277" t="s">
        <v>469</v>
      </c>
      <c r="E277">
        <v>5</v>
      </c>
      <c r="F277">
        <v>5</v>
      </c>
      <c r="G277" t="str">
        <f t="shared" si="29"/>
        <v>1250¥</v>
      </c>
      <c r="H277" t="s">
        <v>5</v>
      </c>
      <c r="K277">
        <v>0</v>
      </c>
      <c r="L277">
        <v>0</v>
      </c>
      <c r="O277">
        <v>0</v>
      </c>
      <c r="P277">
        <v>0</v>
      </c>
      <c r="R277">
        <v>0</v>
      </c>
      <c r="S277" t="str">
        <f t="shared" si="28"/>
        <v>insert into tgear(`Type`,`SubType`,`Name`,`Capacity`,`Rating`,`Availability`,`Cost`,`Source`,`Description`,`Wireless`,`DataProcessing`,`Firewall`,`Vector`,`Speed`,`Penetration`,`Power`,`Effects`,`Max`) values ('Medical','Biotech','Medkit R5','',5,'5','1250¥','Core','','',0,0,'','',0,0,'',0);</v>
      </c>
    </row>
    <row r="278" spans="1:19">
      <c r="A278" t="s">
        <v>448</v>
      </c>
      <c r="B278" t="s">
        <v>449</v>
      </c>
      <c r="C278" t="s">
        <v>470</v>
      </c>
      <c r="E278">
        <v>6</v>
      </c>
      <c r="F278">
        <v>6</v>
      </c>
      <c r="G278" t="str">
        <f t="shared" si="29"/>
        <v>1500¥</v>
      </c>
      <c r="H278" t="s">
        <v>5</v>
      </c>
      <c r="K278">
        <v>0</v>
      </c>
      <c r="L278">
        <v>0</v>
      </c>
      <c r="O278">
        <v>0</v>
      </c>
      <c r="P278">
        <v>0</v>
      </c>
      <c r="R278">
        <v>0</v>
      </c>
      <c r="S278" t="str">
        <f t="shared" si="28"/>
        <v>insert into tgear(`Type`,`SubType`,`Name`,`Capacity`,`Rating`,`Availability`,`Cost`,`Source`,`Description`,`Wireless`,`DataProcessing`,`Firewall`,`Vector`,`Speed`,`Penetration`,`Power`,`Effects`,`Max`) values ('Medical','Biotech','Medkit R6','',6,'6','1500¥','Core','','',0,0,'','',0,0,'',0);</v>
      </c>
    </row>
    <row r="279" spans="1:19">
      <c r="A279" t="s">
        <v>448</v>
      </c>
      <c r="B279" t="s">
        <v>449</v>
      </c>
      <c r="C279" t="s">
        <v>452</v>
      </c>
      <c r="E279">
        <v>0</v>
      </c>
      <c r="G279" t="s">
        <v>4</v>
      </c>
      <c r="H279" t="s">
        <v>5</v>
      </c>
      <c r="K279">
        <v>0</v>
      </c>
      <c r="L279">
        <v>0</v>
      </c>
      <c r="O279">
        <v>0</v>
      </c>
      <c r="P279">
        <v>0</v>
      </c>
      <c r="R279">
        <v>0</v>
      </c>
      <c r="S279" t="str">
        <f t="shared" si="28"/>
        <v>insert into tgear(`Type`,`SubType`,`Name`,`Capacity`,`Rating`,`Availability`,`Cost`,`Source`,`Description`,`Wireless`,`DataProcessing`,`Firewall`,`Vector`,`Speed`,`Penetration`,`Power`,`Effects`,`Max`) values ('Medical','Biotech','Medkit Supplies','',0,'','100¥','Core','','',0,0,'','',0,0,'',0);</v>
      </c>
    </row>
    <row r="280" spans="1:19">
      <c r="A280" t="s">
        <v>448</v>
      </c>
      <c r="B280" t="s">
        <v>453</v>
      </c>
      <c r="C280" t="s">
        <v>454</v>
      </c>
      <c r="E280">
        <v>0</v>
      </c>
      <c r="G280" t="s">
        <v>455</v>
      </c>
      <c r="H280" t="s">
        <v>5</v>
      </c>
      <c r="I280" s="1" t="s">
        <v>493</v>
      </c>
      <c r="K280">
        <v>0</v>
      </c>
      <c r="L280">
        <v>0</v>
      </c>
      <c r="O280">
        <v>0</v>
      </c>
      <c r="P280">
        <v>0</v>
      </c>
      <c r="R280">
        <v>0</v>
      </c>
      <c r="S280" t="str">
        <f t="shared" si="28"/>
        <v>insert into tgear(`Type`,`SubType`,`Name`,`Capacity`,`Rating`,`Availability`,`Cost`,`Source`,`Description`,`Wireless`,`DataProcessing`,`Firewall`,`Vector`,`Speed`,`Penetration`,`Power`,`Effects`,`Max`) values ('Medical','DocWagon Contract','Basic','',0,'','5,000¥ per year','Core','Don’t leave home without it! DocWagon offers first-class emergency medical care on a twenty-four-hour basis, and they come to you! Four contract service levels are available: basic, gold, platinum, and super-platinum. A DocWagon contract requires the filing of tissue samples (held in a secure vault staffed by bonded guards, spiders, and mages) and comes with a biomonitor RFID tag implant or wristband that can be activated to call for help and then to serve as a homing beacon for DocWagon armed ambulances and fast-response choppers in the area. Rupture of the band will also alert DocWagon representatives.
Upon receiving a call from a contract-holder, DocWagon franchises guarantee arrival of an armed trauma team in less than ten minutes, or else the emergency medical care is free. Resuscitation service carries a high premium (5,000 nuyen), as does High Threat Response (HTR) service (5,000 nuyen). In the latter case, the client or their next of kin is expected to pay medical bills up to and including death compensation for DocWagon employees (20,000 nuyen per cold body).
Gold service includes one free resuscitation per year, a fifty percent reduction on HTR service charges, and a ten percent discount on extended care. Platinum service includes four free resuscitations per year and a fifty percent discount on extended care. There is no charge for HTR services, but employee death compensation still applies. Super-platinum subscribers are entitled to five free resuscitations a year and do not have to pay for HTR services or death compensation.
Doc Wagon does not respond to calls on extraterritorial government or corporate property without permission from the controlling authority.','',0,0,'','',0,0,'',0);</v>
      </c>
    </row>
    <row r="281" spans="1:19">
      <c r="A281" t="s">
        <v>448</v>
      </c>
      <c r="B281" t="s">
        <v>453</v>
      </c>
      <c r="C281" t="s">
        <v>456</v>
      </c>
      <c r="E281">
        <v>0</v>
      </c>
      <c r="G281" t="s">
        <v>457</v>
      </c>
      <c r="H281" t="s">
        <v>5</v>
      </c>
      <c r="I281" s="1" t="s">
        <v>493</v>
      </c>
      <c r="K281">
        <v>0</v>
      </c>
      <c r="L281">
        <v>0</v>
      </c>
      <c r="O281">
        <v>0</v>
      </c>
      <c r="P281">
        <v>0</v>
      </c>
      <c r="R281">
        <v>0</v>
      </c>
      <c r="S281" t="str">
        <f t="shared" si="28"/>
        <v>insert into tgear(`Type`,`SubType`,`Name`,`Capacity`,`Rating`,`Availability`,`Cost`,`Source`,`Description`,`Wireless`,`DataProcessing`,`Firewall`,`Vector`,`Speed`,`Penetration`,`Power`,`Effects`,`Max`) values ('Medical','DocWagon Contract','Gold','',0,'','25,000¥ per year','Core','Don’t leave home without it! DocWagon offers first-class emergency medical care on a twenty-four-hour basis, and they come to you! Four contract service levels are available: basic, gold, platinum, and super-platinum. A DocWagon contract requires the filing of tissue samples (held in a secure vault staffed by bonded guards, spiders, and mages) and comes with a biomonitor RFID tag implant or wristband that can be activated to call for help and then to serve as a homing beacon for DocWagon armed ambulances and fast-response choppers in the area. Rupture of the band will also alert DocWagon representatives.
Upon receiving a call from a contract-holder, DocWagon franchises guarantee arrival of an armed trauma team in less than ten minutes, or else the emergency medical care is free. Resuscitation service carries a high premium (5,000 nuyen), as does High Threat Response (HTR) service (5,000 nuyen). In the latter case, the client or their next of kin is expected to pay medical bills up to and including death compensation for DocWagon employees (20,000 nuyen per cold body).
Gold service includes one free resuscitation per year, a fifty percent reduction on HTR service charges, and a ten percent discount on extended care. Platinum service includes four free resuscitations per year and a fifty percent discount on extended care. There is no charge for HTR services, but employee death compensation still applies. Super-platinum subscribers are entitled to five free resuscitations a year and do not have to pay for HTR services or death compensation.
Doc Wagon does not respond to calls on extraterritorial government or corporate property without permission from the controlling authority.','',0,0,'','',0,0,'',0);</v>
      </c>
    </row>
    <row r="282" spans="1:19">
      <c r="A282" t="s">
        <v>448</v>
      </c>
      <c r="B282" t="s">
        <v>453</v>
      </c>
      <c r="C282" t="s">
        <v>458</v>
      </c>
      <c r="E282">
        <v>0</v>
      </c>
      <c r="G282" t="s">
        <v>459</v>
      </c>
      <c r="H282" t="s">
        <v>5</v>
      </c>
      <c r="I282" s="1" t="s">
        <v>493</v>
      </c>
      <c r="K282">
        <v>0</v>
      </c>
      <c r="L282">
        <v>0</v>
      </c>
      <c r="O282">
        <v>0</v>
      </c>
      <c r="P282">
        <v>0</v>
      </c>
      <c r="R282">
        <v>0</v>
      </c>
      <c r="S282" t="str">
        <f t="shared" si="28"/>
        <v>insert into tgear(`Type`,`SubType`,`Name`,`Capacity`,`Rating`,`Availability`,`Cost`,`Source`,`Description`,`Wireless`,`DataProcessing`,`Firewall`,`Vector`,`Speed`,`Penetration`,`Power`,`Effects`,`Max`) values ('Medical','DocWagon Contract','Platinum','',0,'','50,000¥ per year','Core','Don’t leave home without it! DocWagon offers first-class emergency medical care on a twenty-four-hour basis, and they come to you! Four contract service levels are available: basic, gold, platinum, and super-platinum. A DocWagon contract requires the filing of tissue samples (held in a secure vault staffed by bonded guards, spiders, and mages) and comes with a biomonitor RFID tag implant or wristband that can be activated to call for help and then to serve as a homing beacon for DocWagon armed ambulances and fast-response choppers in the area. Rupture of the band will also alert DocWagon representatives.
Upon receiving a call from a contract-holder, DocWagon franchises guarantee arrival of an armed trauma team in less than ten minutes, or else the emergency medical care is free. Resuscitation service carries a high premium (5,000 nuyen), as does High Threat Response (HTR) service (5,000 nuyen). In the latter case, the client or their next of kin is expected to pay medical bills up to and including death compensation for DocWagon employees (20,000 nuyen per cold body).
Gold service includes one free resuscitation per year, a fifty percent reduction on HTR service charges, and a ten percent discount on extended care. Platinum service includes four free resuscitations per year and a fifty percent discount on extended care. There is no charge for HTR services, but employee death compensation still applies. Super-platinum subscribers are entitled to five free resuscitations a year and do not have to pay for HTR services or death compensation.
Doc Wagon does not respond to calls on extraterritorial government or corporate property without permission from the controlling authority.','',0,0,'','',0,0,'',0);</v>
      </c>
    </row>
    <row r="283" spans="1:19">
      <c r="A283" t="s">
        <v>448</v>
      </c>
      <c r="B283" t="s">
        <v>453</v>
      </c>
      <c r="C283" t="s">
        <v>460</v>
      </c>
      <c r="E283">
        <v>0</v>
      </c>
      <c r="G283" t="s">
        <v>461</v>
      </c>
      <c r="H283" t="s">
        <v>5</v>
      </c>
      <c r="I283" s="1" t="s">
        <v>493</v>
      </c>
      <c r="K283">
        <v>0</v>
      </c>
      <c r="L283">
        <v>0</v>
      </c>
      <c r="O283">
        <v>0</v>
      </c>
      <c r="P283">
        <v>0</v>
      </c>
      <c r="R283">
        <v>0</v>
      </c>
      <c r="S283" t="str">
        <f t="shared" si="28"/>
        <v>insert into tgear(`Type`,`SubType`,`Name`,`Capacity`,`Rating`,`Availability`,`Cost`,`Source`,`Description`,`Wireless`,`DataProcessing`,`Firewall`,`Vector`,`Speed`,`Penetration`,`Power`,`Effects`,`Max`) values ('Medical','DocWagon Contract','Super-platinum','',0,'','100,000¥ per year','Core','Don’t leave home without it! DocWagon offers first-class emergency medical care on a twenty-four-hour basis, and they come to you! Four contract service levels are available: basic, gold, platinum, and super-platinum. A DocWagon contract requires the filing of tissue samples (held in a secure vault staffed by bonded guards, spiders, and mages) and comes with a biomonitor RFID tag implant or wristband that can be activated to call for help and then to serve as a homing beacon for DocWagon armed ambulances and fast-response choppers in the area. Rupture of the band will also alert DocWagon representatives.
Upon receiving a call from a contract-holder, DocWagon franchises guarantee arrival of an armed trauma team in less than ten minutes, or else the emergency medical care is free. Resuscitation service carries a high premium (5,000 nuyen), as does High Threat Response (HTR) service (5,000 nuyen). In the latter case, the client or their next of kin is expected to pay medical bills up to and including death compensation for DocWagon employees (20,000 nuyen per cold body).
Gold service includes one free resuscitation per year, a fifty percent reduction on HTR service charges, and a ten percent discount on extended care. Platinum service includes four free resuscitations per year and a fifty percent discount on extended care. There is no charge for HTR services, but employee death compensation still applies. Super-platinum subscribers are entitled to five free resuscitations a year and do not have to pay for HTR services or death compensation.
Doc Wagon does not respond to calls on extraterritorial government or corporate property without permission from the controlling authority.','',0,0,'','',0,0,'',0);</v>
      </c>
    </row>
    <row r="284" spans="1:19">
      <c r="A284" t="s">
        <v>448</v>
      </c>
      <c r="B284" t="s">
        <v>462</v>
      </c>
      <c r="C284" t="s">
        <v>471</v>
      </c>
      <c r="E284">
        <v>1</v>
      </c>
      <c r="F284">
        <v>1</v>
      </c>
      <c r="G284" t="str">
        <f>E284*50&amp;"¥"</f>
        <v>50¥</v>
      </c>
      <c r="H284" t="s">
        <v>5</v>
      </c>
      <c r="K284">
        <v>0</v>
      </c>
      <c r="L284">
        <v>0</v>
      </c>
      <c r="O284">
        <v>0</v>
      </c>
      <c r="P284">
        <v>0</v>
      </c>
      <c r="R284">
        <v>0</v>
      </c>
      <c r="S284" t="str">
        <f t="shared" si="28"/>
        <v>insert into tgear(`Type`,`SubType`,`Name`,`Capacity`,`Rating`,`Availability`,`Cost`,`Source`,`Description`,`Wireless`,`DataProcessing`,`Firewall`,`Vector`,`Speed`,`Penetration`,`Power`,`Effects`,`Max`) values ('Medical','Slap Patch','Antidote patch R1','',1,'1','50¥','Core','','',0,0,'','',0,0,'',0);</v>
      </c>
    </row>
    <row r="285" spans="1:19">
      <c r="A285" t="s">
        <v>448</v>
      </c>
      <c r="B285" t="s">
        <v>462</v>
      </c>
      <c r="C285" t="s">
        <v>472</v>
      </c>
      <c r="E285">
        <v>2</v>
      </c>
      <c r="F285">
        <v>2</v>
      </c>
      <c r="G285" t="str">
        <f t="shared" ref="G285:G289" si="30">E285*50&amp;"¥"</f>
        <v>100¥</v>
      </c>
      <c r="H285" t="s">
        <v>5</v>
      </c>
      <c r="K285">
        <v>0</v>
      </c>
      <c r="L285">
        <v>0</v>
      </c>
      <c r="O285">
        <v>0</v>
      </c>
      <c r="P285">
        <v>0</v>
      </c>
      <c r="R285">
        <v>0</v>
      </c>
      <c r="S285" t="str">
        <f t="shared" si="28"/>
        <v>insert into tgear(`Type`,`SubType`,`Name`,`Capacity`,`Rating`,`Availability`,`Cost`,`Source`,`Description`,`Wireless`,`DataProcessing`,`Firewall`,`Vector`,`Speed`,`Penetration`,`Power`,`Effects`,`Max`) values ('Medical','Slap Patch','Antidote patch R2','',2,'2','100¥','Core','','',0,0,'','',0,0,'',0);</v>
      </c>
    </row>
    <row r="286" spans="1:19">
      <c r="A286" t="s">
        <v>448</v>
      </c>
      <c r="B286" t="s">
        <v>462</v>
      </c>
      <c r="C286" t="s">
        <v>473</v>
      </c>
      <c r="E286">
        <v>3</v>
      </c>
      <c r="F286">
        <v>3</v>
      </c>
      <c r="G286" t="str">
        <f t="shared" si="30"/>
        <v>150¥</v>
      </c>
      <c r="H286" t="s">
        <v>5</v>
      </c>
      <c r="K286">
        <v>0</v>
      </c>
      <c r="L286">
        <v>0</v>
      </c>
      <c r="O286">
        <v>0</v>
      </c>
      <c r="P286">
        <v>0</v>
      </c>
      <c r="R286">
        <v>0</v>
      </c>
      <c r="S286" t="str">
        <f t="shared" si="28"/>
        <v>insert into tgear(`Type`,`SubType`,`Name`,`Capacity`,`Rating`,`Availability`,`Cost`,`Source`,`Description`,`Wireless`,`DataProcessing`,`Firewall`,`Vector`,`Speed`,`Penetration`,`Power`,`Effects`,`Max`) values ('Medical','Slap Patch','Antidote patch R3','',3,'3','150¥','Core','','',0,0,'','',0,0,'',0);</v>
      </c>
    </row>
    <row r="287" spans="1:19">
      <c r="A287" t="s">
        <v>448</v>
      </c>
      <c r="B287" t="s">
        <v>462</v>
      </c>
      <c r="C287" t="s">
        <v>474</v>
      </c>
      <c r="E287">
        <v>4</v>
      </c>
      <c r="F287">
        <v>4</v>
      </c>
      <c r="G287" t="str">
        <f t="shared" si="30"/>
        <v>200¥</v>
      </c>
      <c r="H287" t="s">
        <v>5</v>
      </c>
      <c r="K287">
        <v>0</v>
      </c>
      <c r="L287">
        <v>0</v>
      </c>
      <c r="O287">
        <v>0</v>
      </c>
      <c r="P287">
        <v>0</v>
      </c>
      <c r="R287">
        <v>0</v>
      </c>
      <c r="S287" t="str">
        <f t="shared" si="28"/>
        <v>insert into tgear(`Type`,`SubType`,`Name`,`Capacity`,`Rating`,`Availability`,`Cost`,`Source`,`Description`,`Wireless`,`DataProcessing`,`Firewall`,`Vector`,`Speed`,`Penetration`,`Power`,`Effects`,`Max`) values ('Medical','Slap Patch','Antidote patch R4','',4,'4','200¥','Core','','',0,0,'','',0,0,'',0);</v>
      </c>
    </row>
    <row r="288" spans="1:19">
      <c r="A288" t="s">
        <v>448</v>
      </c>
      <c r="B288" t="s">
        <v>462</v>
      </c>
      <c r="C288" t="s">
        <v>475</v>
      </c>
      <c r="E288">
        <v>5</v>
      </c>
      <c r="F288">
        <v>5</v>
      </c>
      <c r="G288" t="str">
        <f t="shared" si="30"/>
        <v>250¥</v>
      </c>
      <c r="H288" t="s">
        <v>5</v>
      </c>
      <c r="K288">
        <v>0</v>
      </c>
      <c r="L288">
        <v>0</v>
      </c>
      <c r="O288">
        <v>0</v>
      </c>
      <c r="P288">
        <v>0</v>
      </c>
      <c r="R288">
        <v>0</v>
      </c>
      <c r="S288" t="str">
        <f t="shared" si="28"/>
        <v>insert into tgear(`Type`,`SubType`,`Name`,`Capacity`,`Rating`,`Availability`,`Cost`,`Source`,`Description`,`Wireless`,`DataProcessing`,`Firewall`,`Vector`,`Speed`,`Penetration`,`Power`,`Effects`,`Max`) values ('Medical','Slap Patch','Antidote patch R5','',5,'5','250¥','Core','','',0,0,'','',0,0,'',0);</v>
      </c>
    </row>
    <row r="289" spans="1:19">
      <c r="A289" t="s">
        <v>448</v>
      </c>
      <c r="B289" t="s">
        <v>462</v>
      </c>
      <c r="C289" t="s">
        <v>476</v>
      </c>
      <c r="E289">
        <v>6</v>
      </c>
      <c r="F289">
        <v>6</v>
      </c>
      <c r="G289" t="str">
        <f t="shared" si="30"/>
        <v>300¥</v>
      </c>
      <c r="H289" t="s">
        <v>5</v>
      </c>
      <c r="K289">
        <v>0</v>
      </c>
      <c r="L289">
        <v>0</v>
      </c>
      <c r="O289">
        <v>0</v>
      </c>
      <c r="P289">
        <v>0</v>
      </c>
      <c r="R289">
        <v>0</v>
      </c>
      <c r="S289" t="str">
        <f t="shared" si="28"/>
        <v>insert into tgear(`Type`,`SubType`,`Name`,`Capacity`,`Rating`,`Availability`,`Cost`,`Source`,`Description`,`Wireless`,`DataProcessing`,`Firewall`,`Vector`,`Speed`,`Penetration`,`Power`,`Effects`,`Max`) values ('Medical','Slap Patch','Antidote patch R6','',6,'6','300¥','Core','','',0,0,'','',0,0,'',0);</v>
      </c>
    </row>
    <row r="290" spans="1:19">
      <c r="A290" t="s">
        <v>448</v>
      </c>
      <c r="B290" t="s">
        <v>462</v>
      </c>
      <c r="C290" t="s">
        <v>463</v>
      </c>
      <c r="E290">
        <v>0</v>
      </c>
      <c r="F290">
        <v>6</v>
      </c>
      <c r="G290" t="s">
        <v>66</v>
      </c>
      <c r="H290" t="s">
        <v>5</v>
      </c>
      <c r="K290">
        <v>0</v>
      </c>
      <c r="L290">
        <v>0</v>
      </c>
      <c r="O290">
        <v>0</v>
      </c>
      <c r="P290">
        <v>0</v>
      </c>
      <c r="R290">
        <v>0</v>
      </c>
      <c r="S290" t="str">
        <f t="shared" si="28"/>
        <v>insert into tgear(`Type`,`SubType`,`Name`,`Capacity`,`Rating`,`Availability`,`Cost`,`Source`,`Description`,`Wireless`,`DataProcessing`,`Firewall`,`Vector`,`Speed`,`Penetration`,`Power`,`Effects`,`Max`) values ('Medical','Slap Patch','Chem patch','',0,'6','200¥','Core','','',0,0,'','',0,0,'',0);</v>
      </c>
    </row>
    <row r="291" spans="1:19" ht="15.75" customHeight="1">
      <c r="A291" t="s">
        <v>448</v>
      </c>
      <c r="B291" t="s">
        <v>462</v>
      </c>
      <c r="C291" t="s">
        <v>477</v>
      </c>
      <c r="E291">
        <v>1</v>
      </c>
      <c r="F291">
        <f>E291*2</f>
        <v>2</v>
      </c>
      <c r="G291" t="str">
        <f>E291*25&amp;"¥"</f>
        <v>25¥</v>
      </c>
      <c r="H291" t="s">
        <v>5</v>
      </c>
      <c r="K291">
        <v>0</v>
      </c>
      <c r="L291">
        <v>0</v>
      </c>
      <c r="O291">
        <v>0</v>
      </c>
      <c r="P291">
        <v>0</v>
      </c>
      <c r="R291">
        <v>0</v>
      </c>
      <c r="S291" t="str">
        <f t="shared" si="28"/>
        <v>insert into tgear(`Type`,`SubType`,`Name`,`Capacity`,`Rating`,`Availability`,`Cost`,`Source`,`Description`,`Wireless`,`DataProcessing`,`Firewall`,`Vector`,`Speed`,`Penetration`,`Power`,`Effects`,`Max`) values ('Medical','Slap Patch','Stim patch R1','',1,'2','25¥','Core','','',0,0,'','',0,0,'',0);</v>
      </c>
    </row>
    <row r="292" spans="1:19">
      <c r="A292" t="s">
        <v>448</v>
      </c>
      <c r="B292" t="s">
        <v>462</v>
      </c>
      <c r="C292" t="s">
        <v>478</v>
      </c>
      <c r="E292">
        <v>2</v>
      </c>
      <c r="F292">
        <f t="shared" ref="F292:F296" si="31">E292*2</f>
        <v>4</v>
      </c>
      <c r="G292" t="str">
        <f t="shared" ref="G292:G296" si="32">E292*25&amp;"¥"</f>
        <v>50¥</v>
      </c>
      <c r="H292" t="s">
        <v>5</v>
      </c>
      <c r="K292">
        <v>0</v>
      </c>
      <c r="L292">
        <v>0</v>
      </c>
      <c r="O292">
        <v>0</v>
      </c>
      <c r="P292">
        <v>0</v>
      </c>
      <c r="R292">
        <v>0</v>
      </c>
      <c r="S292" t="str">
        <f t="shared" si="28"/>
        <v>insert into tgear(`Type`,`SubType`,`Name`,`Capacity`,`Rating`,`Availability`,`Cost`,`Source`,`Description`,`Wireless`,`DataProcessing`,`Firewall`,`Vector`,`Speed`,`Penetration`,`Power`,`Effects`,`Max`) values ('Medical','Slap Patch','Stim patch R2','',2,'4','50¥','Core','','',0,0,'','',0,0,'',0);</v>
      </c>
    </row>
    <row r="293" spans="1:19" ht="15.75" customHeight="1">
      <c r="A293" t="s">
        <v>448</v>
      </c>
      <c r="B293" t="s">
        <v>462</v>
      </c>
      <c r="C293" t="s">
        <v>479</v>
      </c>
      <c r="E293">
        <v>3</v>
      </c>
      <c r="F293">
        <f t="shared" si="31"/>
        <v>6</v>
      </c>
      <c r="G293" t="str">
        <f t="shared" si="32"/>
        <v>75¥</v>
      </c>
      <c r="H293" t="s">
        <v>5</v>
      </c>
      <c r="K293">
        <v>0</v>
      </c>
      <c r="L293">
        <v>0</v>
      </c>
      <c r="O293">
        <v>0</v>
      </c>
      <c r="P293">
        <v>0</v>
      </c>
      <c r="R293">
        <v>0</v>
      </c>
      <c r="S293" t="str">
        <f t="shared" si="28"/>
        <v>insert into tgear(`Type`,`SubType`,`Name`,`Capacity`,`Rating`,`Availability`,`Cost`,`Source`,`Description`,`Wireless`,`DataProcessing`,`Firewall`,`Vector`,`Speed`,`Penetration`,`Power`,`Effects`,`Max`) values ('Medical','Slap Patch','Stim patch R3','',3,'6','75¥','Core','','',0,0,'','',0,0,'',0);</v>
      </c>
    </row>
    <row r="294" spans="1:19">
      <c r="A294" t="s">
        <v>448</v>
      </c>
      <c r="B294" t="s">
        <v>462</v>
      </c>
      <c r="C294" t="s">
        <v>480</v>
      </c>
      <c r="E294">
        <v>4</v>
      </c>
      <c r="F294">
        <f t="shared" si="31"/>
        <v>8</v>
      </c>
      <c r="G294" t="str">
        <f t="shared" si="32"/>
        <v>100¥</v>
      </c>
      <c r="H294" t="s">
        <v>5</v>
      </c>
      <c r="K294">
        <v>0</v>
      </c>
      <c r="L294">
        <v>0</v>
      </c>
      <c r="O294">
        <v>0</v>
      </c>
      <c r="P294">
        <v>0</v>
      </c>
      <c r="R294">
        <v>0</v>
      </c>
      <c r="S294" t="str">
        <f t="shared" si="28"/>
        <v>insert into tgear(`Type`,`SubType`,`Name`,`Capacity`,`Rating`,`Availability`,`Cost`,`Source`,`Description`,`Wireless`,`DataProcessing`,`Firewall`,`Vector`,`Speed`,`Penetration`,`Power`,`Effects`,`Max`) values ('Medical','Slap Patch','Stim patch R4','',4,'8','100¥','Core','','',0,0,'','',0,0,'',0);</v>
      </c>
    </row>
    <row r="295" spans="1:19" ht="15.75" customHeight="1">
      <c r="A295" t="s">
        <v>448</v>
      </c>
      <c r="B295" t="s">
        <v>462</v>
      </c>
      <c r="C295" t="s">
        <v>481</v>
      </c>
      <c r="E295">
        <v>5</v>
      </c>
      <c r="F295">
        <f t="shared" si="31"/>
        <v>10</v>
      </c>
      <c r="G295" t="str">
        <f t="shared" si="32"/>
        <v>125¥</v>
      </c>
      <c r="H295" t="s">
        <v>5</v>
      </c>
      <c r="K295">
        <v>0</v>
      </c>
      <c r="L295">
        <v>0</v>
      </c>
      <c r="O295">
        <v>0</v>
      </c>
      <c r="P295">
        <v>0</v>
      </c>
      <c r="R295">
        <v>0</v>
      </c>
      <c r="S295" t="str">
        <f t="shared" si="28"/>
        <v>insert into tgear(`Type`,`SubType`,`Name`,`Capacity`,`Rating`,`Availability`,`Cost`,`Source`,`Description`,`Wireless`,`DataProcessing`,`Firewall`,`Vector`,`Speed`,`Penetration`,`Power`,`Effects`,`Max`) values ('Medical','Slap Patch','Stim patch R5','',5,'10','125¥','Core','','',0,0,'','',0,0,'',0);</v>
      </c>
    </row>
    <row r="296" spans="1:19">
      <c r="A296" t="s">
        <v>448</v>
      </c>
      <c r="B296" t="s">
        <v>462</v>
      </c>
      <c r="C296" t="s">
        <v>482</v>
      </c>
      <c r="E296">
        <v>6</v>
      </c>
      <c r="F296">
        <f t="shared" si="31"/>
        <v>12</v>
      </c>
      <c r="G296" t="str">
        <f t="shared" si="32"/>
        <v>150¥</v>
      </c>
      <c r="H296" t="s">
        <v>5</v>
      </c>
      <c r="K296">
        <v>0</v>
      </c>
      <c r="L296">
        <v>0</v>
      </c>
      <c r="O296">
        <v>0</v>
      </c>
      <c r="P296">
        <v>0</v>
      </c>
      <c r="R296">
        <v>0</v>
      </c>
      <c r="S296" t="str">
        <f t="shared" si="28"/>
        <v>insert into tgear(`Type`,`SubType`,`Name`,`Capacity`,`Rating`,`Availability`,`Cost`,`Source`,`Description`,`Wireless`,`DataProcessing`,`Firewall`,`Vector`,`Speed`,`Penetration`,`Power`,`Effects`,`Max`) values ('Medical','Slap Patch','Stim patch R6','',6,'12','150¥','Core','','',0,0,'','',0,0,'',0);</v>
      </c>
    </row>
    <row r="297" spans="1:19">
      <c r="A297" t="s">
        <v>448</v>
      </c>
      <c r="B297" t="s">
        <v>462</v>
      </c>
      <c r="C297" t="s">
        <v>483</v>
      </c>
      <c r="E297">
        <v>1</v>
      </c>
      <c r="F297">
        <f>E297*2</f>
        <v>2</v>
      </c>
      <c r="G297" t="str">
        <f>E297*20&amp;"¥"</f>
        <v>20¥</v>
      </c>
      <c r="H297" t="s">
        <v>5</v>
      </c>
      <c r="K297">
        <v>0</v>
      </c>
      <c r="L297">
        <v>0</v>
      </c>
      <c r="O297">
        <v>0</v>
      </c>
      <c r="P297">
        <v>0</v>
      </c>
      <c r="R297">
        <v>0</v>
      </c>
      <c r="S297" t="str">
        <f t="shared" si="28"/>
        <v>insert into tgear(`Type`,`SubType`,`Name`,`Capacity`,`Rating`,`Availability`,`Cost`,`Source`,`Description`,`Wireless`,`DataProcessing`,`Firewall`,`Vector`,`Speed`,`Penetration`,`Power`,`Effects`,`Max`) values ('Medical','Slap Patch','Tranq patch R1','',1,'2','20¥','Core','','',0,0,'','',0,0,'',0);</v>
      </c>
    </row>
    <row r="298" spans="1:19">
      <c r="A298" t="s">
        <v>448</v>
      </c>
      <c r="B298" t="s">
        <v>462</v>
      </c>
      <c r="C298" t="s">
        <v>484</v>
      </c>
      <c r="E298">
        <v>2</v>
      </c>
      <c r="F298">
        <f t="shared" ref="F298:F306" si="33">E298*2</f>
        <v>4</v>
      </c>
      <c r="G298" t="str">
        <f t="shared" ref="G298:G306" si="34">E298*20&amp;"¥"</f>
        <v>40¥</v>
      </c>
      <c r="H298" t="s">
        <v>5</v>
      </c>
      <c r="K298">
        <v>0</v>
      </c>
      <c r="L298">
        <v>0</v>
      </c>
      <c r="O298">
        <v>0</v>
      </c>
      <c r="P298">
        <v>0</v>
      </c>
      <c r="R298">
        <v>0</v>
      </c>
      <c r="S298" t="str">
        <f t="shared" si="28"/>
        <v>insert into tgear(`Type`,`SubType`,`Name`,`Capacity`,`Rating`,`Availability`,`Cost`,`Source`,`Description`,`Wireless`,`DataProcessing`,`Firewall`,`Vector`,`Speed`,`Penetration`,`Power`,`Effects`,`Max`) values ('Medical','Slap Patch','Tranq patch R2','',2,'4','40¥','Core','','',0,0,'','',0,0,'',0);</v>
      </c>
    </row>
    <row r="299" spans="1:19">
      <c r="A299" t="s">
        <v>448</v>
      </c>
      <c r="B299" t="s">
        <v>462</v>
      </c>
      <c r="C299" t="s">
        <v>485</v>
      </c>
      <c r="E299">
        <v>3</v>
      </c>
      <c r="F299">
        <f t="shared" si="33"/>
        <v>6</v>
      </c>
      <c r="G299" t="str">
        <f t="shared" si="34"/>
        <v>60¥</v>
      </c>
      <c r="H299" t="s">
        <v>5</v>
      </c>
      <c r="K299">
        <v>0</v>
      </c>
      <c r="L299">
        <v>0</v>
      </c>
      <c r="O299">
        <v>0</v>
      </c>
      <c r="P299">
        <v>0</v>
      </c>
      <c r="R299">
        <v>0</v>
      </c>
      <c r="S299" t="str">
        <f t="shared" si="28"/>
        <v>insert into tgear(`Type`,`SubType`,`Name`,`Capacity`,`Rating`,`Availability`,`Cost`,`Source`,`Description`,`Wireless`,`DataProcessing`,`Firewall`,`Vector`,`Speed`,`Penetration`,`Power`,`Effects`,`Max`) values ('Medical','Slap Patch','Tranq patch R3','',3,'6','60¥','Core','','',0,0,'','',0,0,'',0);</v>
      </c>
    </row>
    <row r="300" spans="1:19">
      <c r="A300" t="s">
        <v>448</v>
      </c>
      <c r="B300" t="s">
        <v>462</v>
      </c>
      <c r="C300" t="s">
        <v>486</v>
      </c>
      <c r="E300">
        <v>4</v>
      </c>
      <c r="F300">
        <f t="shared" si="33"/>
        <v>8</v>
      </c>
      <c r="G300" t="str">
        <f t="shared" si="34"/>
        <v>80¥</v>
      </c>
      <c r="H300" t="s">
        <v>5</v>
      </c>
      <c r="K300">
        <v>0</v>
      </c>
      <c r="L300">
        <v>0</v>
      </c>
      <c r="O300">
        <v>0</v>
      </c>
      <c r="P300">
        <v>0</v>
      </c>
      <c r="R300">
        <v>0</v>
      </c>
      <c r="S300" t="str">
        <f t="shared" si="28"/>
        <v>insert into tgear(`Type`,`SubType`,`Name`,`Capacity`,`Rating`,`Availability`,`Cost`,`Source`,`Description`,`Wireless`,`DataProcessing`,`Firewall`,`Vector`,`Speed`,`Penetration`,`Power`,`Effects`,`Max`) values ('Medical','Slap Patch','Tranq patch R4','',4,'8','80¥','Core','','',0,0,'','',0,0,'',0);</v>
      </c>
    </row>
    <row r="301" spans="1:19">
      <c r="A301" t="s">
        <v>448</v>
      </c>
      <c r="B301" t="s">
        <v>462</v>
      </c>
      <c r="C301" t="s">
        <v>487</v>
      </c>
      <c r="E301">
        <v>5</v>
      </c>
      <c r="F301">
        <f t="shared" si="33"/>
        <v>10</v>
      </c>
      <c r="G301" t="str">
        <f t="shared" si="34"/>
        <v>100¥</v>
      </c>
      <c r="H301" t="s">
        <v>5</v>
      </c>
      <c r="K301">
        <v>0</v>
      </c>
      <c r="L301">
        <v>0</v>
      </c>
      <c r="O301">
        <v>0</v>
      </c>
      <c r="P301">
        <v>0</v>
      </c>
      <c r="R301">
        <v>0</v>
      </c>
      <c r="S301" t="str">
        <f t="shared" si="28"/>
        <v>insert into tgear(`Type`,`SubType`,`Name`,`Capacity`,`Rating`,`Availability`,`Cost`,`Source`,`Description`,`Wireless`,`DataProcessing`,`Firewall`,`Vector`,`Speed`,`Penetration`,`Power`,`Effects`,`Max`) values ('Medical','Slap Patch','Tranq patch R5','',5,'10','100¥','Core','','',0,0,'','',0,0,'',0);</v>
      </c>
    </row>
    <row r="302" spans="1:19">
      <c r="A302" t="s">
        <v>448</v>
      </c>
      <c r="B302" t="s">
        <v>462</v>
      </c>
      <c r="C302" t="s">
        <v>488</v>
      </c>
      <c r="E302">
        <v>6</v>
      </c>
      <c r="F302">
        <f t="shared" si="33"/>
        <v>12</v>
      </c>
      <c r="G302" t="str">
        <f t="shared" si="34"/>
        <v>120¥</v>
      </c>
      <c r="H302" t="s">
        <v>5</v>
      </c>
      <c r="K302">
        <v>0</v>
      </c>
      <c r="L302">
        <v>0</v>
      </c>
      <c r="O302">
        <v>0</v>
      </c>
      <c r="P302">
        <v>0</v>
      </c>
      <c r="R302">
        <v>0</v>
      </c>
      <c r="S302" t="str">
        <f t="shared" si="28"/>
        <v>insert into tgear(`Type`,`SubType`,`Name`,`Capacity`,`Rating`,`Availability`,`Cost`,`Source`,`Description`,`Wireless`,`DataProcessing`,`Firewall`,`Vector`,`Speed`,`Penetration`,`Power`,`Effects`,`Max`) values ('Medical','Slap Patch','Tranq patch R6','',6,'12','120¥','Core','','',0,0,'','',0,0,'',0);</v>
      </c>
    </row>
    <row r="303" spans="1:19">
      <c r="A303" t="s">
        <v>448</v>
      </c>
      <c r="B303" t="s">
        <v>462</v>
      </c>
      <c r="C303" t="s">
        <v>489</v>
      </c>
      <c r="E303">
        <v>7</v>
      </c>
      <c r="F303">
        <f t="shared" si="33"/>
        <v>14</v>
      </c>
      <c r="G303" t="str">
        <f t="shared" si="34"/>
        <v>140¥</v>
      </c>
      <c r="H303" t="s">
        <v>5</v>
      </c>
      <c r="K303">
        <v>0</v>
      </c>
      <c r="L303">
        <v>0</v>
      </c>
      <c r="O303">
        <v>0</v>
      </c>
      <c r="P303">
        <v>0</v>
      </c>
      <c r="R303">
        <v>0</v>
      </c>
      <c r="S303" t="str">
        <f t="shared" si="28"/>
        <v>insert into tgear(`Type`,`SubType`,`Name`,`Capacity`,`Rating`,`Availability`,`Cost`,`Source`,`Description`,`Wireless`,`DataProcessing`,`Firewall`,`Vector`,`Speed`,`Penetration`,`Power`,`Effects`,`Max`) values ('Medical','Slap Patch','Tranq patch R7','',7,'14','140¥','Core','','',0,0,'','',0,0,'',0);</v>
      </c>
    </row>
    <row r="304" spans="1:19">
      <c r="A304" t="s">
        <v>448</v>
      </c>
      <c r="B304" t="s">
        <v>462</v>
      </c>
      <c r="C304" t="s">
        <v>490</v>
      </c>
      <c r="E304">
        <v>8</v>
      </c>
      <c r="F304">
        <f t="shared" si="33"/>
        <v>16</v>
      </c>
      <c r="G304" t="str">
        <f t="shared" si="34"/>
        <v>160¥</v>
      </c>
      <c r="H304" t="s">
        <v>5</v>
      </c>
      <c r="K304">
        <v>0</v>
      </c>
      <c r="L304">
        <v>0</v>
      </c>
      <c r="O304">
        <v>0</v>
      </c>
      <c r="P304">
        <v>0</v>
      </c>
      <c r="R304">
        <v>0</v>
      </c>
      <c r="S304" t="str">
        <f t="shared" si="28"/>
        <v>insert into tgear(`Type`,`SubType`,`Name`,`Capacity`,`Rating`,`Availability`,`Cost`,`Source`,`Description`,`Wireless`,`DataProcessing`,`Firewall`,`Vector`,`Speed`,`Penetration`,`Power`,`Effects`,`Max`) values ('Medical','Slap Patch','Tranq patch R8','',8,'16','160¥','Core','','',0,0,'','',0,0,'',0);</v>
      </c>
    </row>
    <row r="305" spans="1:19">
      <c r="A305" t="s">
        <v>448</v>
      </c>
      <c r="B305" t="s">
        <v>462</v>
      </c>
      <c r="C305" t="s">
        <v>491</v>
      </c>
      <c r="E305">
        <v>9</v>
      </c>
      <c r="F305">
        <f t="shared" si="33"/>
        <v>18</v>
      </c>
      <c r="G305" t="str">
        <f t="shared" si="34"/>
        <v>180¥</v>
      </c>
      <c r="H305" t="s">
        <v>5</v>
      </c>
      <c r="K305">
        <v>0</v>
      </c>
      <c r="L305">
        <v>0</v>
      </c>
      <c r="O305">
        <v>0</v>
      </c>
      <c r="P305">
        <v>0</v>
      </c>
      <c r="R305">
        <v>0</v>
      </c>
      <c r="S305" t="str">
        <f t="shared" si="28"/>
        <v>insert into tgear(`Type`,`SubType`,`Name`,`Capacity`,`Rating`,`Availability`,`Cost`,`Source`,`Description`,`Wireless`,`DataProcessing`,`Firewall`,`Vector`,`Speed`,`Penetration`,`Power`,`Effects`,`Max`) values ('Medical','Slap Patch','Tranq patch R9','',9,'18','180¥','Core','','',0,0,'','',0,0,'',0);</v>
      </c>
    </row>
    <row r="306" spans="1:19">
      <c r="A306" t="s">
        <v>448</v>
      </c>
      <c r="B306" t="s">
        <v>462</v>
      </c>
      <c r="C306" t="s">
        <v>492</v>
      </c>
      <c r="E306">
        <v>10</v>
      </c>
      <c r="F306">
        <f t="shared" si="33"/>
        <v>20</v>
      </c>
      <c r="G306" t="str">
        <f t="shared" si="34"/>
        <v>200¥</v>
      </c>
      <c r="H306" t="s">
        <v>5</v>
      </c>
      <c r="K306">
        <v>0</v>
      </c>
      <c r="L306">
        <v>0</v>
      </c>
      <c r="O306">
        <v>0</v>
      </c>
      <c r="P306">
        <v>0</v>
      </c>
      <c r="R306">
        <v>0</v>
      </c>
      <c r="S306" t="str">
        <f t="shared" si="28"/>
        <v>insert into tgear(`Type`,`SubType`,`Name`,`Capacity`,`Rating`,`Availability`,`Cost`,`Source`,`Description`,`Wireless`,`DataProcessing`,`Firewall`,`Vector`,`Speed`,`Penetration`,`Power`,`Effects`,`Max`) values ('Medical','Slap Patch','Tranq patch R10','',10,'20','200¥','Core','','',0,0,'','',0,0,'',0);</v>
      </c>
    </row>
    <row r="307" spans="1:19">
      <c r="A307" t="s">
        <v>448</v>
      </c>
      <c r="B307" t="s">
        <v>462</v>
      </c>
      <c r="C307" t="s">
        <v>464</v>
      </c>
      <c r="E307">
        <v>0</v>
      </c>
      <c r="F307">
        <v>6</v>
      </c>
      <c r="G307" t="s">
        <v>45</v>
      </c>
      <c r="H307" t="s">
        <v>5</v>
      </c>
      <c r="K307">
        <v>0</v>
      </c>
      <c r="L307">
        <v>0</v>
      </c>
      <c r="O307">
        <v>0</v>
      </c>
      <c r="P307">
        <v>0</v>
      </c>
      <c r="R307">
        <v>0</v>
      </c>
      <c r="S307" t="str">
        <f t="shared" si="28"/>
        <v>insert into tgear(`Type`,`SubType`,`Name`,`Capacity`,`Rating`,`Availability`,`Cost`,`Source`,`Description`,`Wireless`,`DataProcessing`,`Firewall`,`Vector`,`Speed`,`Penetration`,`Power`,`Effects`,`Max`) values ('Medical','Slap Patch','Trauma patch','',0,'6','500¥','Core','','',0,0,'','',0,0,'',0);</v>
      </c>
    </row>
    <row r="308" spans="1:19">
      <c r="A308" t="s">
        <v>448</v>
      </c>
      <c r="B308" t="s">
        <v>524</v>
      </c>
      <c r="C308" t="s">
        <v>494</v>
      </c>
      <c r="E308">
        <v>0</v>
      </c>
      <c r="F308" t="s">
        <v>83</v>
      </c>
      <c r="G308" t="s">
        <v>203</v>
      </c>
      <c r="H308" t="s">
        <v>5</v>
      </c>
      <c r="K308">
        <v>0</v>
      </c>
      <c r="L308">
        <v>0</v>
      </c>
      <c r="M308" t="s">
        <v>495</v>
      </c>
      <c r="N308" t="s">
        <v>496</v>
      </c>
      <c r="O308">
        <v>0</v>
      </c>
      <c r="P308">
        <v>8</v>
      </c>
      <c r="Q308" t="s">
        <v>497</v>
      </c>
      <c r="R308">
        <v>0</v>
      </c>
      <c r="S308" t="str">
        <f t="shared" si="28"/>
        <v>insert into tgear(`Type`,`SubType`,`Name`,`Capacity`,`Rating`,`Availability`,`Cost`,`Source`,`Description`,`Wireless`,`DataProcessing`,`Firewall`,`Vector`,`Speed`,`Penetration`,`Power`,`Effects`,`Max`) values ('Medical','Toxin','CS/Tear Gas','',0,'4R','20¥','Core','','',0,0,'Contact,Inhalation','1 Combat Turn',0,8,'Disorientation, Nausea, Stun Damage',0);</v>
      </c>
    </row>
    <row r="309" spans="1:19">
      <c r="A309" t="s">
        <v>448</v>
      </c>
      <c r="B309" t="s">
        <v>524</v>
      </c>
      <c r="C309" t="s">
        <v>498</v>
      </c>
      <c r="E309">
        <v>0</v>
      </c>
      <c r="F309" t="s">
        <v>367</v>
      </c>
      <c r="G309" t="s">
        <v>66</v>
      </c>
      <c r="H309" t="s">
        <v>5</v>
      </c>
      <c r="K309">
        <v>0</v>
      </c>
      <c r="L309">
        <v>0</v>
      </c>
      <c r="M309" t="s">
        <v>499</v>
      </c>
      <c r="N309" t="s">
        <v>500</v>
      </c>
      <c r="O309">
        <v>0</v>
      </c>
      <c r="P309">
        <v>12</v>
      </c>
      <c r="Q309" t="s">
        <v>501</v>
      </c>
      <c r="R309">
        <v>0</v>
      </c>
      <c r="S309" t="str">
        <f t="shared" si="28"/>
        <v>insert into tgear(`Type`,`SubType`,`Name`,`Capacity`,`Rating`,`Availability`,`Cost`,`Source`,`Description`,`Wireless`,`DataProcessing`,`Firewall`,`Vector`,`Speed`,`Penetration`,`Power`,`Effects`,`Max`) values ('Medical','Toxin','Gamma-Scopolamine','',0,'14F','200¥','Core','','',0,0,'Injection','Immediate',0,12,'Paralysis, Truth Serum',0);</v>
      </c>
    </row>
    <row r="310" spans="1:19">
      <c r="A310" t="s">
        <v>448</v>
      </c>
      <c r="B310" t="s">
        <v>524</v>
      </c>
      <c r="C310" t="s">
        <v>502</v>
      </c>
      <c r="E310">
        <v>0</v>
      </c>
      <c r="F310" t="s">
        <v>19</v>
      </c>
      <c r="G310" t="s">
        <v>73</v>
      </c>
      <c r="H310" t="s">
        <v>5</v>
      </c>
      <c r="K310">
        <v>0</v>
      </c>
      <c r="L310">
        <v>0</v>
      </c>
      <c r="M310" t="s">
        <v>499</v>
      </c>
      <c r="N310" t="s">
        <v>500</v>
      </c>
      <c r="O310">
        <v>0</v>
      </c>
      <c r="P310">
        <v>15</v>
      </c>
      <c r="Q310" t="s">
        <v>503</v>
      </c>
      <c r="R310">
        <v>0</v>
      </c>
      <c r="S310" t="str">
        <f t="shared" si="28"/>
        <v>insert into tgear(`Type`,`SubType`,`Name`,`Capacity`,`Rating`,`Availability`,`Cost`,`Source`,`Description`,`Wireless`,`DataProcessing`,`Firewall`,`Vector`,`Speed`,`Penetration`,`Power`,`Effects`,`Max`) values ('Medical','Toxin','Narcojet','',0,'8R','50¥','Core','','',0,0,'Injection','Immediate',0,15,'Stun Damage',0);</v>
      </c>
    </row>
    <row r="311" spans="1:19">
      <c r="A311" t="s">
        <v>448</v>
      </c>
      <c r="B311" t="s">
        <v>524</v>
      </c>
      <c r="C311" t="s">
        <v>504</v>
      </c>
      <c r="E311">
        <v>0</v>
      </c>
      <c r="F311" t="s">
        <v>47</v>
      </c>
      <c r="G311" t="s">
        <v>69</v>
      </c>
      <c r="H311" t="s">
        <v>5</v>
      </c>
      <c r="K311">
        <v>0</v>
      </c>
      <c r="L311">
        <v>0</v>
      </c>
      <c r="M311" t="s">
        <v>505</v>
      </c>
      <c r="N311" t="s">
        <v>506</v>
      </c>
      <c r="O311">
        <v>0</v>
      </c>
      <c r="P311">
        <v>9</v>
      </c>
      <c r="Q311" t="s">
        <v>507</v>
      </c>
      <c r="R311">
        <v>0</v>
      </c>
      <c r="S311" t="str">
        <f t="shared" si="28"/>
        <v>insert into tgear(`Type`,`SubType`,`Name`,`Capacity`,`Rating`,`Availability`,`Cost`,`Source`,`Description`,`Wireless`,`DataProcessing`,`Firewall`,`Vector`,`Speed`,`Penetration`,`Power`,`Effects`,`Max`) values ('Medical','Toxin','Nausea Gas','',0,'6R','25¥','Core','','',0,0,'Inhalation','3 Combat Turns',0,9,'Disorientation, Nausea',0);</v>
      </c>
    </row>
    <row r="312" spans="1:19">
      <c r="A312" t="s">
        <v>448</v>
      </c>
      <c r="B312" t="s">
        <v>524</v>
      </c>
      <c r="C312" t="s">
        <v>508</v>
      </c>
      <c r="E312">
        <v>0</v>
      </c>
      <c r="F312" t="s">
        <v>34</v>
      </c>
      <c r="G312" t="s">
        <v>397</v>
      </c>
      <c r="H312" t="s">
        <v>5</v>
      </c>
      <c r="K312">
        <v>0</v>
      </c>
      <c r="L312">
        <v>0</v>
      </c>
      <c r="M312" t="s">
        <v>509</v>
      </c>
      <c r="N312" t="s">
        <v>496</v>
      </c>
      <c r="O312">
        <v>0</v>
      </c>
      <c r="P312">
        <v>15</v>
      </c>
      <c r="Q312" t="s">
        <v>510</v>
      </c>
      <c r="R312">
        <v>0</v>
      </c>
      <c r="S312" t="str">
        <f t="shared" si="28"/>
        <v>insert into tgear(`Type`,`SubType`,`Name`,`Capacity`,`Rating`,`Availability`,`Cost`,`Source`,`Description`,`Wireless`,`DataProcessing`,`Firewall`,`Vector`,`Speed`,`Penetration`,`Power`,`Effects`,`Max`) values ('Medical','Toxin','Neuro-Stun VIII','',0,'12R','60¥','Core','','',0,0,'Contact, Inhalation','1 Combat Turn',0,15,'Disorientation, Stun Damage',0);</v>
      </c>
    </row>
    <row r="313" spans="1:19">
      <c r="A313" t="s">
        <v>448</v>
      </c>
      <c r="B313" t="s">
        <v>524</v>
      </c>
      <c r="C313" t="s">
        <v>511</v>
      </c>
      <c r="E313">
        <v>0</v>
      </c>
      <c r="F313" t="s">
        <v>512</v>
      </c>
      <c r="G313" t="s">
        <v>397</v>
      </c>
      <c r="H313" t="s">
        <v>5</v>
      </c>
      <c r="K313">
        <v>0</v>
      </c>
      <c r="L313">
        <v>0</v>
      </c>
      <c r="M313" t="s">
        <v>509</v>
      </c>
      <c r="N313" t="s">
        <v>496</v>
      </c>
      <c r="O313">
        <v>0</v>
      </c>
      <c r="P313">
        <v>15</v>
      </c>
      <c r="Q313" t="s">
        <v>510</v>
      </c>
      <c r="R313">
        <v>0</v>
      </c>
      <c r="S313" t="str">
        <f t="shared" si="28"/>
        <v>insert into tgear(`Type`,`SubType`,`Name`,`Capacity`,`Rating`,`Availability`,`Cost`,`Source`,`Description`,`Wireless`,`DataProcessing`,`Firewall`,`Vector`,`Speed`,`Penetration`,`Power`,`Effects`,`Max`) values ('Medical','Toxin','Neuro-Stun IX','',0,'13R','60¥','Core','','',0,0,'Contact, Inhalation','1 Combat Turn',0,15,'Disorientation, Stun Damage',0);</v>
      </c>
    </row>
    <row r="314" spans="1:19">
      <c r="A314" t="s">
        <v>448</v>
      </c>
      <c r="B314" t="s">
        <v>524</v>
      </c>
      <c r="C314" t="s">
        <v>513</v>
      </c>
      <c r="E314">
        <v>0</v>
      </c>
      <c r="F314" t="s">
        <v>189</v>
      </c>
      <c r="G314" t="s">
        <v>4</v>
      </c>
      <c r="H314" t="s">
        <v>5</v>
      </c>
      <c r="K314">
        <v>0</v>
      </c>
      <c r="L314">
        <v>0</v>
      </c>
      <c r="M314" t="s">
        <v>509</v>
      </c>
      <c r="N314" t="s">
        <v>496</v>
      </c>
      <c r="O314">
        <v>-2</v>
      </c>
      <c r="P314">
        <v>15</v>
      </c>
      <c r="Q314" t="s">
        <v>510</v>
      </c>
      <c r="R314">
        <v>0</v>
      </c>
      <c r="S314" t="str">
        <f t="shared" si="28"/>
        <v>insert into tgear(`Type`,`SubType`,`Name`,`Capacity`,`Rating`,`Availability`,`Cost`,`Source`,`Description`,`Wireless`,`DataProcessing`,`Firewall`,`Vector`,`Speed`,`Penetration`,`Power`,`Effects`,`Max`) values ('Medical','Toxin','Neuro-Stun X','',0,'14R','100¥','Core','','',0,0,'Contact, Inhalation','1 Combat Turn',-2,15,'Disorientation, Stun Damage',0);</v>
      </c>
    </row>
    <row r="315" spans="1:19">
      <c r="A315" t="s">
        <v>448</v>
      </c>
      <c r="B315" t="s">
        <v>524</v>
      </c>
      <c r="C315" t="s">
        <v>514</v>
      </c>
      <c r="E315">
        <v>0</v>
      </c>
      <c r="G315" t="s">
        <v>55</v>
      </c>
      <c r="H315" t="s">
        <v>5</v>
      </c>
      <c r="K315">
        <v>0</v>
      </c>
      <c r="L315">
        <v>0</v>
      </c>
      <c r="M315" t="s">
        <v>509</v>
      </c>
      <c r="N315" t="s">
        <v>496</v>
      </c>
      <c r="O315">
        <v>0</v>
      </c>
      <c r="P315">
        <v>11</v>
      </c>
      <c r="Q315" t="s">
        <v>515</v>
      </c>
      <c r="R315">
        <v>0</v>
      </c>
      <c r="S315" t="str">
        <f t="shared" si="28"/>
        <v>insert into tgear(`Type`,`SubType`,`Name`,`Capacity`,`Rating`,`Availability`,`Cost`,`Source`,`Description`,`Wireless`,`DataProcessing`,`Firewall`,`Vector`,`Speed`,`Penetration`,`Power`,`Effects`,`Max`) values ('Medical','Toxin','Pepper Punch','',0,'','5¥','Core','','',0,0,'Contact, Inhalation','1 Combat Turn',0,11,'Nausea, Stun Damage',0);</v>
      </c>
    </row>
    <row r="316" spans="1:19">
      <c r="A316" t="s">
        <v>448</v>
      </c>
      <c r="B316" t="s">
        <v>524</v>
      </c>
      <c r="C316" t="s">
        <v>516</v>
      </c>
      <c r="E316">
        <v>0</v>
      </c>
      <c r="F316" t="s">
        <v>518</v>
      </c>
      <c r="G316" t="s">
        <v>9</v>
      </c>
      <c r="H316" t="s">
        <v>5</v>
      </c>
      <c r="K316">
        <v>0</v>
      </c>
      <c r="L316">
        <v>0</v>
      </c>
      <c r="M316" t="s">
        <v>509</v>
      </c>
      <c r="N316" t="s">
        <v>496</v>
      </c>
      <c r="O316">
        <v>-2</v>
      </c>
      <c r="P316">
        <v>12</v>
      </c>
      <c r="Q316" t="s">
        <v>517</v>
      </c>
      <c r="R316">
        <v>0</v>
      </c>
      <c r="S316" t="str">
        <f t="shared" si="28"/>
        <v>insert into tgear(`Type`,`SubType`,`Name`,`Capacity`,`Rating`,`Availability`,`Cost`,`Source`,`Description`,`Wireless`,`DataProcessing`,`Firewall`,`Vector`,`Speed`,`Penetration`,`Power`,`Effects`,`Max`) values ('Medical','Toxin','Seven-7','',0,'20F','1,000¥','Core','','',0,0,'Contact, Inhalation','1 Combat Turn',-2,12,'Physical Damage, Disorientation, Nausea',0);</v>
      </c>
    </row>
    <row r="317" spans="1:19">
      <c r="A317" t="s">
        <v>526</v>
      </c>
      <c r="B317" t="s">
        <v>525</v>
      </c>
      <c r="C317" t="s">
        <v>527</v>
      </c>
      <c r="E317">
        <v>1</v>
      </c>
      <c r="F317" t="str">
        <f>E317*3&amp;"F"</f>
        <v>3F</v>
      </c>
      <c r="G317" t="str">
        <f>E317*2500&amp;"¥"</f>
        <v>2500¥</v>
      </c>
      <c r="H317" t="s">
        <v>5</v>
      </c>
      <c r="K317">
        <v>0</v>
      </c>
      <c r="L317">
        <v>0</v>
      </c>
      <c r="O317">
        <v>0</v>
      </c>
      <c r="P317">
        <v>0</v>
      </c>
      <c r="R317">
        <v>0</v>
      </c>
      <c r="S317" t="str">
        <f t="shared" si="28"/>
        <v>insert into tgear(`Type`,`SubType`,`Name`,`Capacity`,`Rating`,`Availability`,`Cost`,`Source`,`Description`,`Wireless`,`DataProcessing`,`Firewall`,`Vector`,`Speed`,`Penetration`,`Power`,`Effects`,`Max`) values ('Misc','Identification','Fake SIN R1','',1,'3F','2500¥','Core','','',0,0,'','',0,0,'',0);</v>
      </c>
    </row>
    <row r="318" spans="1:19">
      <c r="A318" t="s">
        <v>526</v>
      </c>
      <c r="B318" t="s">
        <v>525</v>
      </c>
      <c r="C318" t="s">
        <v>528</v>
      </c>
      <c r="E318">
        <v>2</v>
      </c>
      <c r="F318" t="str">
        <f t="shared" ref="F318:F328" si="35">E318*3&amp;"F"</f>
        <v>6F</v>
      </c>
      <c r="G318" t="str">
        <f t="shared" ref="G318:G322" si="36">E318*2500&amp;"¥"</f>
        <v>5000¥</v>
      </c>
      <c r="H318" t="s">
        <v>5</v>
      </c>
      <c r="K318">
        <v>0</v>
      </c>
      <c r="L318">
        <v>0</v>
      </c>
      <c r="O318">
        <v>0</v>
      </c>
      <c r="P318">
        <v>0</v>
      </c>
      <c r="R318">
        <v>0</v>
      </c>
      <c r="S318" t="str">
        <f t="shared" si="28"/>
        <v>insert into tgear(`Type`,`SubType`,`Name`,`Capacity`,`Rating`,`Availability`,`Cost`,`Source`,`Description`,`Wireless`,`DataProcessing`,`Firewall`,`Vector`,`Speed`,`Penetration`,`Power`,`Effects`,`Max`) values ('Misc','Identification','Fake SIN R2','',2,'6F','5000¥','Core','','',0,0,'','',0,0,'',0);</v>
      </c>
    </row>
    <row r="319" spans="1:19">
      <c r="A319" t="s">
        <v>526</v>
      </c>
      <c r="B319" t="s">
        <v>525</v>
      </c>
      <c r="C319" t="s">
        <v>529</v>
      </c>
      <c r="E319">
        <v>3</v>
      </c>
      <c r="F319" t="str">
        <f t="shared" si="35"/>
        <v>9F</v>
      </c>
      <c r="G319" t="str">
        <f t="shared" si="36"/>
        <v>7500¥</v>
      </c>
      <c r="H319" t="s">
        <v>5</v>
      </c>
      <c r="K319">
        <v>0</v>
      </c>
      <c r="L319">
        <v>0</v>
      </c>
      <c r="O319">
        <v>0</v>
      </c>
      <c r="P319">
        <v>0</v>
      </c>
      <c r="R319">
        <v>0</v>
      </c>
      <c r="S319" t="str">
        <f t="shared" si="28"/>
        <v>insert into tgear(`Type`,`SubType`,`Name`,`Capacity`,`Rating`,`Availability`,`Cost`,`Source`,`Description`,`Wireless`,`DataProcessing`,`Firewall`,`Vector`,`Speed`,`Penetration`,`Power`,`Effects`,`Max`) values ('Misc','Identification','Fake SIN R3','',3,'9F','7500¥','Core','','',0,0,'','',0,0,'',0);</v>
      </c>
    </row>
    <row r="320" spans="1:19">
      <c r="A320" t="s">
        <v>526</v>
      </c>
      <c r="B320" t="s">
        <v>525</v>
      </c>
      <c r="C320" t="s">
        <v>530</v>
      </c>
      <c r="E320">
        <v>4</v>
      </c>
      <c r="F320" t="str">
        <f t="shared" si="35"/>
        <v>12F</v>
      </c>
      <c r="G320" t="str">
        <f t="shared" si="36"/>
        <v>10000¥</v>
      </c>
      <c r="H320" t="s">
        <v>5</v>
      </c>
      <c r="K320">
        <v>0</v>
      </c>
      <c r="L320">
        <v>0</v>
      </c>
      <c r="O320">
        <v>0</v>
      </c>
      <c r="P320">
        <v>0</v>
      </c>
      <c r="R320">
        <v>0</v>
      </c>
      <c r="S320" t="str">
        <f t="shared" si="28"/>
        <v>insert into tgear(`Type`,`SubType`,`Name`,`Capacity`,`Rating`,`Availability`,`Cost`,`Source`,`Description`,`Wireless`,`DataProcessing`,`Firewall`,`Vector`,`Speed`,`Penetration`,`Power`,`Effects`,`Max`) values ('Misc','Identification','Fake SIN R4','',4,'12F','10000¥','Core','','',0,0,'','',0,0,'',0);</v>
      </c>
    </row>
    <row r="321" spans="1:19">
      <c r="A321" t="s">
        <v>526</v>
      </c>
      <c r="B321" t="s">
        <v>525</v>
      </c>
      <c r="C321" t="s">
        <v>531</v>
      </c>
      <c r="E321">
        <v>5</v>
      </c>
      <c r="F321" t="str">
        <f t="shared" si="35"/>
        <v>15F</v>
      </c>
      <c r="G321" t="str">
        <f t="shared" si="36"/>
        <v>12500¥</v>
      </c>
      <c r="H321" t="s">
        <v>5</v>
      </c>
      <c r="K321">
        <v>0</v>
      </c>
      <c r="L321">
        <v>0</v>
      </c>
      <c r="O321">
        <v>0</v>
      </c>
      <c r="P321">
        <v>0</v>
      </c>
      <c r="R321">
        <v>0</v>
      </c>
      <c r="S321" t="str">
        <f t="shared" si="28"/>
        <v>insert into tgear(`Type`,`SubType`,`Name`,`Capacity`,`Rating`,`Availability`,`Cost`,`Source`,`Description`,`Wireless`,`DataProcessing`,`Firewall`,`Vector`,`Speed`,`Penetration`,`Power`,`Effects`,`Max`) values ('Misc','Identification','Fake SIN R5','',5,'15F','12500¥','Core','','',0,0,'','',0,0,'',0);</v>
      </c>
    </row>
    <row r="322" spans="1:19" ht="14.25" customHeight="1">
      <c r="A322" t="s">
        <v>526</v>
      </c>
      <c r="B322" t="s">
        <v>525</v>
      </c>
      <c r="C322" t="s">
        <v>532</v>
      </c>
      <c r="E322">
        <v>6</v>
      </c>
      <c r="F322" t="str">
        <f t="shared" si="35"/>
        <v>18F</v>
      </c>
      <c r="G322" t="str">
        <f t="shared" si="36"/>
        <v>15000¥</v>
      </c>
      <c r="H322" t="s">
        <v>5</v>
      </c>
      <c r="K322">
        <v>0</v>
      </c>
      <c r="L322">
        <v>0</v>
      </c>
      <c r="O322">
        <v>0</v>
      </c>
      <c r="P322">
        <v>0</v>
      </c>
      <c r="R322">
        <v>0</v>
      </c>
      <c r="S322" t="str">
        <f t="shared" si="28"/>
        <v>insert into tgear(`Type`,`SubType`,`Name`,`Capacity`,`Rating`,`Availability`,`Cost`,`Source`,`Description`,`Wireless`,`DataProcessing`,`Firewall`,`Vector`,`Speed`,`Penetration`,`Power`,`Effects`,`Max`) values ('Misc','Identification','Fake SIN R6','',6,'18F','15000¥','Core','','',0,0,'','',0,0,'',0);</v>
      </c>
    </row>
    <row r="323" spans="1:19">
      <c r="A323" t="s">
        <v>526</v>
      </c>
      <c r="B323" t="s">
        <v>525</v>
      </c>
      <c r="C323" t="s">
        <v>533</v>
      </c>
      <c r="E323">
        <v>1</v>
      </c>
      <c r="F323" t="str">
        <f t="shared" si="35"/>
        <v>3F</v>
      </c>
      <c r="G323" t="str">
        <f>E323*200&amp;"¥"</f>
        <v>200¥</v>
      </c>
      <c r="H323" t="s">
        <v>5</v>
      </c>
      <c r="K323">
        <v>0</v>
      </c>
      <c r="L323">
        <v>0</v>
      </c>
      <c r="O323">
        <v>0</v>
      </c>
      <c r="P323">
        <v>0</v>
      </c>
      <c r="R323">
        <v>0</v>
      </c>
      <c r="S323" t="str">
        <f t="shared" ref="S323:S386" si="37">"insert into tgear(`Type`,`SubType`,`Name`,`Capacity`,`Rating`,`Availability`,`Cost`,`Source`,`Description`,`Wireless`,`DataProcessing`,`Firewall`,`Vector`,`Speed`,`Penetration`,`Power`,`Effects`,`Max`) values ('"&amp;A323&amp;"','"&amp;B323&amp;"','"&amp;C323&amp;"','"&amp;D323&amp;"',"&amp;E323&amp;",'"&amp;F323&amp;"','"&amp;G323&amp;"','"&amp;H323&amp;"','"&amp;I323&amp;"','"&amp;J323&amp;"',"&amp;K323&amp;","&amp;L323&amp;",'"&amp;M323&amp;"','"&amp;N323&amp;"',"&amp;O323&amp;","&amp;P323&amp;",'"&amp;Q323&amp;"',"&amp;R323&amp;");"</f>
        <v>insert into tgear(`Type`,`SubType`,`Name`,`Capacity`,`Rating`,`Availability`,`Cost`,`Source`,`Description`,`Wireless`,`DataProcessing`,`Firewall`,`Vector`,`Speed`,`Penetration`,`Power`,`Effects`,`Max`) values ('Misc','Identification','Fake License R1','',1,'3F','200¥','Core','','',0,0,'','',0,0,'',0);</v>
      </c>
    </row>
    <row r="324" spans="1:19">
      <c r="A324" t="s">
        <v>526</v>
      </c>
      <c r="B324" t="s">
        <v>525</v>
      </c>
      <c r="C324" t="s">
        <v>534</v>
      </c>
      <c r="E324">
        <v>2</v>
      </c>
      <c r="F324" t="str">
        <f t="shared" si="35"/>
        <v>6F</v>
      </c>
      <c r="G324" t="str">
        <f t="shared" ref="G324:G328" si="38">E324*200&amp;"¥"</f>
        <v>400¥</v>
      </c>
      <c r="H324" t="s">
        <v>5</v>
      </c>
      <c r="K324">
        <v>0</v>
      </c>
      <c r="L324">
        <v>0</v>
      </c>
      <c r="O324">
        <v>0</v>
      </c>
      <c r="P324">
        <v>0</v>
      </c>
      <c r="R324">
        <v>0</v>
      </c>
      <c r="S324" t="str">
        <f t="shared" si="37"/>
        <v>insert into tgear(`Type`,`SubType`,`Name`,`Capacity`,`Rating`,`Availability`,`Cost`,`Source`,`Description`,`Wireless`,`DataProcessing`,`Firewall`,`Vector`,`Speed`,`Penetration`,`Power`,`Effects`,`Max`) values ('Misc','Identification','Fake License R2','',2,'6F','400¥','Core','','',0,0,'','',0,0,'',0);</v>
      </c>
    </row>
    <row r="325" spans="1:19">
      <c r="A325" t="s">
        <v>526</v>
      </c>
      <c r="B325" t="s">
        <v>525</v>
      </c>
      <c r="C325" t="s">
        <v>535</v>
      </c>
      <c r="E325">
        <v>3</v>
      </c>
      <c r="F325" t="str">
        <f t="shared" si="35"/>
        <v>9F</v>
      </c>
      <c r="G325" t="str">
        <f t="shared" si="38"/>
        <v>600¥</v>
      </c>
      <c r="H325" t="s">
        <v>5</v>
      </c>
      <c r="K325">
        <v>0</v>
      </c>
      <c r="L325">
        <v>0</v>
      </c>
      <c r="O325">
        <v>0</v>
      </c>
      <c r="P325">
        <v>0</v>
      </c>
      <c r="R325">
        <v>0</v>
      </c>
      <c r="S325" t="str">
        <f t="shared" si="37"/>
        <v>insert into tgear(`Type`,`SubType`,`Name`,`Capacity`,`Rating`,`Availability`,`Cost`,`Source`,`Description`,`Wireless`,`DataProcessing`,`Firewall`,`Vector`,`Speed`,`Penetration`,`Power`,`Effects`,`Max`) values ('Misc','Identification','Fake License R3','',3,'9F','600¥','Core','','',0,0,'','',0,0,'',0);</v>
      </c>
    </row>
    <row r="326" spans="1:19">
      <c r="A326" t="s">
        <v>526</v>
      </c>
      <c r="B326" t="s">
        <v>525</v>
      </c>
      <c r="C326" t="s">
        <v>536</v>
      </c>
      <c r="E326">
        <v>4</v>
      </c>
      <c r="F326" t="str">
        <f t="shared" si="35"/>
        <v>12F</v>
      </c>
      <c r="G326" t="str">
        <f t="shared" si="38"/>
        <v>800¥</v>
      </c>
      <c r="H326" t="s">
        <v>5</v>
      </c>
      <c r="K326">
        <v>0</v>
      </c>
      <c r="L326">
        <v>0</v>
      </c>
      <c r="O326">
        <v>0</v>
      </c>
      <c r="P326">
        <v>0</v>
      </c>
      <c r="R326">
        <v>0</v>
      </c>
      <c r="S326" t="str">
        <f t="shared" si="37"/>
        <v>insert into tgear(`Type`,`SubType`,`Name`,`Capacity`,`Rating`,`Availability`,`Cost`,`Source`,`Description`,`Wireless`,`DataProcessing`,`Firewall`,`Vector`,`Speed`,`Penetration`,`Power`,`Effects`,`Max`) values ('Misc','Identification','Fake License R4','',4,'12F','800¥','Core','','',0,0,'','',0,0,'',0);</v>
      </c>
    </row>
    <row r="327" spans="1:19">
      <c r="A327" t="s">
        <v>526</v>
      </c>
      <c r="B327" t="s">
        <v>525</v>
      </c>
      <c r="C327" t="s">
        <v>537</v>
      </c>
      <c r="E327">
        <v>5</v>
      </c>
      <c r="F327" t="str">
        <f t="shared" si="35"/>
        <v>15F</v>
      </c>
      <c r="G327" t="str">
        <f t="shared" si="38"/>
        <v>1000¥</v>
      </c>
      <c r="H327" t="s">
        <v>5</v>
      </c>
      <c r="K327">
        <v>0</v>
      </c>
      <c r="L327">
        <v>0</v>
      </c>
      <c r="O327">
        <v>0</v>
      </c>
      <c r="P327">
        <v>0</v>
      </c>
      <c r="R327">
        <v>0</v>
      </c>
      <c r="S327" t="str">
        <f t="shared" si="37"/>
        <v>insert into tgear(`Type`,`SubType`,`Name`,`Capacity`,`Rating`,`Availability`,`Cost`,`Source`,`Description`,`Wireless`,`DataProcessing`,`Firewall`,`Vector`,`Speed`,`Penetration`,`Power`,`Effects`,`Max`) values ('Misc','Identification','Fake License R5','',5,'15F','1000¥','Core','','',0,0,'','',0,0,'',0);</v>
      </c>
    </row>
    <row r="328" spans="1:19">
      <c r="A328" t="s">
        <v>526</v>
      </c>
      <c r="B328" t="s">
        <v>525</v>
      </c>
      <c r="C328" t="s">
        <v>538</v>
      </c>
      <c r="E328">
        <v>6</v>
      </c>
      <c r="F328" t="str">
        <f t="shared" si="35"/>
        <v>18F</v>
      </c>
      <c r="G328" t="str">
        <f t="shared" si="38"/>
        <v>1200¥</v>
      </c>
      <c r="H328" t="s">
        <v>5</v>
      </c>
      <c r="K328">
        <v>0</v>
      </c>
      <c r="L328">
        <v>0</v>
      </c>
      <c r="O328">
        <v>0</v>
      </c>
      <c r="P328">
        <v>0</v>
      </c>
      <c r="R328">
        <v>0</v>
      </c>
      <c r="S328" t="str">
        <f t="shared" si="37"/>
        <v>insert into tgear(`Type`,`SubType`,`Name`,`Capacity`,`Rating`,`Availability`,`Cost`,`Source`,`Description`,`Wireless`,`DataProcessing`,`Firewall`,`Vector`,`Speed`,`Penetration`,`Power`,`Effects`,`Max`) values ('Misc','Identification','Fake License R6','',6,'18F','1200¥','Core','','',0,0,'','',0,0,'',0);</v>
      </c>
    </row>
    <row r="329" spans="1:19">
      <c r="A329" t="s">
        <v>526</v>
      </c>
      <c r="B329" t="s">
        <v>558</v>
      </c>
      <c r="C329" t="s">
        <v>539</v>
      </c>
      <c r="E329">
        <v>0</v>
      </c>
      <c r="F329">
        <v>10</v>
      </c>
      <c r="G329" t="s">
        <v>418</v>
      </c>
      <c r="H329" t="s">
        <v>363</v>
      </c>
      <c r="K329">
        <v>0</v>
      </c>
      <c r="L329">
        <v>0</v>
      </c>
      <c r="O329">
        <v>0</v>
      </c>
      <c r="P329">
        <v>0</v>
      </c>
      <c r="R329">
        <v>0</v>
      </c>
      <c r="S329" t="str">
        <f t="shared" si="37"/>
        <v>insert into tgear(`Type`,`SubType`,`Name`,`Capacity`,`Rating`,`Availability`,`Cost`,`Source`,`Description`,`Wireless`,`DataProcessing`,`Firewall`,`Vector`,`Speed`,`Penetration`,`Power`,`Effects`,`Max`) values ('Misc','Nano Gear','Altskin (Per Application)','',0,'10','1,250¥','SR5:CF','','',0,0,'','',0,0,'',0);</v>
      </c>
    </row>
    <row r="330" spans="1:19">
      <c r="A330" t="s">
        <v>526</v>
      </c>
      <c r="B330" t="s">
        <v>558</v>
      </c>
      <c r="C330" t="s">
        <v>540</v>
      </c>
      <c r="E330">
        <v>0</v>
      </c>
      <c r="F330">
        <v>3</v>
      </c>
      <c r="G330" t="s">
        <v>541</v>
      </c>
      <c r="H330" t="s">
        <v>363</v>
      </c>
      <c r="K330">
        <v>0</v>
      </c>
      <c r="L330">
        <v>0</v>
      </c>
      <c r="O330">
        <v>0</v>
      </c>
      <c r="P330">
        <v>0</v>
      </c>
      <c r="R330">
        <v>0</v>
      </c>
      <c r="S330" t="str">
        <f t="shared" si="37"/>
        <v>insert into tgear(`Type`,`SubType`,`Name`,`Capacity`,`Rating`,`Availability`,`Cost`,`Source`,`Description`,`Wireless`,`DataProcessing`,`Firewall`,`Vector`,`Speed`,`Penetration`,`Power`,`Effects`,`Max`) values ('Misc','Nano Gear','Altskin (Armor)','',0,'3','+500¥','SR5:CF','','',0,0,'','',0,0,'',0);</v>
      </c>
    </row>
    <row r="331" spans="1:19">
      <c r="A331" t="s">
        <v>526</v>
      </c>
      <c r="B331" t="s">
        <v>558</v>
      </c>
      <c r="C331" t="s">
        <v>542</v>
      </c>
      <c r="E331">
        <v>0</v>
      </c>
      <c r="F331">
        <v>2</v>
      </c>
      <c r="G331" t="s">
        <v>32</v>
      </c>
      <c r="H331" t="s">
        <v>363</v>
      </c>
      <c r="K331">
        <v>0</v>
      </c>
      <c r="L331">
        <v>0</v>
      </c>
      <c r="O331">
        <v>0</v>
      </c>
      <c r="P331">
        <v>0</v>
      </c>
      <c r="R331">
        <v>0</v>
      </c>
      <c r="S331" t="str">
        <f t="shared" si="37"/>
        <v>insert into tgear(`Type`,`SubType`,`Name`,`Capacity`,`Rating`,`Availability`,`Cost`,`Source`,`Description`,`Wireless`,`DataProcessing`,`Firewall`,`Vector`,`Speed`,`Penetration`,`Power`,`Effects`,`Max`) values ('Misc','Nano Gear','Altskin (Chameleon)','',0,'2','+250¥','SR5:CF','','',0,0,'','',0,0,'',0);</v>
      </c>
    </row>
    <row r="332" spans="1:19">
      <c r="A332" t="s">
        <v>526</v>
      </c>
      <c r="B332" t="s">
        <v>558</v>
      </c>
      <c r="C332" t="s">
        <v>543</v>
      </c>
      <c r="E332">
        <v>0</v>
      </c>
      <c r="F332" t="s">
        <v>31</v>
      </c>
      <c r="G332" t="s">
        <v>544</v>
      </c>
      <c r="H332" t="s">
        <v>363</v>
      </c>
      <c r="K332">
        <v>0</v>
      </c>
      <c r="L332">
        <v>0</v>
      </c>
      <c r="O332">
        <v>0</v>
      </c>
      <c r="P332">
        <v>0</v>
      </c>
      <c r="R332">
        <v>0</v>
      </c>
      <c r="S332" t="str">
        <f t="shared" si="37"/>
        <v>insert into tgear(`Type`,`SubType`,`Name`,`Capacity`,`Rating`,`Availability`,`Cost`,`Source`,`Description`,`Wireless`,`DataProcessing`,`Firewall`,`Vector`,`Speed`,`Penetration`,`Power`,`Effects`,`Max`) values ('Misc','Nano Gear','Altskin (Newprint)','',0,'+4F','+(Rating x 200¥','SR5:CF','','',0,0,'','',0,0,'',0);</v>
      </c>
    </row>
    <row r="333" spans="1:19">
      <c r="A333" t="s">
        <v>526</v>
      </c>
      <c r="B333" t="s">
        <v>558</v>
      </c>
      <c r="C333" t="s">
        <v>545</v>
      </c>
      <c r="E333">
        <v>0</v>
      </c>
      <c r="F333">
        <v>1</v>
      </c>
      <c r="G333" t="s">
        <v>32</v>
      </c>
      <c r="H333" t="s">
        <v>363</v>
      </c>
      <c r="K333">
        <v>0</v>
      </c>
      <c r="L333">
        <v>0</v>
      </c>
      <c r="O333">
        <v>0</v>
      </c>
      <c r="P333">
        <v>0</v>
      </c>
      <c r="R333">
        <v>0</v>
      </c>
      <c r="S333" t="str">
        <f t="shared" si="37"/>
        <v>insert into tgear(`Type`,`SubType`,`Name`,`Capacity`,`Rating`,`Availability`,`Cost`,`Source`,`Description`,`Wireless`,`DataProcessing`,`Firewall`,`Vector`,`Speed`,`Penetration`,`Power`,`Effects`,`Max`) values ('Misc','Nano Gear','Altskin (Sealer)','',0,'1','+250¥','SR5:CF','','',0,0,'','',0,0,'',0);</v>
      </c>
    </row>
    <row r="334" spans="1:19">
      <c r="A334" t="s">
        <v>526</v>
      </c>
      <c r="B334" t="s">
        <v>558</v>
      </c>
      <c r="C334" t="s">
        <v>546</v>
      </c>
      <c r="E334">
        <v>0</v>
      </c>
      <c r="F334">
        <v>2</v>
      </c>
      <c r="G334" t="s">
        <v>32</v>
      </c>
      <c r="H334" t="s">
        <v>363</v>
      </c>
      <c r="K334">
        <v>0</v>
      </c>
      <c r="L334">
        <v>0</v>
      </c>
      <c r="O334">
        <v>0</v>
      </c>
      <c r="P334">
        <v>0</v>
      </c>
      <c r="R334">
        <v>0</v>
      </c>
      <c r="S334" t="str">
        <f t="shared" si="37"/>
        <v>insert into tgear(`Type`,`SubType`,`Name`,`Capacity`,`Rating`,`Availability`,`Cost`,`Source`,`Description`,`Wireless`,`DataProcessing`,`Firewall`,`Vector`,`Speed`,`Penetration`,`Power`,`Effects`,`Max`) values ('Misc','Nano Gear','Altskin (Shifter)','',0,'2','+250¥','SR5:CF','','',0,0,'','',0,0,'',0);</v>
      </c>
    </row>
    <row r="335" spans="1:19">
      <c r="A335" t="s">
        <v>526</v>
      </c>
      <c r="B335" t="s">
        <v>558</v>
      </c>
      <c r="C335" t="s">
        <v>547</v>
      </c>
      <c r="E335">
        <v>0</v>
      </c>
      <c r="F335">
        <v>8</v>
      </c>
      <c r="G335" t="s">
        <v>45</v>
      </c>
      <c r="H335" t="s">
        <v>363</v>
      </c>
      <c r="K335">
        <v>0</v>
      </c>
      <c r="L335">
        <v>0</v>
      </c>
      <c r="O335">
        <v>0</v>
      </c>
      <c r="P335">
        <v>0</v>
      </c>
      <c r="R335">
        <v>0</v>
      </c>
      <c r="S335" t="str">
        <f t="shared" si="37"/>
        <v>insert into tgear(`Type`,`SubType`,`Name`,`Capacity`,`Rating`,`Availability`,`Cost`,`Source`,`Description`,`Wireless`,`DataProcessing`,`Firewall`,`Vector`,`Speed`,`Penetration`,`Power`,`Effects`,`Max`) values ('Misc','Nano Gear','Etchers','',0,'8','500¥','SR5:CF','','',0,0,'','',0,0,'',0);</v>
      </c>
    </row>
    <row r="336" spans="1:19">
      <c r="A336" t="s">
        <v>526</v>
      </c>
      <c r="B336" t="s">
        <v>558</v>
      </c>
      <c r="C336" t="s">
        <v>548</v>
      </c>
      <c r="E336">
        <v>0</v>
      </c>
      <c r="F336" t="s">
        <v>189</v>
      </c>
      <c r="G336" t="s">
        <v>9</v>
      </c>
      <c r="H336" t="s">
        <v>363</v>
      </c>
      <c r="K336">
        <v>0</v>
      </c>
      <c r="L336">
        <v>0</v>
      </c>
      <c r="O336">
        <v>0</v>
      </c>
      <c r="P336">
        <v>0</v>
      </c>
      <c r="R336">
        <v>0</v>
      </c>
      <c r="S336" t="str">
        <f t="shared" si="37"/>
        <v>insert into tgear(`Type`,`SubType`,`Name`,`Capacity`,`Rating`,`Availability`,`Cost`,`Source`,`Description`,`Wireless`,`DataProcessing`,`Firewall`,`Vector`,`Speed`,`Penetration`,`Power`,`Effects`,`Max`) values ('Misc','Nano Gear','Monowire (Per Meter)','',0,'14R','1,000¥','SR5:CF','','',0,0,'','',0,0,'',0);</v>
      </c>
    </row>
    <row r="337" spans="1:19">
      <c r="A337" t="s">
        <v>526</v>
      </c>
      <c r="B337" t="s">
        <v>558</v>
      </c>
      <c r="C337" t="s">
        <v>549</v>
      </c>
      <c r="E337">
        <v>0</v>
      </c>
      <c r="F337" t="s">
        <v>99</v>
      </c>
      <c r="G337" t="s">
        <v>424</v>
      </c>
      <c r="H337" t="s">
        <v>363</v>
      </c>
      <c r="K337">
        <v>0</v>
      </c>
      <c r="L337">
        <v>0</v>
      </c>
      <c r="O337">
        <v>0</v>
      </c>
      <c r="P337">
        <v>0</v>
      </c>
      <c r="R337">
        <v>0</v>
      </c>
      <c r="S337" t="str">
        <f t="shared" si="37"/>
        <v>insert into tgear(`Type`,`SubType`,`Name`,`Capacity`,`Rating`,`Availability`,`Cost`,`Source`,`Description`,`Wireless`,`DataProcessing`,`Firewall`,`Vector`,`Speed`,`Penetration`,`Power`,`Effects`,`Max`) values ('Misc','Nano Gear','Nanopaste Disguise Container (Small)','',0,'12F','350¥','SR5:CF','','',0,0,'','',0,0,'',0);</v>
      </c>
    </row>
    <row r="338" spans="1:19">
      <c r="A338" t="s">
        <v>526</v>
      </c>
      <c r="B338" t="s">
        <v>558</v>
      </c>
      <c r="C338" t="s">
        <v>550</v>
      </c>
      <c r="E338">
        <v>0</v>
      </c>
      <c r="F338" t="s">
        <v>113</v>
      </c>
      <c r="G338" t="s">
        <v>7</v>
      </c>
      <c r="H338" t="s">
        <v>363</v>
      </c>
      <c r="K338">
        <v>0</v>
      </c>
      <c r="L338">
        <v>0</v>
      </c>
      <c r="O338">
        <v>0</v>
      </c>
      <c r="P338">
        <v>0</v>
      </c>
      <c r="R338">
        <v>0</v>
      </c>
      <c r="S338" t="str">
        <f t="shared" si="37"/>
        <v>insert into tgear(`Type`,`SubType`,`Name`,`Capacity`,`Rating`,`Availability`,`Cost`,`Source`,`Description`,`Wireless`,`DataProcessing`,`Firewall`,`Vector`,`Speed`,`Penetration`,`Power`,`Effects`,`Max`) values ('Misc','Nano Gear','Nanopaste Disguise Container (Large)','',0,'16F','700¥','SR5:CF','','',0,0,'','',0,0,'',0);</v>
      </c>
    </row>
    <row r="339" spans="1:19">
      <c r="A339" t="s">
        <v>526</v>
      </c>
      <c r="B339" t="s">
        <v>558</v>
      </c>
      <c r="C339" t="s">
        <v>551</v>
      </c>
      <c r="E339">
        <v>0</v>
      </c>
      <c r="F339">
        <v>8</v>
      </c>
      <c r="G339" t="s">
        <v>552</v>
      </c>
      <c r="H339" t="s">
        <v>363</v>
      </c>
      <c r="K339">
        <v>0</v>
      </c>
      <c r="L339">
        <v>0</v>
      </c>
      <c r="O339">
        <v>0</v>
      </c>
      <c r="P339">
        <v>0</v>
      </c>
      <c r="R339">
        <v>0</v>
      </c>
      <c r="S339" t="str">
        <f t="shared" si="37"/>
        <v>insert into tgear(`Type`,`SubType`,`Name`,`Capacity`,`Rating`,`Availability`,`Cost`,`Source`,`Description`,`Wireless`,`DataProcessing`,`Firewall`,`Vector`,`Speed`,`Penetration`,`Power`,`Effects`,`Max`) values ('Misc','Nano Gear','Nanoscanner','',0,'8','As Sensor¥','SR5:CF','','',0,0,'','',0,0,'',0);</v>
      </c>
    </row>
    <row r="340" spans="1:19">
      <c r="A340" t="s">
        <v>526</v>
      </c>
      <c r="B340" t="s">
        <v>558</v>
      </c>
      <c r="C340" t="s">
        <v>553</v>
      </c>
      <c r="E340">
        <v>0</v>
      </c>
      <c r="F340" t="s">
        <v>367</v>
      </c>
      <c r="G340" t="s">
        <v>236</v>
      </c>
      <c r="H340" t="s">
        <v>363</v>
      </c>
      <c r="K340">
        <v>0</v>
      </c>
      <c r="L340">
        <v>0</v>
      </c>
      <c r="O340">
        <v>0</v>
      </c>
      <c r="P340">
        <v>0</v>
      </c>
      <c r="R340">
        <v>0</v>
      </c>
      <c r="S340" t="str">
        <f t="shared" si="37"/>
        <v>insert into tgear(`Type`,`SubType`,`Name`,`Capacity`,`Rating`,`Availability`,`Cost`,`Source`,`Description`,`Wireless`,`DataProcessing`,`Firewall`,`Vector`,`Speed`,`Penetration`,`Power`,`Effects`,`Max`) values ('Misc','Nano Gear','NanoSpy (Per Application)','',0,'14F','10,000¥','SR5:CF','','',0,0,'','',0,0,'',0);</v>
      </c>
    </row>
    <row r="341" spans="1:19">
      <c r="A341" t="s">
        <v>526</v>
      </c>
      <c r="B341" t="s">
        <v>558</v>
      </c>
      <c r="C341" t="s">
        <v>554</v>
      </c>
      <c r="E341">
        <v>0</v>
      </c>
      <c r="F341">
        <v>6</v>
      </c>
      <c r="G341" t="s">
        <v>23</v>
      </c>
      <c r="H341" t="s">
        <v>363</v>
      </c>
      <c r="K341">
        <v>0</v>
      </c>
      <c r="L341">
        <v>0</v>
      </c>
      <c r="O341">
        <v>0</v>
      </c>
      <c r="P341">
        <v>0</v>
      </c>
      <c r="R341">
        <v>0</v>
      </c>
      <c r="S341" t="str">
        <f t="shared" si="37"/>
        <v>insert into tgear(`Type`,`SubType`,`Name`,`Capacity`,`Rating`,`Availability`,`Cost`,`Source`,`Description`,`Wireless`,`DataProcessing`,`Firewall`,`Vector`,`Speed`,`Penetration`,`Power`,`Effects`,`Max`) values ('Misc','Nano Gear','Savior Medkit','',0,'6','2,000¥','SR5:CF','','',0,0,'','',0,0,'',0);</v>
      </c>
    </row>
    <row r="342" spans="1:19">
      <c r="A342" t="s">
        <v>526</v>
      </c>
      <c r="B342" t="s">
        <v>558</v>
      </c>
      <c r="C342" t="s">
        <v>555</v>
      </c>
      <c r="E342">
        <v>0</v>
      </c>
      <c r="F342">
        <v>4</v>
      </c>
      <c r="G342" t="s">
        <v>227</v>
      </c>
      <c r="H342" t="s">
        <v>363</v>
      </c>
      <c r="K342">
        <v>0</v>
      </c>
      <c r="L342">
        <v>0</v>
      </c>
      <c r="O342">
        <v>0</v>
      </c>
      <c r="P342">
        <v>0</v>
      </c>
      <c r="R342">
        <v>0</v>
      </c>
      <c r="S342" t="str">
        <f t="shared" si="37"/>
        <v>insert into tgear(`Type`,`SubType`,`Name`,`Capacity`,`Rating`,`Availability`,`Cost`,`Source`,`Description`,`Wireless`,`DataProcessing`,`Firewall`,`Vector`,`Speed`,`Penetration`,`Power`,`Effects`,`Max`) values ('Misc','Nano Gear','Savior Medkit Supplies','',0,'4','300¥','SR5:CF','','',0,0,'','',0,0,'',0);</v>
      </c>
    </row>
    <row r="343" spans="1:19">
      <c r="A343" t="s">
        <v>526</v>
      </c>
      <c r="B343" t="s">
        <v>558</v>
      </c>
      <c r="C343" t="s">
        <v>556</v>
      </c>
      <c r="E343">
        <v>0</v>
      </c>
      <c r="F343" t="s">
        <v>84</v>
      </c>
      <c r="G343" t="s">
        <v>25</v>
      </c>
      <c r="H343" t="s">
        <v>363</v>
      </c>
      <c r="K343">
        <v>0</v>
      </c>
      <c r="L343">
        <v>0</v>
      </c>
      <c r="O343">
        <v>0</v>
      </c>
      <c r="P343">
        <v>0</v>
      </c>
      <c r="R343">
        <v>0</v>
      </c>
      <c r="S343" t="str">
        <f t="shared" si="37"/>
        <v>insert into tgear(`Type`,`SubType`,`Name`,`Capacity`,`Rating`,`Availability`,`Cost`,`Source`,`Description`,`Wireless`,`DataProcessing`,`Firewall`,`Vector`,`Speed`,`Penetration`,`Power`,`Effects`,`Max`) values ('Misc','Nano Gear','Smart Corrosives (Per Application)','',0,'10R','4,000¥','SR5:CF','','',0,0,'','',0,0,'',0);</v>
      </c>
    </row>
    <row r="344" spans="1:19">
      <c r="A344" t="s">
        <v>526</v>
      </c>
      <c r="B344" t="s">
        <v>558</v>
      </c>
      <c r="C344" t="s">
        <v>557</v>
      </c>
      <c r="E344">
        <v>0</v>
      </c>
      <c r="F344">
        <v>10</v>
      </c>
      <c r="G344" t="s">
        <v>105</v>
      </c>
      <c r="H344" t="s">
        <v>363</v>
      </c>
      <c r="K344">
        <v>0</v>
      </c>
      <c r="L344">
        <v>0</v>
      </c>
      <c r="O344">
        <v>0</v>
      </c>
      <c r="P344">
        <v>0</v>
      </c>
      <c r="R344">
        <v>0</v>
      </c>
      <c r="S344" t="str">
        <f t="shared" si="37"/>
        <v>insert into tgear(`Type`,`SubType`,`Name`,`Capacity`,`Rating`,`Availability`,`Cost`,`Source`,`Description`,`Wireless`,`DataProcessing`,`Firewall`,`Vector`,`Speed`,`Penetration`,`Power`,`Effects`,`Max`) values ('Misc','Nano Gear','Universal Sealant (Per Application)','',0,'10','250¥','SR5:CF','','',0,0,'','',0,0,'',0);</v>
      </c>
    </row>
    <row r="345" spans="1:19">
      <c r="A345" t="s">
        <v>526</v>
      </c>
      <c r="B345" t="s">
        <v>572</v>
      </c>
      <c r="C345" t="s">
        <v>578</v>
      </c>
      <c r="E345">
        <v>1</v>
      </c>
      <c r="F345">
        <f>E345*2</f>
        <v>2</v>
      </c>
      <c r="G345" t="str">
        <f>E345*150&amp;"¥"</f>
        <v>150¥</v>
      </c>
      <c r="H345" t="s">
        <v>5</v>
      </c>
      <c r="K345">
        <v>0</v>
      </c>
      <c r="L345">
        <v>0</v>
      </c>
      <c r="O345">
        <v>0</v>
      </c>
      <c r="P345">
        <v>0</v>
      </c>
      <c r="R345">
        <v>0</v>
      </c>
      <c r="S345" t="str">
        <f t="shared" si="37"/>
        <v>insert into tgear(`Type`,`SubType`,`Name`,`Capacity`,`Rating`,`Availability`,`Cost`,`Source`,`Description`,`Wireless`,`DataProcessing`,`Firewall`,`Vector`,`Speed`,`Penetration`,`Power`,`Effects`,`Max`) values ('Misc','Survival Gear','Chemsuit R1','',1,'2','150¥','Core','','',0,0,'','',0,0,'',0);</v>
      </c>
    </row>
    <row r="346" spans="1:19">
      <c r="A346" t="s">
        <v>526</v>
      </c>
      <c r="B346" t="s">
        <v>572</v>
      </c>
      <c r="C346" t="s">
        <v>577</v>
      </c>
      <c r="E346">
        <v>2</v>
      </c>
      <c r="F346">
        <f t="shared" ref="F346:F351" si="39">E346*2</f>
        <v>4</v>
      </c>
      <c r="G346" t="str">
        <f t="shared" ref="G346:G350" si="40">E346*150&amp;"¥"</f>
        <v>300¥</v>
      </c>
      <c r="H346" t="s">
        <v>5</v>
      </c>
      <c r="K346">
        <v>0</v>
      </c>
      <c r="L346">
        <v>0</v>
      </c>
      <c r="O346">
        <v>0</v>
      </c>
      <c r="P346">
        <v>0</v>
      </c>
      <c r="R346">
        <v>0</v>
      </c>
      <c r="S346" t="str">
        <f t="shared" si="37"/>
        <v>insert into tgear(`Type`,`SubType`,`Name`,`Capacity`,`Rating`,`Availability`,`Cost`,`Source`,`Description`,`Wireless`,`DataProcessing`,`Firewall`,`Vector`,`Speed`,`Penetration`,`Power`,`Effects`,`Max`) values ('Misc','Survival Gear','Chemsuit R2','',2,'4','300¥','Core','','',0,0,'','',0,0,'',0);</v>
      </c>
    </row>
    <row r="347" spans="1:19">
      <c r="A347" t="s">
        <v>526</v>
      </c>
      <c r="B347" t="s">
        <v>572</v>
      </c>
      <c r="C347" t="s">
        <v>576</v>
      </c>
      <c r="E347">
        <v>3</v>
      </c>
      <c r="F347">
        <f t="shared" si="39"/>
        <v>6</v>
      </c>
      <c r="G347" t="str">
        <f t="shared" si="40"/>
        <v>450¥</v>
      </c>
      <c r="H347" t="s">
        <v>5</v>
      </c>
      <c r="K347">
        <v>0</v>
      </c>
      <c r="L347">
        <v>0</v>
      </c>
      <c r="O347">
        <v>0</v>
      </c>
      <c r="P347">
        <v>0</v>
      </c>
      <c r="R347">
        <v>0</v>
      </c>
      <c r="S347" t="str">
        <f t="shared" si="37"/>
        <v>insert into tgear(`Type`,`SubType`,`Name`,`Capacity`,`Rating`,`Availability`,`Cost`,`Source`,`Description`,`Wireless`,`DataProcessing`,`Firewall`,`Vector`,`Speed`,`Penetration`,`Power`,`Effects`,`Max`) values ('Misc','Survival Gear','Chemsuit R3','',3,'6','450¥','Core','','',0,0,'','',0,0,'',0);</v>
      </c>
    </row>
    <row r="348" spans="1:19">
      <c r="A348" t="s">
        <v>526</v>
      </c>
      <c r="B348" t="s">
        <v>572</v>
      </c>
      <c r="C348" t="s">
        <v>575</v>
      </c>
      <c r="E348">
        <v>4</v>
      </c>
      <c r="F348">
        <f t="shared" si="39"/>
        <v>8</v>
      </c>
      <c r="G348" t="str">
        <f t="shared" si="40"/>
        <v>600¥</v>
      </c>
      <c r="H348" t="s">
        <v>5</v>
      </c>
      <c r="K348">
        <v>0</v>
      </c>
      <c r="L348">
        <v>0</v>
      </c>
      <c r="O348">
        <v>0</v>
      </c>
      <c r="P348">
        <v>0</v>
      </c>
      <c r="R348">
        <v>0</v>
      </c>
      <c r="S348" t="str">
        <f t="shared" si="37"/>
        <v>insert into tgear(`Type`,`SubType`,`Name`,`Capacity`,`Rating`,`Availability`,`Cost`,`Source`,`Description`,`Wireless`,`DataProcessing`,`Firewall`,`Vector`,`Speed`,`Penetration`,`Power`,`Effects`,`Max`) values ('Misc','Survival Gear','Chemsuit R4','',4,'8','600¥','Core','','',0,0,'','',0,0,'',0);</v>
      </c>
    </row>
    <row r="349" spans="1:19">
      <c r="A349" t="s">
        <v>526</v>
      </c>
      <c r="B349" t="s">
        <v>572</v>
      </c>
      <c r="C349" t="s">
        <v>574</v>
      </c>
      <c r="E349">
        <v>5</v>
      </c>
      <c r="F349">
        <f t="shared" si="39"/>
        <v>10</v>
      </c>
      <c r="G349" t="str">
        <f t="shared" si="40"/>
        <v>750¥</v>
      </c>
      <c r="H349" t="s">
        <v>5</v>
      </c>
      <c r="K349">
        <v>0</v>
      </c>
      <c r="L349">
        <v>0</v>
      </c>
      <c r="O349">
        <v>0</v>
      </c>
      <c r="P349">
        <v>0</v>
      </c>
      <c r="R349">
        <v>0</v>
      </c>
      <c r="S349" t="str">
        <f t="shared" si="37"/>
        <v>insert into tgear(`Type`,`SubType`,`Name`,`Capacity`,`Rating`,`Availability`,`Cost`,`Source`,`Description`,`Wireless`,`DataProcessing`,`Firewall`,`Vector`,`Speed`,`Penetration`,`Power`,`Effects`,`Max`) values ('Misc','Survival Gear','Chemsuit R5','',5,'10','750¥','Core','','',0,0,'','',0,0,'',0);</v>
      </c>
    </row>
    <row r="350" spans="1:19">
      <c r="A350" t="s">
        <v>526</v>
      </c>
      <c r="B350" t="s">
        <v>572</v>
      </c>
      <c r="C350" t="s">
        <v>573</v>
      </c>
      <c r="E350">
        <v>6</v>
      </c>
      <c r="F350">
        <f t="shared" si="39"/>
        <v>12</v>
      </c>
      <c r="G350" t="str">
        <f t="shared" si="40"/>
        <v>900¥</v>
      </c>
      <c r="H350" t="s">
        <v>5</v>
      </c>
      <c r="K350">
        <v>0</v>
      </c>
      <c r="L350">
        <v>0</v>
      </c>
      <c r="O350">
        <v>0</v>
      </c>
      <c r="P350">
        <v>0</v>
      </c>
      <c r="R350">
        <v>0</v>
      </c>
      <c r="S350" t="str">
        <f t="shared" si="37"/>
        <v>insert into tgear(`Type`,`SubType`,`Name`,`Capacity`,`Rating`,`Availability`,`Cost`,`Source`,`Description`,`Wireless`,`DataProcessing`,`Firewall`,`Vector`,`Speed`,`Penetration`,`Power`,`Effects`,`Max`) values ('Misc','Survival Gear','Chemsuit R6','',6,'12','900¥','Core','','',0,0,'','',0,0,'',0);</v>
      </c>
    </row>
    <row r="351" spans="1:19">
      <c r="A351" t="s">
        <v>526</v>
      </c>
      <c r="B351" t="s">
        <v>572</v>
      </c>
      <c r="C351" t="s">
        <v>559</v>
      </c>
      <c r="E351">
        <v>0</v>
      </c>
      <c r="F351">
        <f t="shared" si="39"/>
        <v>0</v>
      </c>
      <c r="G351" t="s">
        <v>66</v>
      </c>
      <c r="H351" t="s">
        <v>5</v>
      </c>
      <c r="K351">
        <v>0</v>
      </c>
      <c r="L351">
        <v>0</v>
      </c>
      <c r="O351">
        <v>0</v>
      </c>
      <c r="P351">
        <v>0</v>
      </c>
      <c r="R351">
        <v>0</v>
      </c>
      <c r="S351" t="str">
        <f t="shared" si="37"/>
        <v>insert into tgear(`Type`,`SubType`,`Name`,`Capacity`,`Rating`,`Availability`,`Cost`,`Source`,`Description`,`Wireless`,`DataProcessing`,`Firewall`,`Vector`,`Speed`,`Penetration`,`Power`,`Effects`,`Max`) values ('Misc','Survival Gear','Climbing gear','',0,'0','200¥','Core','','',0,0,'','',0,0,'',0);</v>
      </c>
    </row>
    <row r="352" spans="1:19">
      <c r="A352" t="s">
        <v>526</v>
      </c>
      <c r="B352" t="s">
        <v>572</v>
      </c>
      <c r="C352" t="s">
        <v>560</v>
      </c>
      <c r="E352">
        <v>0</v>
      </c>
      <c r="F352">
        <v>6</v>
      </c>
      <c r="G352" t="s">
        <v>23</v>
      </c>
      <c r="H352" t="s">
        <v>5</v>
      </c>
      <c r="K352">
        <v>0</v>
      </c>
      <c r="L352">
        <v>0</v>
      </c>
      <c r="O352">
        <v>0</v>
      </c>
      <c r="P352">
        <v>0</v>
      </c>
      <c r="R352">
        <v>0</v>
      </c>
      <c r="S352" t="str">
        <f t="shared" si="37"/>
        <v>insert into tgear(`Type`,`SubType`,`Name`,`Capacity`,`Rating`,`Availability`,`Cost`,`Source`,`Description`,`Wireless`,`DataProcessing`,`Firewall`,`Vector`,`Speed`,`Penetration`,`Power`,`Effects`,`Max`) values ('Misc','Survival Gear','Diving gear','',0,'6','2,000¥','Core','','',0,0,'','',0,0,'',0);</v>
      </c>
    </row>
    <row r="353" spans="1:19">
      <c r="A353" t="s">
        <v>526</v>
      </c>
      <c r="B353" t="s">
        <v>572</v>
      </c>
      <c r="C353" t="s">
        <v>561</v>
      </c>
      <c r="E353">
        <v>0</v>
      </c>
      <c r="G353" t="s">
        <v>69</v>
      </c>
      <c r="H353" t="s">
        <v>5</v>
      </c>
      <c r="K353">
        <v>0</v>
      </c>
      <c r="L353">
        <v>0</v>
      </c>
      <c r="O353">
        <v>0</v>
      </c>
      <c r="P353">
        <v>0</v>
      </c>
      <c r="R353">
        <v>0</v>
      </c>
      <c r="S353" t="str">
        <f t="shared" si="37"/>
        <v>insert into tgear(`Type`,`SubType`,`Name`,`Capacity`,`Rating`,`Availability`,`Cost`,`Source`,`Description`,`Wireless`,`DataProcessing`,`Firewall`,`Vector`,`Speed`,`Penetration`,`Power`,`Effects`,`Max`) values ('Misc','Survival Gear','Flashlight','',0,'','25¥','Core','','',0,0,'','',0,0,'',0);</v>
      </c>
    </row>
    <row r="354" spans="1:19">
      <c r="A354" t="s">
        <v>526</v>
      </c>
      <c r="B354" t="s">
        <v>572</v>
      </c>
      <c r="C354" t="s">
        <v>562</v>
      </c>
      <c r="E354">
        <v>0</v>
      </c>
      <c r="G354" t="s">
        <v>66</v>
      </c>
      <c r="H354" t="s">
        <v>5</v>
      </c>
      <c r="K354">
        <v>0</v>
      </c>
      <c r="L354">
        <v>0</v>
      </c>
      <c r="O354">
        <v>0</v>
      </c>
      <c r="P354">
        <v>0</v>
      </c>
      <c r="R354">
        <v>0</v>
      </c>
      <c r="S354" t="str">
        <f t="shared" si="37"/>
        <v>insert into tgear(`Type`,`SubType`,`Name`,`Capacity`,`Rating`,`Availability`,`Cost`,`Source`,`Description`,`Wireless`,`DataProcessing`,`Firewall`,`Vector`,`Speed`,`Penetration`,`Power`,`Effects`,`Max`) values ('Misc','Survival Gear','Gas mask','',0,'','200¥','Core','','',0,0,'','',0,0,'',0);</v>
      </c>
    </row>
    <row r="355" spans="1:19">
      <c r="A355" t="s">
        <v>526</v>
      </c>
      <c r="B355" t="s">
        <v>572</v>
      </c>
      <c r="C355" t="s">
        <v>563</v>
      </c>
      <c r="E355">
        <v>0</v>
      </c>
      <c r="F355">
        <v>12</v>
      </c>
      <c r="G355" t="s">
        <v>105</v>
      </c>
      <c r="H355" t="s">
        <v>5</v>
      </c>
      <c r="K355">
        <v>0</v>
      </c>
      <c r="L355">
        <v>0</v>
      </c>
      <c r="O355">
        <v>0</v>
      </c>
      <c r="P355">
        <v>0</v>
      </c>
      <c r="R355">
        <v>0</v>
      </c>
      <c r="S355" t="str">
        <f t="shared" si="37"/>
        <v>insert into tgear(`Type`,`SubType`,`Name`,`Capacity`,`Rating`,`Availability`,`Cost`,`Source`,`Description`,`Wireless`,`DataProcessing`,`Firewall`,`Vector`,`Speed`,`Penetration`,`Power`,`Effects`,`Max`) values ('Misc','Survival Gear','Gecko tape gloves','',0,'12','250¥','Core','','',0,0,'','',0,0,'',0);</v>
      </c>
    </row>
    <row r="356" spans="1:19">
      <c r="A356" t="s">
        <v>526</v>
      </c>
      <c r="B356" t="s">
        <v>572</v>
      </c>
      <c r="C356" t="s">
        <v>564</v>
      </c>
      <c r="E356">
        <v>0</v>
      </c>
      <c r="F356">
        <v>8</v>
      </c>
      <c r="G356" t="s">
        <v>13</v>
      </c>
      <c r="H356" t="s">
        <v>5</v>
      </c>
      <c r="K356">
        <v>0</v>
      </c>
      <c r="L356">
        <v>0</v>
      </c>
      <c r="O356">
        <v>0</v>
      </c>
      <c r="P356">
        <v>0</v>
      </c>
      <c r="R356">
        <v>0</v>
      </c>
      <c r="S356" t="str">
        <f t="shared" si="37"/>
        <v>insert into tgear(`Type`,`SubType`,`Name`,`Capacity`,`Rating`,`Availability`,`Cost`,`Source`,`Description`,`Wireless`,`DataProcessing`,`Firewall`,`Vector`,`Speed`,`Penetration`,`Power`,`Effects`,`Max`) values ('Misc','Survival Gear','Hazmat suit','',0,'8','3,000¥','Core','','',0,0,'','',0,0,'',0);</v>
      </c>
    </row>
    <row r="357" spans="1:19">
      <c r="A357" t="s">
        <v>526</v>
      </c>
      <c r="B357" t="s">
        <v>572</v>
      </c>
      <c r="C357" t="s">
        <v>565</v>
      </c>
      <c r="E357">
        <v>0</v>
      </c>
      <c r="G357" t="s">
        <v>69</v>
      </c>
      <c r="H357" t="s">
        <v>5</v>
      </c>
      <c r="K357">
        <v>0</v>
      </c>
      <c r="L357">
        <v>0</v>
      </c>
      <c r="O357">
        <v>0</v>
      </c>
      <c r="P357">
        <v>0</v>
      </c>
      <c r="R357">
        <v>0</v>
      </c>
      <c r="S357" t="str">
        <f t="shared" si="37"/>
        <v>insert into tgear(`Type`,`SubType`,`Name`,`Capacity`,`Rating`,`Availability`,`Cost`,`Source`,`Description`,`Wireless`,`DataProcessing`,`Firewall`,`Vector`,`Speed`,`Penetration`,`Power`,`Effects`,`Max`) values ('Misc','Survival Gear','Light stick','',0,'','25¥','Core','','',0,0,'','',0,0,'',0);</v>
      </c>
    </row>
    <row r="358" spans="1:19">
      <c r="A358" t="s">
        <v>526</v>
      </c>
      <c r="B358" t="s">
        <v>572</v>
      </c>
      <c r="C358" t="s">
        <v>566</v>
      </c>
      <c r="E358">
        <v>0</v>
      </c>
      <c r="G358" t="s">
        <v>55</v>
      </c>
      <c r="H358" t="s">
        <v>5</v>
      </c>
      <c r="K358">
        <v>0</v>
      </c>
      <c r="L358">
        <v>0</v>
      </c>
      <c r="O358">
        <v>0</v>
      </c>
      <c r="P358">
        <v>0</v>
      </c>
      <c r="R358">
        <v>0</v>
      </c>
      <c r="S358" t="str">
        <f t="shared" si="37"/>
        <v>insert into tgear(`Type`,`SubType`,`Name`,`Capacity`,`Rating`,`Availability`,`Cost`,`Source`,`Description`,`Wireless`,`DataProcessing`,`Firewall`,`Vector`,`Speed`,`Penetration`,`Power`,`Effects`,`Max`) values ('Misc','Survival Gear','Magnesium torch','',0,'','5¥','Core','','',0,0,'','',0,0,'',0);</v>
      </c>
    </row>
    <row r="359" spans="1:19">
      <c r="A359" t="s">
        <v>526</v>
      </c>
      <c r="B359" t="s">
        <v>572</v>
      </c>
      <c r="C359" t="s">
        <v>567</v>
      </c>
      <c r="E359">
        <v>0</v>
      </c>
      <c r="G359" t="s">
        <v>568</v>
      </c>
      <c r="H359" t="s">
        <v>5</v>
      </c>
      <c r="K359">
        <v>0</v>
      </c>
      <c r="L359">
        <v>0</v>
      </c>
      <c r="O359">
        <v>0</v>
      </c>
      <c r="P359">
        <v>0</v>
      </c>
      <c r="R359">
        <v>0</v>
      </c>
      <c r="S359" t="str">
        <f t="shared" si="37"/>
        <v>insert into tgear(`Type`,`SubType`,`Name`,`Capacity`,`Rating`,`Availability`,`Cost`,`Source`,`Description`,`Wireless`,`DataProcessing`,`Firewall`,`Vector`,`Speed`,`Penetration`,`Power`,`Effects`,`Max`) values ('Misc','Survival Gear','Micro flare launcher','',0,'','175¥','Core','','',0,0,'','',0,0,'',0);</v>
      </c>
    </row>
    <row r="360" spans="1:19">
      <c r="A360" t="s">
        <v>526</v>
      </c>
      <c r="B360" t="s">
        <v>572</v>
      </c>
      <c r="C360" t="s">
        <v>569</v>
      </c>
      <c r="E360">
        <v>0</v>
      </c>
      <c r="G360" t="s">
        <v>69</v>
      </c>
      <c r="H360" t="s">
        <v>5</v>
      </c>
      <c r="K360">
        <v>0</v>
      </c>
      <c r="L360">
        <v>0</v>
      </c>
      <c r="O360">
        <v>0</v>
      </c>
      <c r="P360">
        <v>0</v>
      </c>
      <c r="R360">
        <v>0</v>
      </c>
      <c r="S360" t="str">
        <f t="shared" si="37"/>
        <v>insert into tgear(`Type`,`SubType`,`Name`,`Capacity`,`Rating`,`Availability`,`Cost`,`Source`,`Description`,`Wireless`,`DataProcessing`,`Firewall`,`Vector`,`Speed`,`Penetration`,`Power`,`Effects`,`Max`) values ('Misc','Survival Gear','Micro flares','',0,'','25¥','Core','','',0,0,'','',0,0,'',0);</v>
      </c>
    </row>
    <row r="361" spans="1:19">
      <c r="A361" t="s">
        <v>526</v>
      </c>
      <c r="B361" t="s">
        <v>572</v>
      </c>
      <c r="C361" t="s">
        <v>570</v>
      </c>
      <c r="E361">
        <v>0</v>
      </c>
      <c r="G361" t="s">
        <v>73</v>
      </c>
      <c r="H361" t="s">
        <v>5</v>
      </c>
      <c r="K361">
        <v>0</v>
      </c>
      <c r="L361">
        <v>0</v>
      </c>
      <c r="O361">
        <v>0</v>
      </c>
      <c r="P361">
        <v>0</v>
      </c>
      <c r="R361">
        <v>0</v>
      </c>
      <c r="S361" t="str">
        <f t="shared" si="37"/>
        <v>insert into tgear(`Type`,`SubType`,`Name`,`Capacity`,`Rating`,`Availability`,`Cost`,`Source`,`Description`,`Wireless`,`DataProcessing`,`Firewall`,`Vector`,`Speed`,`Penetration`,`Power`,`Effects`,`Max`) values ('Misc','Survival Gear','Rappelling gloves','',0,'','50¥','Core','','',0,0,'','',0,0,'',0);</v>
      </c>
    </row>
    <row r="362" spans="1:19">
      <c r="A362" t="s">
        <v>526</v>
      </c>
      <c r="B362" t="s">
        <v>572</v>
      </c>
      <c r="C362" t="s">
        <v>579</v>
      </c>
      <c r="E362">
        <v>1</v>
      </c>
      <c r="G362" t="str">
        <f>E362*50&amp;"¥"</f>
        <v>50¥</v>
      </c>
      <c r="H362" t="s">
        <v>5</v>
      </c>
      <c r="K362">
        <v>0</v>
      </c>
      <c r="L362">
        <v>0</v>
      </c>
      <c r="O362">
        <v>0</v>
      </c>
      <c r="P362">
        <v>0</v>
      </c>
      <c r="R362">
        <v>0</v>
      </c>
      <c r="S362" t="str">
        <f t="shared" si="37"/>
        <v>insert into tgear(`Type`,`SubType`,`Name`,`Capacity`,`Rating`,`Availability`,`Cost`,`Source`,`Description`,`Wireless`,`DataProcessing`,`Firewall`,`Vector`,`Speed`,`Penetration`,`Power`,`Effects`,`Max`) values ('Misc','Survival Gear','Respirator R1','',1,'','50¥','Core','','',0,0,'','',0,0,'',0);</v>
      </c>
    </row>
    <row r="363" spans="1:19">
      <c r="A363" t="s">
        <v>526</v>
      </c>
      <c r="B363" t="s">
        <v>572</v>
      </c>
      <c r="C363" t="s">
        <v>580</v>
      </c>
      <c r="E363">
        <v>2</v>
      </c>
      <c r="G363" t="str">
        <f>E363*50&amp;"¥"</f>
        <v>100¥</v>
      </c>
      <c r="H363" t="s">
        <v>5</v>
      </c>
      <c r="K363">
        <v>0</v>
      </c>
      <c r="L363">
        <v>0</v>
      </c>
      <c r="O363">
        <v>0</v>
      </c>
      <c r="P363">
        <v>0</v>
      </c>
      <c r="R363">
        <v>0</v>
      </c>
      <c r="S363" t="str">
        <f t="shared" si="37"/>
        <v>insert into tgear(`Type`,`SubType`,`Name`,`Capacity`,`Rating`,`Availability`,`Cost`,`Source`,`Description`,`Wireless`,`DataProcessing`,`Firewall`,`Vector`,`Speed`,`Penetration`,`Power`,`Effects`,`Max`) values ('Misc','Survival Gear','Respirator R2','',2,'','100¥','Core','','',0,0,'','',0,0,'',0);</v>
      </c>
    </row>
    <row r="364" spans="1:19">
      <c r="A364" t="s">
        <v>526</v>
      </c>
      <c r="B364" t="s">
        <v>572</v>
      </c>
      <c r="C364" t="s">
        <v>581</v>
      </c>
      <c r="E364">
        <v>3</v>
      </c>
      <c r="G364" t="str">
        <f>E364*50&amp;"¥"</f>
        <v>150¥</v>
      </c>
      <c r="H364" t="s">
        <v>5</v>
      </c>
      <c r="K364">
        <v>0</v>
      </c>
      <c r="L364">
        <v>0</v>
      </c>
      <c r="O364">
        <v>0</v>
      </c>
      <c r="P364">
        <v>0</v>
      </c>
      <c r="R364">
        <v>0</v>
      </c>
      <c r="S364" t="str">
        <f t="shared" si="37"/>
        <v>insert into tgear(`Type`,`SubType`,`Name`,`Capacity`,`Rating`,`Availability`,`Cost`,`Source`,`Description`,`Wireless`,`DataProcessing`,`Firewall`,`Vector`,`Speed`,`Penetration`,`Power`,`Effects`,`Max`) values ('Misc','Survival Gear','Respirator R3','',3,'','150¥','Core','','',0,0,'','',0,0,'',0);</v>
      </c>
    </row>
    <row r="365" spans="1:19">
      <c r="A365" t="s">
        <v>526</v>
      </c>
      <c r="B365" t="s">
        <v>572</v>
      </c>
      <c r="C365" t="s">
        <v>582</v>
      </c>
      <c r="E365">
        <v>4</v>
      </c>
      <c r="G365" t="str">
        <f>E365*50&amp;"¥"</f>
        <v>200¥</v>
      </c>
      <c r="H365" t="s">
        <v>5</v>
      </c>
      <c r="K365">
        <v>0</v>
      </c>
      <c r="L365">
        <v>0</v>
      </c>
      <c r="O365">
        <v>0</v>
      </c>
      <c r="P365">
        <v>0</v>
      </c>
      <c r="R365">
        <v>0</v>
      </c>
      <c r="S365" t="str">
        <f t="shared" si="37"/>
        <v>insert into tgear(`Type`,`SubType`,`Name`,`Capacity`,`Rating`,`Availability`,`Cost`,`Source`,`Description`,`Wireless`,`DataProcessing`,`Firewall`,`Vector`,`Speed`,`Penetration`,`Power`,`Effects`,`Max`) values ('Misc','Survival Gear','Respirator R4','',4,'','200¥','Core','','',0,0,'','',0,0,'',0);</v>
      </c>
    </row>
    <row r="366" spans="1:19">
      <c r="A366" t="s">
        <v>526</v>
      </c>
      <c r="B366" t="s">
        <v>572</v>
      </c>
      <c r="C366" t="s">
        <v>583</v>
      </c>
      <c r="E366">
        <v>5</v>
      </c>
      <c r="G366" t="str">
        <f>E366*50&amp;"¥"</f>
        <v>250¥</v>
      </c>
      <c r="H366" t="s">
        <v>5</v>
      </c>
      <c r="K366">
        <v>0</v>
      </c>
      <c r="L366">
        <v>0</v>
      </c>
      <c r="O366">
        <v>0</v>
      </c>
      <c r="P366">
        <v>0</v>
      </c>
      <c r="R366">
        <v>0</v>
      </c>
      <c r="S366" t="str">
        <f t="shared" si="37"/>
        <v>insert into tgear(`Type`,`SubType`,`Name`,`Capacity`,`Rating`,`Availability`,`Cost`,`Source`,`Description`,`Wireless`,`DataProcessing`,`Firewall`,`Vector`,`Speed`,`Penetration`,`Power`,`Effects`,`Max`) values ('Misc','Survival Gear','Respirator R5','',5,'','250¥','Core','','',0,0,'','',0,0,'',0);</v>
      </c>
    </row>
    <row r="367" spans="1:19">
      <c r="A367" t="s">
        <v>526</v>
      </c>
      <c r="B367" t="s">
        <v>572</v>
      </c>
      <c r="C367" t="s">
        <v>584</v>
      </c>
      <c r="E367">
        <v>6</v>
      </c>
      <c r="G367" t="str">
        <f>E367*50&amp;"¥"</f>
        <v>300¥</v>
      </c>
      <c r="H367" t="s">
        <v>5</v>
      </c>
      <c r="K367">
        <v>0</v>
      </c>
      <c r="L367">
        <v>0</v>
      </c>
      <c r="O367">
        <v>0</v>
      </c>
      <c r="P367">
        <v>0</v>
      </c>
      <c r="R367">
        <v>0</v>
      </c>
      <c r="S367" t="str">
        <f t="shared" si="37"/>
        <v>insert into tgear(`Type`,`SubType`,`Name`,`Capacity`,`Rating`,`Availability`,`Cost`,`Source`,`Description`,`Wireless`,`DataProcessing`,`Firewall`,`Vector`,`Speed`,`Penetration`,`Power`,`Effects`,`Max`) values ('Misc','Survival Gear','Respirator R6','',6,'','300¥','Core','','',0,0,'','',0,0,'',0);</v>
      </c>
    </row>
    <row r="368" spans="1:19">
      <c r="A368" t="s">
        <v>526</v>
      </c>
      <c r="B368" t="s">
        <v>572</v>
      </c>
      <c r="C368" t="s">
        <v>571</v>
      </c>
      <c r="E368">
        <v>0</v>
      </c>
      <c r="F368">
        <v>4</v>
      </c>
      <c r="G368" t="s">
        <v>66</v>
      </c>
      <c r="H368" t="s">
        <v>5</v>
      </c>
      <c r="K368">
        <v>0</v>
      </c>
      <c r="L368">
        <v>0</v>
      </c>
      <c r="O368">
        <v>0</v>
      </c>
      <c r="P368">
        <v>0</v>
      </c>
      <c r="R368">
        <v>0</v>
      </c>
      <c r="S368" t="str">
        <f t="shared" si="37"/>
        <v>insert into tgear(`Type`,`SubType`,`Name`,`Capacity`,`Rating`,`Availability`,`Cost`,`Source`,`Description`,`Wireless`,`DataProcessing`,`Firewall`,`Vector`,`Speed`,`Penetration`,`Power`,`Effects`,`Max`) values ('Misc','Survival Gear','Survival Kit','',0,'4','200¥','Core','','',0,0,'','',0,0,'',0);</v>
      </c>
    </row>
    <row r="369" spans="1:19">
      <c r="A369" t="s">
        <v>526</v>
      </c>
      <c r="B369" t="s">
        <v>572</v>
      </c>
      <c r="C369" t="s">
        <v>585</v>
      </c>
      <c r="E369">
        <v>0</v>
      </c>
      <c r="F369" t="s">
        <v>84</v>
      </c>
      <c r="G369" t="s">
        <v>11</v>
      </c>
      <c r="H369" t="s">
        <v>36</v>
      </c>
      <c r="K369">
        <v>0</v>
      </c>
      <c r="L369">
        <v>0</v>
      </c>
      <c r="O369">
        <v>0</v>
      </c>
      <c r="P369">
        <v>0</v>
      </c>
      <c r="R369">
        <v>0</v>
      </c>
      <c r="S369" t="str">
        <f t="shared" si="37"/>
        <v>insert into tgear(`Type`,`SubType`,`Name`,`Capacity`,`Rating`,`Availability`,`Cost`,`Source`,`Description`,`Wireless`,`DataProcessing`,`Firewall`,`Vector`,`Speed`,`Penetration`,`Power`,`Effects`,`Max`) values ('Misc','Survival Gear','Ares PED (Personal Extrication Device) Mark III','',0,'10R','2,500¥','SR5:R&amp;G','','',0,0,'','',0,0,'',0);</v>
      </c>
    </row>
    <row r="370" spans="1:19">
      <c r="A370" t="s">
        <v>526</v>
      </c>
      <c r="B370" t="s">
        <v>593</v>
      </c>
      <c r="C370" t="s">
        <v>586</v>
      </c>
      <c r="E370">
        <v>0</v>
      </c>
      <c r="F370">
        <v>2</v>
      </c>
      <c r="G370" t="s">
        <v>587</v>
      </c>
      <c r="H370" t="s">
        <v>5</v>
      </c>
      <c r="K370">
        <v>0</v>
      </c>
      <c r="L370">
        <v>0</v>
      </c>
      <c r="O370">
        <v>0</v>
      </c>
      <c r="P370">
        <v>0</v>
      </c>
      <c r="R370">
        <v>0</v>
      </c>
      <c r="S370" t="str">
        <f t="shared" si="37"/>
        <v>insert into tgear(`Type`,`SubType`,`Name`,`Capacity`,`Rating`,`Availability`,`Cost`,`Source`,`Description`,`Wireless`,`DataProcessing`,`Firewall`,`Vector`,`Speed`,`Penetration`,`Power`,`Effects`,`Max`) values ('Misc','Chemical','Glue solvent','',0,'2','90¥','Core','','',0,0,'','',0,0,'',0);</v>
      </c>
    </row>
    <row r="371" spans="1:19">
      <c r="A371" t="s">
        <v>526</v>
      </c>
      <c r="B371" t="s">
        <v>593</v>
      </c>
      <c r="C371" t="s">
        <v>588</v>
      </c>
      <c r="E371">
        <v>0</v>
      </c>
      <c r="F371">
        <v>2</v>
      </c>
      <c r="G371" t="s">
        <v>64</v>
      </c>
      <c r="H371" t="s">
        <v>5</v>
      </c>
      <c r="K371">
        <v>0</v>
      </c>
      <c r="L371">
        <v>0</v>
      </c>
      <c r="O371">
        <v>0</v>
      </c>
      <c r="P371">
        <v>0</v>
      </c>
      <c r="R371">
        <v>0</v>
      </c>
      <c r="S371" t="str">
        <f t="shared" si="37"/>
        <v>insert into tgear(`Type`,`SubType`,`Name`,`Capacity`,`Rating`,`Availability`,`Cost`,`Source`,`Description`,`Wireless`,`DataProcessing`,`Firewall`,`Vector`,`Speed`,`Penetration`,`Power`,`Effects`,`Max`) values ('Misc','Chemical','Glue sprayer','',0,'2','150¥','Core','','',0,0,'','',0,0,'',0);</v>
      </c>
    </row>
    <row r="372" spans="1:19">
      <c r="A372" t="s">
        <v>526</v>
      </c>
      <c r="B372" t="s">
        <v>593</v>
      </c>
      <c r="C372" t="s">
        <v>589</v>
      </c>
      <c r="E372">
        <v>0</v>
      </c>
      <c r="F372" t="s">
        <v>192</v>
      </c>
      <c r="G372" t="s">
        <v>45</v>
      </c>
      <c r="H372" t="s">
        <v>5</v>
      </c>
      <c r="K372">
        <v>0</v>
      </c>
      <c r="L372">
        <v>0</v>
      </c>
      <c r="O372">
        <v>0</v>
      </c>
      <c r="P372">
        <v>0</v>
      </c>
      <c r="R372">
        <v>0</v>
      </c>
      <c r="S372" t="str">
        <f t="shared" si="37"/>
        <v>insert into tgear(`Type`,`SubType`,`Name`,`Capacity`,`Rating`,`Availability`,`Cost`,`Source`,`Description`,`Wireless`,`DataProcessing`,`Firewall`,`Vector`,`Speed`,`Penetration`,`Power`,`Effects`,`Max`) values ('Misc','Chemical','Thermite Burning Bar','',0,'16R','500¥','Core','','',0,0,'','',0,0,'',0);</v>
      </c>
    </row>
    <row r="373" spans="1:19">
      <c r="A373" t="s">
        <v>526</v>
      </c>
      <c r="B373" t="s">
        <v>593</v>
      </c>
      <c r="C373" t="s">
        <v>590</v>
      </c>
      <c r="E373">
        <v>0</v>
      </c>
      <c r="F373">
        <v>12</v>
      </c>
      <c r="G373" t="s">
        <v>591</v>
      </c>
      <c r="H373" t="s">
        <v>36</v>
      </c>
      <c r="K373">
        <v>0</v>
      </c>
      <c r="L373">
        <v>0</v>
      </c>
      <c r="O373">
        <v>0</v>
      </c>
      <c r="P373">
        <v>0</v>
      </c>
      <c r="R373">
        <v>0</v>
      </c>
      <c r="S373" t="str">
        <f t="shared" si="37"/>
        <v>insert into tgear(`Type`,`SubType`,`Name`,`Capacity`,`Rating`,`Availability`,`Cost`,`Source`,`Description`,`Wireless`,`DataProcessing`,`Firewall`,`Vector`,`Speed`,`Penetration`,`Power`,`Effects`,`Max`) values ('Misc','Chemical','Ultra-Glide Industrial Lubricant','',0,'12','30¥ (per liter)','SR5:R&amp;G','','',0,0,'','',0,0,'',0);</v>
      </c>
    </row>
    <row r="374" spans="1:19">
      <c r="A374" t="s">
        <v>526</v>
      </c>
      <c r="B374" t="s">
        <v>593</v>
      </c>
      <c r="C374" t="s">
        <v>592</v>
      </c>
      <c r="E374">
        <v>0</v>
      </c>
      <c r="F374">
        <v>12</v>
      </c>
      <c r="G374" t="s">
        <v>73</v>
      </c>
      <c r="H374" t="s">
        <v>36</v>
      </c>
      <c r="K374">
        <v>0</v>
      </c>
      <c r="L374">
        <v>0</v>
      </c>
      <c r="O374">
        <v>0</v>
      </c>
      <c r="P374">
        <v>0</v>
      </c>
      <c r="R374">
        <v>0</v>
      </c>
      <c r="S374" t="str">
        <f t="shared" si="37"/>
        <v>insert into tgear(`Type`,`SubType`,`Name`,`Capacity`,`Rating`,`Availability`,`Cost`,`Source`,`Description`,`Wireless`,`DataProcessing`,`Firewall`,`Vector`,`Speed`,`Penetration`,`Power`,`Effects`,`Max`) values ('Misc','Chemical','Hold-Fast Adhesive Spray','',0,'12','50¥','SR5:R&amp;G','','',0,0,'','',0,0,'',0);</v>
      </c>
    </row>
    <row r="375" spans="1:19">
      <c r="A375" t="s">
        <v>526</v>
      </c>
      <c r="B375" t="s">
        <v>602</v>
      </c>
      <c r="C375" t="s">
        <v>614</v>
      </c>
      <c r="D375">
        <v>1</v>
      </c>
      <c r="E375">
        <v>0</v>
      </c>
      <c r="G375" t="str">
        <f>D375* 50&amp;"¥"</f>
        <v>50¥</v>
      </c>
      <c r="H375" t="s">
        <v>5</v>
      </c>
      <c r="K375">
        <v>0</v>
      </c>
      <c r="L375">
        <v>0</v>
      </c>
      <c r="O375">
        <v>0</v>
      </c>
      <c r="P375">
        <v>0</v>
      </c>
      <c r="R375">
        <v>0</v>
      </c>
      <c r="S375" t="str">
        <f t="shared" si="37"/>
        <v>insert into tgear(`Type`,`SubType`,`Name`,`Capacity`,`Rating`,`Availability`,`Cost`,`Source`,`Description`,`Wireless`,`DataProcessing`,`Firewall`,`Vector`,`Speed`,`Penetration`,`Power`,`Effects`,`Max`) values ('Misc','Imaging Device','Binoculars C1','1',0,'','50¥','Core','','',0,0,'','',0,0,'',0);</v>
      </c>
    </row>
    <row r="376" spans="1:19">
      <c r="A376" t="s">
        <v>526</v>
      </c>
      <c r="B376" t="s">
        <v>602</v>
      </c>
      <c r="C376" t="s">
        <v>615</v>
      </c>
      <c r="D376">
        <v>2</v>
      </c>
      <c r="E376">
        <v>0</v>
      </c>
      <c r="G376" t="str">
        <f t="shared" ref="G376:G377" si="41">D376* 50&amp;"¥"</f>
        <v>100¥</v>
      </c>
      <c r="H376" t="s">
        <v>5</v>
      </c>
      <c r="K376">
        <v>0</v>
      </c>
      <c r="L376">
        <v>0</v>
      </c>
      <c r="O376">
        <v>0</v>
      </c>
      <c r="P376">
        <v>0</v>
      </c>
      <c r="R376">
        <v>0</v>
      </c>
      <c r="S376" t="str">
        <f t="shared" si="37"/>
        <v>insert into tgear(`Type`,`SubType`,`Name`,`Capacity`,`Rating`,`Availability`,`Cost`,`Source`,`Description`,`Wireless`,`DataProcessing`,`Firewall`,`Vector`,`Speed`,`Penetration`,`Power`,`Effects`,`Max`) values ('Misc','Imaging Device','Binoculars C2','2',0,'','100¥','Core','','',0,0,'','',0,0,'',0);</v>
      </c>
    </row>
    <row r="377" spans="1:19">
      <c r="A377" t="s">
        <v>526</v>
      </c>
      <c r="B377" t="s">
        <v>602</v>
      </c>
      <c r="C377" t="s">
        <v>616</v>
      </c>
      <c r="D377">
        <v>3</v>
      </c>
      <c r="E377">
        <v>0</v>
      </c>
      <c r="G377" t="str">
        <f t="shared" si="41"/>
        <v>150¥</v>
      </c>
      <c r="H377" t="s">
        <v>5</v>
      </c>
      <c r="K377">
        <v>0</v>
      </c>
      <c r="L377">
        <v>0</v>
      </c>
      <c r="O377">
        <v>0</v>
      </c>
      <c r="P377">
        <v>0</v>
      </c>
      <c r="R377">
        <v>0</v>
      </c>
      <c r="S377" t="str">
        <f t="shared" si="37"/>
        <v>insert into tgear(`Type`,`SubType`,`Name`,`Capacity`,`Rating`,`Availability`,`Cost`,`Source`,`Description`,`Wireless`,`DataProcessing`,`Firewall`,`Vector`,`Speed`,`Penetration`,`Power`,`Effects`,`Max`) values ('Misc','Imaging Device','Binoculars C3','3',0,'','150¥','Core','','',0,0,'','',0,0,'',0);</v>
      </c>
    </row>
    <row r="378" spans="1:19">
      <c r="A378" t="s">
        <v>526</v>
      </c>
      <c r="B378" t="s">
        <v>602</v>
      </c>
      <c r="C378" t="s">
        <v>595</v>
      </c>
      <c r="E378">
        <v>0</v>
      </c>
      <c r="G378" t="s">
        <v>73</v>
      </c>
      <c r="H378" t="s">
        <v>5</v>
      </c>
      <c r="K378">
        <v>0</v>
      </c>
      <c r="L378">
        <v>0</v>
      </c>
      <c r="O378">
        <v>0</v>
      </c>
      <c r="P378">
        <v>0</v>
      </c>
      <c r="R378">
        <v>0</v>
      </c>
      <c r="S378" t="str">
        <f t="shared" si="37"/>
        <v>insert into tgear(`Type`,`SubType`,`Name`,`Capacity`,`Rating`,`Availability`,`Cost`,`Source`,`Description`,`Wireless`,`DataProcessing`,`Firewall`,`Vector`,`Speed`,`Penetration`,`Power`,`Effects`,`Max`) values ('Misc','Imaging Device','Binoculars, Optical','',0,'','50¥','Core','','',0,0,'','',0,0,'',0);</v>
      </c>
    </row>
    <row r="379" spans="1:19">
      <c r="A379" t="s">
        <v>526</v>
      </c>
      <c r="B379" t="s">
        <v>602</v>
      </c>
      <c r="C379" t="s">
        <v>617</v>
      </c>
      <c r="D379">
        <v>1</v>
      </c>
      <c r="E379">
        <v>0</v>
      </c>
      <c r="G379" t="str">
        <f>D379* 100&amp;"¥"</f>
        <v>100¥</v>
      </c>
      <c r="H379" t="s">
        <v>5</v>
      </c>
      <c r="K379">
        <v>0</v>
      </c>
      <c r="L379">
        <v>0</v>
      </c>
      <c r="O379">
        <v>0</v>
      </c>
      <c r="P379">
        <v>0</v>
      </c>
      <c r="R379">
        <v>0</v>
      </c>
      <c r="S379" t="str">
        <f t="shared" si="37"/>
        <v>insert into tgear(`Type`,`SubType`,`Name`,`Capacity`,`Rating`,`Availability`,`Cost`,`Source`,`Description`,`Wireless`,`DataProcessing`,`Firewall`,`Vector`,`Speed`,`Penetration`,`Power`,`Effects`,`Max`) values ('Misc','Imaging Device','Camera C1','1',0,'','100¥','Core','','',0,0,'','',0,0,'',0);</v>
      </c>
    </row>
    <row r="380" spans="1:19">
      <c r="A380" t="s">
        <v>526</v>
      </c>
      <c r="B380" t="s">
        <v>602</v>
      </c>
      <c r="C380" t="s">
        <v>618</v>
      </c>
      <c r="D380">
        <v>2</v>
      </c>
      <c r="E380">
        <v>0</v>
      </c>
      <c r="G380" t="str">
        <f t="shared" ref="G380:G384" si="42">D380* 100&amp;"¥"</f>
        <v>200¥</v>
      </c>
      <c r="H380" t="s">
        <v>5</v>
      </c>
      <c r="K380">
        <v>0</v>
      </c>
      <c r="L380">
        <v>0</v>
      </c>
      <c r="O380">
        <v>0</v>
      </c>
      <c r="P380">
        <v>0</v>
      </c>
      <c r="R380">
        <v>0</v>
      </c>
      <c r="S380" t="str">
        <f t="shared" si="37"/>
        <v>insert into tgear(`Type`,`SubType`,`Name`,`Capacity`,`Rating`,`Availability`,`Cost`,`Source`,`Description`,`Wireless`,`DataProcessing`,`Firewall`,`Vector`,`Speed`,`Penetration`,`Power`,`Effects`,`Max`) values ('Misc','Imaging Device','Camera C2','2',0,'','200¥','Core','','',0,0,'','',0,0,'',0);</v>
      </c>
    </row>
    <row r="381" spans="1:19">
      <c r="A381" t="s">
        <v>526</v>
      </c>
      <c r="B381" t="s">
        <v>602</v>
      </c>
      <c r="C381" t="s">
        <v>619</v>
      </c>
      <c r="D381">
        <v>3</v>
      </c>
      <c r="E381">
        <v>0</v>
      </c>
      <c r="G381" t="str">
        <f t="shared" si="42"/>
        <v>300¥</v>
      </c>
      <c r="H381" t="s">
        <v>5</v>
      </c>
      <c r="K381">
        <v>0</v>
      </c>
      <c r="L381">
        <v>0</v>
      </c>
      <c r="O381">
        <v>0</v>
      </c>
      <c r="P381">
        <v>0</v>
      </c>
      <c r="R381">
        <v>0</v>
      </c>
      <c r="S381" t="str">
        <f t="shared" si="37"/>
        <v>insert into tgear(`Type`,`SubType`,`Name`,`Capacity`,`Rating`,`Availability`,`Cost`,`Source`,`Description`,`Wireless`,`DataProcessing`,`Firewall`,`Vector`,`Speed`,`Penetration`,`Power`,`Effects`,`Max`) values ('Misc','Imaging Device','Camera C3','3',0,'','300¥','Core','','',0,0,'','',0,0,'',0);</v>
      </c>
    </row>
    <row r="382" spans="1:19">
      <c r="A382" t="s">
        <v>526</v>
      </c>
      <c r="B382" t="s">
        <v>602</v>
      </c>
      <c r="C382" t="s">
        <v>620</v>
      </c>
      <c r="D382">
        <v>4</v>
      </c>
      <c r="E382">
        <v>0</v>
      </c>
      <c r="G382" t="str">
        <f t="shared" si="42"/>
        <v>400¥</v>
      </c>
      <c r="H382" t="s">
        <v>5</v>
      </c>
      <c r="K382">
        <v>0</v>
      </c>
      <c r="L382">
        <v>0</v>
      </c>
      <c r="O382">
        <v>0</v>
      </c>
      <c r="P382">
        <v>0</v>
      </c>
      <c r="R382">
        <v>0</v>
      </c>
      <c r="S382" t="str">
        <f t="shared" si="37"/>
        <v>insert into tgear(`Type`,`SubType`,`Name`,`Capacity`,`Rating`,`Availability`,`Cost`,`Source`,`Description`,`Wireless`,`DataProcessing`,`Firewall`,`Vector`,`Speed`,`Penetration`,`Power`,`Effects`,`Max`) values ('Misc','Imaging Device','Camera C4','4',0,'','400¥','Core','','',0,0,'','',0,0,'',0);</v>
      </c>
    </row>
    <row r="383" spans="1:19">
      <c r="A383" t="s">
        <v>526</v>
      </c>
      <c r="B383" t="s">
        <v>602</v>
      </c>
      <c r="C383" t="s">
        <v>621</v>
      </c>
      <c r="D383">
        <v>5</v>
      </c>
      <c r="E383">
        <v>0</v>
      </c>
      <c r="G383" t="str">
        <f t="shared" si="42"/>
        <v>500¥</v>
      </c>
      <c r="H383" t="s">
        <v>5</v>
      </c>
      <c r="K383">
        <v>0</v>
      </c>
      <c r="L383">
        <v>0</v>
      </c>
      <c r="O383">
        <v>0</v>
      </c>
      <c r="P383">
        <v>0</v>
      </c>
      <c r="R383">
        <v>0</v>
      </c>
      <c r="S383" t="str">
        <f t="shared" si="37"/>
        <v>insert into tgear(`Type`,`SubType`,`Name`,`Capacity`,`Rating`,`Availability`,`Cost`,`Source`,`Description`,`Wireless`,`DataProcessing`,`Firewall`,`Vector`,`Speed`,`Penetration`,`Power`,`Effects`,`Max`) values ('Misc','Imaging Device','Camera C5','5',0,'','500¥','Core','','',0,0,'','',0,0,'',0);</v>
      </c>
    </row>
    <row r="384" spans="1:19">
      <c r="A384" t="s">
        <v>526</v>
      </c>
      <c r="B384" t="s">
        <v>602</v>
      </c>
      <c r="C384" t="s">
        <v>622</v>
      </c>
      <c r="D384">
        <v>6</v>
      </c>
      <c r="E384">
        <v>0</v>
      </c>
      <c r="G384" t="str">
        <f t="shared" si="42"/>
        <v>600¥</v>
      </c>
      <c r="H384" t="s">
        <v>5</v>
      </c>
      <c r="K384">
        <v>0</v>
      </c>
      <c r="L384">
        <v>0</v>
      </c>
      <c r="O384">
        <v>0</v>
      </c>
      <c r="P384">
        <v>0</v>
      </c>
      <c r="R384">
        <v>0</v>
      </c>
      <c r="S384" t="str">
        <f t="shared" si="37"/>
        <v>insert into tgear(`Type`,`SubType`,`Name`,`Capacity`,`Rating`,`Availability`,`Cost`,`Source`,`Description`,`Wireless`,`DataProcessing`,`Firewall`,`Vector`,`Speed`,`Penetration`,`Power`,`Effects`,`Max`) values ('Misc','Imaging Device','Camera C6','6',0,'','600¥','Core','','',0,0,'','',0,0,'',0);</v>
      </c>
    </row>
    <row r="385" spans="1:19">
      <c r="A385" t="s">
        <v>526</v>
      </c>
      <c r="B385" t="s">
        <v>602</v>
      </c>
      <c r="C385" t="s">
        <v>623</v>
      </c>
      <c r="D385">
        <v>1</v>
      </c>
      <c r="E385">
        <v>0</v>
      </c>
      <c r="G385" t="s">
        <v>4</v>
      </c>
      <c r="H385" t="s">
        <v>5</v>
      </c>
      <c r="K385">
        <v>0</v>
      </c>
      <c r="L385">
        <v>0</v>
      </c>
      <c r="O385">
        <v>0</v>
      </c>
      <c r="P385">
        <v>0</v>
      </c>
      <c r="R385">
        <v>0</v>
      </c>
      <c r="S385" t="str">
        <f t="shared" si="37"/>
        <v>insert into tgear(`Type`,`SubType`,`Name`,`Capacity`,`Rating`,`Availability`,`Cost`,`Source`,`Description`,`Wireless`,`DataProcessing`,`Firewall`,`Vector`,`Speed`,`Penetration`,`Power`,`Effects`,`Max`) values ('Misc','Imaging Device','Micro–Camera','1',0,'','100¥','Core','','',0,0,'','',0,0,'',0);</v>
      </c>
    </row>
    <row r="386" spans="1:19">
      <c r="A386" t="s">
        <v>526</v>
      </c>
      <c r="B386" t="s">
        <v>602</v>
      </c>
      <c r="C386" t="s">
        <v>630</v>
      </c>
      <c r="D386">
        <v>1</v>
      </c>
      <c r="E386">
        <v>0</v>
      </c>
      <c r="F386">
        <v>6</v>
      </c>
      <c r="G386" t="str">
        <f>D386* 200&amp;"¥"</f>
        <v>200¥</v>
      </c>
      <c r="H386" t="s">
        <v>5</v>
      </c>
      <c r="K386">
        <v>0</v>
      </c>
      <c r="L386">
        <v>0</v>
      </c>
      <c r="O386">
        <v>0</v>
      </c>
      <c r="P386">
        <v>0</v>
      </c>
      <c r="R386">
        <v>0</v>
      </c>
      <c r="S386" t="str">
        <f t="shared" si="37"/>
        <v>insert into tgear(`Type`,`SubType`,`Name`,`Capacity`,`Rating`,`Availability`,`Cost`,`Source`,`Description`,`Wireless`,`DataProcessing`,`Firewall`,`Vector`,`Speed`,`Penetration`,`Power`,`Effects`,`Max`) values ('Misc','Imaging Device','Contacts C1','1',0,'6','200¥','Core','','',0,0,'','',0,0,'',0);</v>
      </c>
    </row>
    <row r="387" spans="1:19">
      <c r="A387" t="s">
        <v>526</v>
      </c>
      <c r="B387" t="s">
        <v>602</v>
      </c>
      <c r="C387" t="s">
        <v>631</v>
      </c>
      <c r="D387">
        <v>2</v>
      </c>
      <c r="E387">
        <v>0</v>
      </c>
      <c r="F387">
        <v>6</v>
      </c>
      <c r="G387" t="str">
        <f t="shared" ref="G387:G388" si="43">D387* 200&amp;"¥"</f>
        <v>400¥</v>
      </c>
      <c r="H387" t="s">
        <v>5</v>
      </c>
      <c r="K387">
        <v>0</v>
      </c>
      <c r="L387">
        <v>0</v>
      </c>
      <c r="O387">
        <v>0</v>
      </c>
      <c r="P387">
        <v>0</v>
      </c>
      <c r="R387">
        <v>0</v>
      </c>
      <c r="S387" t="str">
        <f t="shared" ref="S387:S450" si="44">"insert into tgear(`Type`,`SubType`,`Name`,`Capacity`,`Rating`,`Availability`,`Cost`,`Source`,`Description`,`Wireless`,`DataProcessing`,`Firewall`,`Vector`,`Speed`,`Penetration`,`Power`,`Effects`,`Max`) values ('"&amp;A387&amp;"','"&amp;B387&amp;"','"&amp;C387&amp;"','"&amp;D387&amp;"',"&amp;E387&amp;",'"&amp;F387&amp;"','"&amp;G387&amp;"','"&amp;H387&amp;"','"&amp;I387&amp;"','"&amp;J387&amp;"',"&amp;K387&amp;","&amp;L387&amp;",'"&amp;M387&amp;"','"&amp;N387&amp;"',"&amp;O387&amp;","&amp;P387&amp;",'"&amp;Q387&amp;"',"&amp;R387&amp;");"</f>
        <v>insert into tgear(`Type`,`SubType`,`Name`,`Capacity`,`Rating`,`Availability`,`Cost`,`Source`,`Description`,`Wireless`,`DataProcessing`,`Firewall`,`Vector`,`Speed`,`Penetration`,`Power`,`Effects`,`Max`) values ('Misc','Imaging Device','Contacts C2','2',0,'6','400¥','Core','','',0,0,'','',0,0,'',0);</v>
      </c>
    </row>
    <row r="388" spans="1:19">
      <c r="A388" t="s">
        <v>526</v>
      </c>
      <c r="B388" t="s">
        <v>602</v>
      </c>
      <c r="C388" t="s">
        <v>632</v>
      </c>
      <c r="D388">
        <v>3</v>
      </c>
      <c r="E388">
        <v>0</v>
      </c>
      <c r="F388">
        <v>6</v>
      </c>
      <c r="G388" t="str">
        <f t="shared" si="43"/>
        <v>600¥</v>
      </c>
      <c r="H388" t="s">
        <v>5</v>
      </c>
      <c r="K388">
        <v>0</v>
      </c>
      <c r="L388">
        <v>0</v>
      </c>
      <c r="O388">
        <v>0</v>
      </c>
      <c r="P388">
        <v>0</v>
      </c>
      <c r="R388">
        <v>0</v>
      </c>
      <c r="S388" t="str">
        <f t="shared" si="44"/>
        <v>insert into tgear(`Type`,`SubType`,`Name`,`Capacity`,`Rating`,`Availability`,`Cost`,`Source`,`Description`,`Wireless`,`DataProcessing`,`Firewall`,`Vector`,`Speed`,`Penetration`,`Power`,`Effects`,`Max`) values ('Misc','Imaging Device','Contacts C3','3',0,'6','600¥','Core','','',0,0,'','',0,0,'',0);</v>
      </c>
    </row>
    <row r="389" spans="1:19">
      <c r="A389" t="s">
        <v>526</v>
      </c>
      <c r="B389" t="s">
        <v>602</v>
      </c>
      <c r="C389" t="s">
        <v>633</v>
      </c>
      <c r="D389">
        <v>1</v>
      </c>
      <c r="E389">
        <v>0</v>
      </c>
      <c r="G389" t="str">
        <f>D389* 100&amp;"¥"</f>
        <v>100¥</v>
      </c>
      <c r="H389" t="s">
        <v>5</v>
      </c>
      <c r="K389">
        <v>0</v>
      </c>
      <c r="L389">
        <v>0</v>
      </c>
      <c r="O389">
        <v>0</v>
      </c>
      <c r="P389">
        <v>0</v>
      </c>
      <c r="R389">
        <v>0</v>
      </c>
      <c r="S389" t="str">
        <f t="shared" si="44"/>
        <v>insert into tgear(`Type`,`SubType`,`Name`,`Capacity`,`Rating`,`Availability`,`Cost`,`Source`,`Description`,`Wireless`,`DataProcessing`,`Firewall`,`Vector`,`Speed`,`Penetration`,`Power`,`Effects`,`Max`) values ('Misc','Imaging Device','Glasses C1','1',0,'','100¥','Core','','',0,0,'','',0,0,'',0);</v>
      </c>
    </row>
    <row r="390" spans="1:19">
      <c r="A390" t="s">
        <v>526</v>
      </c>
      <c r="B390" t="s">
        <v>602</v>
      </c>
      <c r="C390" t="s">
        <v>634</v>
      </c>
      <c r="D390">
        <v>2</v>
      </c>
      <c r="E390">
        <v>0</v>
      </c>
      <c r="G390" t="str">
        <f t="shared" ref="G390:G392" si="45">D390* 100&amp;"¥"</f>
        <v>200¥</v>
      </c>
      <c r="H390" t="s">
        <v>5</v>
      </c>
      <c r="K390">
        <v>0</v>
      </c>
      <c r="L390">
        <v>0</v>
      </c>
      <c r="O390">
        <v>0</v>
      </c>
      <c r="P390">
        <v>0</v>
      </c>
      <c r="R390">
        <v>0</v>
      </c>
      <c r="S390" t="str">
        <f t="shared" si="44"/>
        <v>insert into tgear(`Type`,`SubType`,`Name`,`Capacity`,`Rating`,`Availability`,`Cost`,`Source`,`Description`,`Wireless`,`DataProcessing`,`Firewall`,`Vector`,`Speed`,`Penetration`,`Power`,`Effects`,`Max`) values ('Misc','Imaging Device','Glasses C2','2',0,'','200¥','Core','','',0,0,'','',0,0,'',0);</v>
      </c>
    </row>
    <row r="391" spans="1:19">
      <c r="A391" t="s">
        <v>526</v>
      </c>
      <c r="B391" t="s">
        <v>602</v>
      </c>
      <c r="C391" t="s">
        <v>635</v>
      </c>
      <c r="D391">
        <v>3</v>
      </c>
      <c r="E391">
        <v>0</v>
      </c>
      <c r="G391" t="str">
        <f t="shared" si="45"/>
        <v>300¥</v>
      </c>
      <c r="H391" t="s">
        <v>5</v>
      </c>
      <c r="K391">
        <v>0</v>
      </c>
      <c r="L391">
        <v>0</v>
      </c>
      <c r="O391">
        <v>0</v>
      </c>
      <c r="P391">
        <v>0</v>
      </c>
      <c r="R391">
        <v>0</v>
      </c>
      <c r="S391" t="str">
        <f t="shared" si="44"/>
        <v>insert into tgear(`Type`,`SubType`,`Name`,`Capacity`,`Rating`,`Availability`,`Cost`,`Source`,`Description`,`Wireless`,`DataProcessing`,`Firewall`,`Vector`,`Speed`,`Penetration`,`Power`,`Effects`,`Max`) values ('Misc','Imaging Device','Glasses C3','3',0,'','300¥','Core','','',0,0,'','',0,0,'',0);</v>
      </c>
    </row>
    <row r="392" spans="1:19">
      <c r="A392" t="s">
        <v>526</v>
      </c>
      <c r="B392" t="s">
        <v>602</v>
      </c>
      <c r="C392" t="s">
        <v>636</v>
      </c>
      <c r="D392">
        <v>4</v>
      </c>
      <c r="E392">
        <v>0</v>
      </c>
      <c r="G392" t="str">
        <f t="shared" si="45"/>
        <v>400¥</v>
      </c>
      <c r="H392" t="s">
        <v>5</v>
      </c>
      <c r="K392">
        <v>0</v>
      </c>
      <c r="L392">
        <v>0</v>
      </c>
      <c r="O392">
        <v>0</v>
      </c>
      <c r="P392">
        <v>0</v>
      </c>
      <c r="R392">
        <v>0</v>
      </c>
      <c r="S392" t="str">
        <f t="shared" si="44"/>
        <v>insert into tgear(`Type`,`SubType`,`Name`,`Capacity`,`Rating`,`Availability`,`Cost`,`Source`,`Description`,`Wireless`,`DataProcessing`,`Firewall`,`Vector`,`Speed`,`Penetration`,`Power`,`Effects`,`Max`) values ('Misc','Imaging Device','Glasses C4','4',0,'','400¥','Core','','',0,0,'','',0,0,'',0);</v>
      </c>
    </row>
    <row r="393" spans="1:19">
      <c r="A393" t="s">
        <v>526</v>
      </c>
      <c r="B393" t="s">
        <v>602</v>
      </c>
      <c r="C393" t="s">
        <v>637</v>
      </c>
      <c r="D393">
        <v>1</v>
      </c>
      <c r="E393">
        <v>0</v>
      </c>
      <c r="G393" t="str">
        <f>D393* 50&amp;"¥"</f>
        <v>50¥</v>
      </c>
      <c r="H393" t="s">
        <v>5</v>
      </c>
      <c r="K393">
        <v>0</v>
      </c>
      <c r="L393">
        <v>0</v>
      </c>
      <c r="O393">
        <v>0</v>
      </c>
      <c r="P393">
        <v>0</v>
      </c>
      <c r="R393">
        <v>0</v>
      </c>
      <c r="S393" t="str">
        <f t="shared" si="44"/>
        <v>insert into tgear(`Type`,`SubType`,`Name`,`Capacity`,`Rating`,`Availability`,`Cost`,`Source`,`Description`,`Wireless`,`DataProcessing`,`Firewall`,`Vector`,`Speed`,`Penetration`,`Power`,`Effects`,`Max`) values ('Misc','Imaging Device','Goggles C1','1',0,'','50¥','Core','','',0,0,'','',0,0,'',0);</v>
      </c>
    </row>
    <row r="394" spans="1:19">
      <c r="A394" t="s">
        <v>526</v>
      </c>
      <c r="B394" t="s">
        <v>602</v>
      </c>
      <c r="C394" t="s">
        <v>638</v>
      </c>
      <c r="D394">
        <v>2</v>
      </c>
      <c r="E394">
        <v>0</v>
      </c>
      <c r="G394" t="str">
        <f t="shared" ref="G394:G398" si="46">D394* 50&amp;"¥"</f>
        <v>100¥</v>
      </c>
      <c r="H394" t="s">
        <v>5</v>
      </c>
      <c r="K394">
        <v>0</v>
      </c>
      <c r="L394">
        <v>0</v>
      </c>
      <c r="O394">
        <v>0</v>
      </c>
      <c r="P394">
        <v>0</v>
      </c>
      <c r="R394">
        <v>0</v>
      </c>
      <c r="S394" t="str">
        <f t="shared" si="44"/>
        <v>insert into tgear(`Type`,`SubType`,`Name`,`Capacity`,`Rating`,`Availability`,`Cost`,`Source`,`Description`,`Wireless`,`DataProcessing`,`Firewall`,`Vector`,`Speed`,`Penetration`,`Power`,`Effects`,`Max`) values ('Misc','Imaging Device','Goggles C2','2',0,'','100¥','Core','','',0,0,'','',0,0,'',0);</v>
      </c>
    </row>
    <row r="395" spans="1:19">
      <c r="A395" t="s">
        <v>526</v>
      </c>
      <c r="B395" t="s">
        <v>602</v>
      </c>
      <c r="C395" t="s">
        <v>639</v>
      </c>
      <c r="D395">
        <v>3</v>
      </c>
      <c r="E395">
        <v>0</v>
      </c>
      <c r="G395" t="str">
        <f t="shared" si="46"/>
        <v>150¥</v>
      </c>
      <c r="H395" t="s">
        <v>5</v>
      </c>
      <c r="K395">
        <v>0</v>
      </c>
      <c r="L395">
        <v>0</v>
      </c>
      <c r="O395">
        <v>0</v>
      </c>
      <c r="P395">
        <v>0</v>
      </c>
      <c r="R395">
        <v>0</v>
      </c>
      <c r="S395" t="str">
        <f t="shared" si="44"/>
        <v>insert into tgear(`Type`,`SubType`,`Name`,`Capacity`,`Rating`,`Availability`,`Cost`,`Source`,`Description`,`Wireless`,`DataProcessing`,`Firewall`,`Vector`,`Speed`,`Penetration`,`Power`,`Effects`,`Max`) values ('Misc','Imaging Device','Goggles C3','3',0,'','150¥','Core','','',0,0,'','',0,0,'',0);</v>
      </c>
    </row>
    <row r="396" spans="1:19">
      <c r="A396" t="s">
        <v>526</v>
      </c>
      <c r="B396" t="s">
        <v>602</v>
      </c>
      <c r="C396" t="s">
        <v>640</v>
      </c>
      <c r="D396">
        <v>4</v>
      </c>
      <c r="E396">
        <v>0</v>
      </c>
      <c r="G396" t="str">
        <f t="shared" si="46"/>
        <v>200¥</v>
      </c>
      <c r="H396" t="s">
        <v>5</v>
      </c>
      <c r="K396">
        <v>0</v>
      </c>
      <c r="L396">
        <v>0</v>
      </c>
      <c r="O396">
        <v>0</v>
      </c>
      <c r="P396">
        <v>0</v>
      </c>
      <c r="R396">
        <v>0</v>
      </c>
      <c r="S396" t="str">
        <f t="shared" si="44"/>
        <v>insert into tgear(`Type`,`SubType`,`Name`,`Capacity`,`Rating`,`Availability`,`Cost`,`Source`,`Description`,`Wireless`,`DataProcessing`,`Firewall`,`Vector`,`Speed`,`Penetration`,`Power`,`Effects`,`Max`) values ('Misc','Imaging Device','Goggles C4','4',0,'','200¥','Core','','',0,0,'','',0,0,'',0);</v>
      </c>
    </row>
    <row r="397" spans="1:19">
      <c r="A397" t="s">
        <v>526</v>
      </c>
      <c r="B397" t="s">
        <v>602</v>
      </c>
      <c r="C397" t="s">
        <v>641</v>
      </c>
      <c r="D397">
        <v>5</v>
      </c>
      <c r="E397">
        <v>0</v>
      </c>
      <c r="G397" t="str">
        <f t="shared" si="46"/>
        <v>250¥</v>
      </c>
      <c r="H397" t="s">
        <v>5</v>
      </c>
      <c r="K397">
        <v>0</v>
      </c>
      <c r="L397">
        <v>0</v>
      </c>
      <c r="O397">
        <v>0</v>
      </c>
      <c r="P397">
        <v>0</v>
      </c>
      <c r="R397">
        <v>0</v>
      </c>
      <c r="S397" t="str">
        <f t="shared" si="44"/>
        <v>insert into tgear(`Type`,`SubType`,`Name`,`Capacity`,`Rating`,`Availability`,`Cost`,`Source`,`Description`,`Wireless`,`DataProcessing`,`Firewall`,`Vector`,`Speed`,`Penetration`,`Power`,`Effects`,`Max`) values ('Misc','Imaging Device','Goggles C5','5',0,'','250¥','Core','','',0,0,'','',0,0,'',0);</v>
      </c>
    </row>
    <row r="398" spans="1:19">
      <c r="A398" t="s">
        <v>526</v>
      </c>
      <c r="B398" t="s">
        <v>602</v>
      </c>
      <c r="C398" t="s">
        <v>642</v>
      </c>
      <c r="D398">
        <v>6</v>
      </c>
      <c r="E398">
        <v>0</v>
      </c>
      <c r="G398" t="str">
        <f t="shared" si="46"/>
        <v>300¥</v>
      </c>
      <c r="H398" t="s">
        <v>5</v>
      </c>
      <c r="K398">
        <v>0</v>
      </c>
      <c r="L398">
        <v>0</v>
      </c>
      <c r="O398">
        <v>0</v>
      </c>
      <c r="P398">
        <v>0</v>
      </c>
      <c r="R398">
        <v>0</v>
      </c>
      <c r="S398" t="str">
        <f t="shared" si="44"/>
        <v>insert into tgear(`Type`,`SubType`,`Name`,`Capacity`,`Rating`,`Availability`,`Cost`,`Source`,`Description`,`Wireless`,`DataProcessing`,`Firewall`,`Vector`,`Speed`,`Penetration`,`Power`,`Effects`,`Max`) values ('Misc','Imaging Device','Goggles C6','6',0,'','300¥','Core','','',0,0,'','',0,0,'',0);</v>
      </c>
    </row>
    <row r="399" spans="1:19">
      <c r="A399" t="s">
        <v>526</v>
      </c>
      <c r="B399" t="s">
        <v>602</v>
      </c>
      <c r="C399" t="s">
        <v>596</v>
      </c>
      <c r="E399">
        <v>0</v>
      </c>
      <c r="F399">
        <v>8</v>
      </c>
      <c r="G399" t="s">
        <v>105</v>
      </c>
      <c r="H399" t="s">
        <v>5</v>
      </c>
      <c r="K399">
        <v>0</v>
      </c>
      <c r="L399">
        <v>0</v>
      </c>
      <c r="O399">
        <v>0</v>
      </c>
      <c r="P399">
        <v>0</v>
      </c>
      <c r="R399">
        <v>0</v>
      </c>
      <c r="S399" t="str">
        <f t="shared" si="44"/>
        <v>insert into tgear(`Type`,`SubType`,`Name`,`Capacity`,`Rating`,`Availability`,`Cost`,`Source`,`Description`,`Wireless`,`DataProcessing`,`Firewall`,`Vector`,`Speed`,`Penetration`,`Power`,`Effects`,`Max`) values ('Misc','Imaging Device','Endoscope','',0,'8','250¥','Core','','',0,0,'','',0,0,'',0);</v>
      </c>
    </row>
    <row r="400" spans="1:19">
      <c r="A400" t="s">
        <v>526</v>
      </c>
      <c r="B400" t="s">
        <v>602</v>
      </c>
      <c r="C400" t="s">
        <v>624</v>
      </c>
      <c r="D400">
        <v>3</v>
      </c>
      <c r="E400">
        <v>0</v>
      </c>
      <c r="F400">
        <v>2</v>
      </c>
      <c r="G400" t="s">
        <v>227</v>
      </c>
      <c r="H400" t="s">
        <v>5</v>
      </c>
      <c r="K400">
        <v>0</v>
      </c>
      <c r="L400">
        <v>0</v>
      </c>
      <c r="O400">
        <v>0</v>
      </c>
      <c r="P400">
        <v>0</v>
      </c>
      <c r="R400">
        <v>0</v>
      </c>
      <c r="S400" t="str">
        <f t="shared" si="44"/>
        <v>insert into tgear(`Type`,`SubType`,`Name`,`Capacity`,`Rating`,`Availability`,`Cost`,`Source`,`Description`,`Wireless`,`DataProcessing`,`Firewall`,`Vector`,`Speed`,`Penetration`,`Power`,`Effects`,`Max`) values ('Misc','Imaging Device','Imaging Scopes','3',0,'2','300¥','Core','','',0,0,'','',0,0,'',0);</v>
      </c>
    </row>
    <row r="401" spans="1:19">
      <c r="A401" t="s">
        <v>526</v>
      </c>
      <c r="B401" t="s">
        <v>602</v>
      </c>
      <c r="C401" t="s">
        <v>597</v>
      </c>
      <c r="E401">
        <v>0</v>
      </c>
      <c r="F401">
        <v>3</v>
      </c>
      <c r="G401" t="s">
        <v>73</v>
      </c>
      <c r="H401" t="s">
        <v>5</v>
      </c>
      <c r="K401">
        <v>0</v>
      </c>
      <c r="L401">
        <v>0</v>
      </c>
      <c r="O401">
        <v>0</v>
      </c>
      <c r="P401">
        <v>0</v>
      </c>
      <c r="R401">
        <v>0</v>
      </c>
      <c r="S401" t="str">
        <f t="shared" si="44"/>
        <v>insert into tgear(`Type`,`SubType`,`Name`,`Capacity`,`Rating`,`Availability`,`Cost`,`Source`,`Description`,`Wireless`,`DataProcessing`,`Firewall`,`Vector`,`Speed`,`Penetration`,`Power`,`Effects`,`Max`) values ('Misc','Imaging Device','Periscope','',0,'3','50¥','Core','','',0,0,'','',0,0,'',0);</v>
      </c>
    </row>
    <row r="402" spans="1:19">
      <c r="A402" t="s">
        <v>526</v>
      </c>
      <c r="B402" t="s">
        <v>602</v>
      </c>
      <c r="C402" t="s">
        <v>598</v>
      </c>
      <c r="E402">
        <v>0</v>
      </c>
      <c r="F402" t="s">
        <v>34</v>
      </c>
      <c r="G402" t="s">
        <v>13</v>
      </c>
      <c r="H402" t="s">
        <v>5</v>
      </c>
      <c r="K402">
        <v>0</v>
      </c>
      <c r="L402">
        <v>0</v>
      </c>
      <c r="O402">
        <v>0</v>
      </c>
      <c r="P402">
        <v>0</v>
      </c>
      <c r="R402">
        <v>0</v>
      </c>
      <c r="S402" t="str">
        <f t="shared" si="44"/>
        <v>insert into tgear(`Type`,`SubType`,`Name`,`Capacity`,`Rating`,`Availability`,`Cost`,`Source`,`Description`,`Wireless`,`DataProcessing`,`Firewall`,`Vector`,`Speed`,`Penetration`,`Power`,`Effects`,`Max`) values ('Misc','Imaging Device','Mage Sight Goggles','',0,'12R','3,000¥','Core','','',0,0,'','',0,0,'',0);</v>
      </c>
    </row>
    <row r="403" spans="1:19">
      <c r="A403" t="s">
        <v>526</v>
      </c>
      <c r="B403" t="s">
        <v>602</v>
      </c>
      <c r="C403" t="s">
        <v>643</v>
      </c>
      <c r="D403">
        <v>1</v>
      </c>
      <c r="E403">
        <v>0</v>
      </c>
      <c r="G403" t="str">
        <f>D403* 120&amp;"¥"</f>
        <v>120¥</v>
      </c>
      <c r="H403" t="s">
        <v>5</v>
      </c>
      <c r="K403">
        <v>0</v>
      </c>
      <c r="L403">
        <v>0</v>
      </c>
      <c r="O403">
        <v>0</v>
      </c>
      <c r="P403">
        <v>0</v>
      </c>
      <c r="R403">
        <v>0</v>
      </c>
      <c r="S403" t="str">
        <f t="shared" si="44"/>
        <v>insert into tgear(`Type`,`SubType`,`Name`,`Capacity`,`Rating`,`Availability`,`Cost`,`Source`,`Description`,`Wireless`,`DataProcessing`,`Firewall`,`Vector`,`Speed`,`Penetration`,`Power`,`Effects`,`Max`) values ('Misc','Imaging Device','Monocle C1','1',0,'','120¥','Core','','',0,0,'','',0,0,'',0);</v>
      </c>
    </row>
    <row r="404" spans="1:19">
      <c r="A404" t="s">
        <v>526</v>
      </c>
      <c r="B404" t="s">
        <v>602</v>
      </c>
      <c r="C404" t="s">
        <v>644</v>
      </c>
      <c r="D404">
        <v>2</v>
      </c>
      <c r="E404">
        <v>0</v>
      </c>
      <c r="G404" t="str">
        <f t="shared" ref="G404:G406" si="47">D404* 120&amp;"¥"</f>
        <v>240¥</v>
      </c>
      <c r="H404" t="s">
        <v>5</v>
      </c>
      <c r="K404">
        <v>0</v>
      </c>
      <c r="L404">
        <v>0</v>
      </c>
      <c r="O404">
        <v>0</v>
      </c>
      <c r="P404">
        <v>0</v>
      </c>
      <c r="R404">
        <v>0</v>
      </c>
      <c r="S404" t="str">
        <f t="shared" si="44"/>
        <v>insert into tgear(`Type`,`SubType`,`Name`,`Capacity`,`Rating`,`Availability`,`Cost`,`Source`,`Description`,`Wireless`,`DataProcessing`,`Firewall`,`Vector`,`Speed`,`Penetration`,`Power`,`Effects`,`Max`) values ('Misc','Imaging Device','Monocle C2','2',0,'','240¥','Core','','',0,0,'','',0,0,'',0);</v>
      </c>
    </row>
    <row r="405" spans="1:19">
      <c r="A405" t="s">
        <v>526</v>
      </c>
      <c r="B405" t="s">
        <v>602</v>
      </c>
      <c r="C405" t="s">
        <v>645</v>
      </c>
      <c r="D405">
        <v>3</v>
      </c>
      <c r="E405">
        <v>0</v>
      </c>
      <c r="G405" t="str">
        <f t="shared" si="47"/>
        <v>360¥</v>
      </c>
      <c r="H405" t="s">
        <v>5</v>
      </c>
      <c r="K405">
        <v>0</v>
      </c>
      <c r="L405">
        <v>0</v>
      </c>
      <c r="O405">
        <v>0</v>
      </c>
      <c r="P405">
        <v>0</v>
      </c>
      <c r="R405">
        <v>0</v>
      </c>
      <c r="S405" t="str">
        <f t="shared" si="44"/>
        <v>insert into tgear(`Type`,`SubType`,`Name`,`Capacity`,`Rating`,`Availability`,`Cost`,`Source`,`Description`,`Wireless`,`DataProcessing`,`Firewall`,`Vector`,`Speed`,`Penetration`,`Power`,`Effects`,`Max`) values ('Misc','Imaging Device','Monocle C3','3',0,'','360¥','Core','','',0,0,'','',0,0,'',0);</v>
      </c>
    </row>
    <row r="406" spans="1:19">
      <c r="A406" t="s">
        <v>526</v>
      </c>
      <c r="B406" t="s">
        <v>602</v>
      </c>
      <c r="C406" t="s">
        <v>646</v>
      </c>
      <c r="D406">
        <v>4</v>
      </c>
      <c r="E406">
        <v>0</v>
      </c>
      <c r="G406" t="str">
        <f t="shared" si="47"/>
        <v>480¥</v>
      </c>
      <c r="H406" t="s">
        <v>5</v>
      </c>
      <c r="K406">
        <v>0</v>
      </c>
      <c r="L406">
        <v>0</v>
      </c>
      <c r="O406">
        <v>0</v>
      </c>
      <c r="P406">
        <v>0</v>
      </c>
      <c r="R406">
        <v>0</v>
      </c>
      <c r="S406" t="str">
        <f t="shared" si="44"/>
        <v>insert into tgear(`Type`,`SubType`,`Name`,`Capacity`,`Rating`,`Availability`,`Cost`,`Source`,`Description`,`Wireless`,`DataProcessing`,`Firewall`,`Vector`,`Speed`,`Penetration`,`Power`,`Effects`,`Max`) values ('Misc','Imaging Device','Monocle C4','4',0,'','480¥','Core','','',0,0,'','',0,0,'',0);</v>
      </c>
    </row>
    <row r="407" spans="1:19">
      <c r="A407" t="s">
        <v>526</v>
      </c>
      <c r="B407" t="s">
        <v>602</v>
      </c>
      <c r="C407" t="s">
        <v>599</v>
      </c>
      <c r="E407">
        <v>0</v>
      </c>
      <c r="F407">
        <v>10</v>
      </c>
      <c r="G407" t="s">
        <v>600</v>
      </c>
      <c r="H407" t="s">
        <v>36</v>
      </c>
      <c r="K407">
        <v>0</v>
      </c>
      <c r="L407">
        <v>0</v>
      </c>
      <c r="O407">
        <v>0</v>
      </c>
      <c r="P407">
        <v>0</v>
      </c>
      <c r="R407">
        <v>0</v>
      </c>
      <c r="S407" t="str">
        <f t="shared" si="44"/>
        <v>insert into tgear(`Type`,`SubType`,`Name`,`Capacity`,`Rating`,`Availability`,`Cost`,`Source`,`Description`,`Wireless`,`DataProcessing`,`Firewall`,`Vector`,`Speed`,`Penetration`,`Power`,`Effects`,`Max`) values ('Misc','Imaging Device','Telescoping Mirror On A Stick','',0,'10','35¥','SR5:R&amp;G','','',0,0,'','',0,0,'',0);</v>
      </c>
    </row>
    <row r="408" spans="1:19">
      <c r="A408" t="s">
        <v>526</v>
      </c>
      <c r="B408" t="s">
        <v>602</v>
      </c>
      <c r="C408" t="s">
        <v>601</v>
      </c>
      <c r="E408">
        <v>0</v>
      </c>
      <c r="F408" t="s">
        <v>84</v>
      </c>
      <c r="G408" t="s">
        <v>210</v>
      </c>
      <c r="H408" t="s">
        <v>36</v>
      </c>
      <c r="K408">
        <v>0</v>
      </c>
      <c r="L408">
        <v>0</v>
      </c>
      <c r="O408">
        <v>0</v>
      </c>
      <c r="P408">
        <v>0</v>
      </c>
      <c r="R408">
        <v>0</v>
      </c>
      <c r="S408" t="str">
        <f t="shared" si="44"/>
        <v>insert into tgear(`Type`,`SubType`,`Name`,`Capacity`,`Rating`,`Availability`,`Cost`,`Source`,`Description`,`Wireless`,`DataProcessing`,`Firewall`,`Vector`,`Speed`,`Penetration`,`Power`,`Effects`,`Max`) values ('Misc','Imaging Device','Periscope Cam','',0,'10R','Rating x 600¥','SR5:R&amp;G','','',0,0,'','',0,0,'',0);</v>
      </c>
    </row>
    <row r="409" spans="1:19">
      <c r="A409" t="s">
        <v>526</v>
      </c>
      <c r="B409" t="s">
        <v>603</v>
      </c>
      <c r="C409" t="s">
        <v>604</v>
      </c>
      <c r="D409" t="s">
        <v>605</v>
      </c>
      <c r="E409">
        <v>0</v>
      </c>
      <c r="F409">
        <v>4</v>
      </c>
      <c r="G409" t="s">
        <v>541</v>
      </c>
      <c r="H409" t="s">
        <v>5</v>
      </c>
      <c r="K409">
        <v>0</v>
      </c>
      <c r="L409">
        <v>0</v>
      </c>
      <c r="O409">
        <v>0</v>
      </c>
      <c r="P409">
        <v>0</v>
      </c>
      <c r="R409">
        <v>0</v>
      </c>
      <c r="S409" t="str">
        <f t="shared" si="44"/>
        <v>insert into tgear(`Type`,`SubType`,`Name`,`Capacity`,`Rating`,`Availability`,`Cost`,`Source`,`Description`,`Wireless`,`DataProcessing`,`Firewall`,`Vector`,`Speed`,`Penetration`,`Power`,`Effects`,`Max`) values ('Misc','Imaging Enhancement','Low-light vision','[1]',0,'4','+500¥','Core','','',0,0,'','',0,0,'',0);</v>
      </c>
    </row>
    <row r="410" spans="1:19">
      <c r="A410" t="s">
        <v>526</v>
      </c>
      <c r="B410" t="s">
        <v>603</v>
      </c>
      <c r="C410" t="s">
        <v>606</v>
      </c>
      <c r="D410" t="s">
        <v>605</v>
      </c>
      <c r="E410">
        <v>0</v>
      </c>
      <c r="F410">
        <v>1</v>
      </c>
      <c r="G410" t="s">
        <v>32</v>
      </c>
      <c r="H410" t="s">
        <v>5</v>
      </c>
      <c r="K410">
        <v>0</v>
      </c>
      <c r="L410">
        <v>0</v>
      </c>
      <c r="O410">
        <v>0</v>
      </c>
      <c r="P410">
        <v>0</v>
      </c>
      <c r="R410">
        <v>0</v>
      </c>
      <c r="S410" t="str">
        <f t="shared" si="44"/>
        <v>insert into tgear(`Type`,`SubType`,`Name`,`Capacity`,`Rating`,`Availability`,`Cost`,`Source`,`Description`,`Wireless`,`DataProcessing`,`Firewall`,`Vector`,`Speed`,`Penetration`,`Power`,`Effects`,`Max`) values ('Misc','Imaging Enhancement','Flare compensation','[1]',0,'1','+250¥','Core','','',0,0,'','',0,0,'',0);</v>
      </c>
    </row>
    <row r="411" spans="1:19">
      <c r="A411" t="s">
        <v>526</v>
      </c>
      <c r="B411" t="s">
        <v>603</v>
      </c>
      <c r="C411" t="s">
        <v>607</v>
      </c>
      <c r="D411" t="s">
        <v>605</v>
      </c>
      <c r="E411">
        <v>0</v>
      </c>
      <c r="G411" t="s">
        <v>608</v>
      </c>
      <c r="H411" t="s">
        <v>5</v>
      </c>
      <c r="K411">
        <v>0</v>
      </c>
      <c r="L411">
        <v>0</v>
      </c>
      <c r="O411">
        <v>0</v>
      </c>
      <c r="P411">
        <v>0</v>
      </c>
      <c r="R411">
        <v>0</v>
      </c>
      <c r="S411" t="str">
        <f t="shared" si="44"/>
        <v>insert into tgear(`Type`,`SubType`,`Name`,`Capacity`,`Rating`,`Availability`,`Cost`,`Source`,`Description`,`Wireless`,`DataProcessing`,`Firewall`,`Vector`,`Speed`,`Penetration`,`Power`,`Effects`,`Max`) values ('Misc','Imaging Enhancement','Image link','[1]',0,'','+25¥','Core','','',0,0,'','',0,0,'',0);</v>
      </c>
    </row>
    <row r="412" spans="1:19">
      <c r="A412" t="s">
        <v>526</v>
      </c>
      <c r="B412" t="s">
        <v>603</v>
      </c>
      <c r="C412" t="s">
        <v>609</v>
      </c>
      <c r="D412" t="s">
        <v>605</v>
      </c>
      <c r="E412">
        <v>0</v>
      </c>
      <c r="F412" t="s">
        <v>610</v>
      </c>
      <c r="G412" t="s">
        <v>27</v>
      </c>
      <c r="H412" t="s">
        <v>5</v>
      </c>
      <c r="K412">
        <v>0</v>
      </c>
      <c r="L412">
        <v>0</v>
      </c>
      <c r="O412">
        <v>0</v>
      </c>
      <c r="P412">
        <v>0</v>
      </c>
      <c r="R412">
        <v>0</v>
      </c>
      <c r="S412" t="str">
        <f t="shared" si="44"/>
        <v>insert into tgear(`Type`,`SubType`,`Name`,`Capacity`,`Rating`,`Availability`,`Cost`,`Source`,`Description`,`Wireless`,`DataProcessing`,`Firewall`,`Vector`,`Speed`,`Penetration`,`Power`,`Effects`,`Max`) values ('Misc','Imaging Enhancement','Smartlink','[1]',0,'+4R','+2,000¥','Core','','',0,0,'','',0,0,'',0);</v>
      </c>
    </row>
    <row r="413" spans="1:19">
      <c r="A413" t="s">
        <v>526</v>
      </c>
      <c r="B413" t="s">
        <v>603</v>
      </c>
      <c r="C413" t="s">
        <v>611</v>
      </c>
      <c r="D413" t="s">
        <v>605</v>
      </c>
      <c r="E413">
        <v>0</v>
      </c>
      <c r="F413">
        <v>6</v>
      </c>
      <c r="G413" t="s">
        <v>541</v>
      </c>
      <c r="H413" t="s">
        <v>5</v>
      </c>
      <c r="K413">
        <v>0</v>
      </c>
      <c r="L413">
        <v>0</v>
      </c>
      <c r="O413">
        <v>0</v>
      </c>
      <c r="P413">
        <v>0</v>
      </c>
      <c r="R413">
        <v>0</v>
      </c>
      <c r="S413" t="str">
        <f t="shared" si="44"/>
        <v>insert into tgear(`Type`,`SubType`,`Name`,`Capacity`,`Rating`,`Availability`,`Cost`,`Source`,`Description`,`Wireless`,`DataProcessing`,`Firewall`,`Vector`,`Speed`,`Penetration`,`Power`,`Effects`,`Max`) values ('Misc','Imaging Enhancement','Thermographic vision','[1]',0,'6','+500¥','Core','','',0,0,'','',0,0,'',0);</v>
      </c>
    </row>
    <row r="414" spans="1:19">
      <c r="A414" t="s">
        <v>526</v>
      </c>
      <c r="B414" t="s">
        <v>603</v>
      </c>
      <c r="C414" t="s">
        <v>678</v>
      </c>
      <c r="D414" t="s">
        <v>605</v>
      </c>
      <c r="E414">
        <v>1</v>
      </c>
      <c r="F414">
        <f>E414* 2</f>
        <v>2</v>
      </c>
      <c r="G414" t="str">
        <f>E414*500&amp;"¥"</f>
        <v>500¥</v>
      </c>
      <c r="H414" t="s">
        <v>5</v>
      </c>
      <c r="K414">
        <v>0</v>
      </c>
      <c r="L414">
        <v>0</v>
      </c>
      <c r="O414">
        <v>0</v>
      </c>
      <c r="P414">
        <v>0</v>
      </c>
      <c r="R414">
        <v>0</v>
      </c>
      <c r="S414" t="str">
        <f t="shared" si="44"/>
        <v>insert into tgear(`Type`,`SubType`,`Name`,`Capacity`,`Rating`,`Availability`,`Cost`,`Source`,`Description`,`Wireless`,`DataProcessing`,`Firewall`,`Vector`,`Speed`,`Penetration`,`Power`,`Effects`,`Max`) values ('Misc','Imaging Enhancement','Vision enhancement R1','[1]',1,'2','500¥','Core','','',0,0,'','',0,0,'',0);</v>
      </c>
    </row>
    <row r="415" spans="1:19">
      <c r="A415" t="s">
        <v>526</v>
      </c>
      <c r="B415" t="s">
        <v>603</v>
      </c>
      <c r="C415" t="s">
        <v>679</v>
      </c>
      <c r="D415" t="s">
        <v>625</v>
      </c>
      <c r="E415">
        <v>2</v>
      </c>
      <c r="F415">
        <f>E415* 2</f>
        <v>4</v>
      </c>
      <c r="G415" t="str">
        <f>E415*500&amp;"¥"</f>
        <v>1000¥</v>
      </c>
      <c r="H415" t="s">
        <v>5</v>
      </c>
      <c r="K415">
        <v>0</v>
      </c>
      <c r="L415">
        <v>0</v>
      </c>
      <c r="O415">
        <v>0</v>
      </c>
      <c r="P415">
        <v>0</v>
      </c>
      <c r="R415">
        <v>0</v>
      </c>
      <c r="S415" t="str">
        <f t="shared" si="44"/>
        <v>insert into tgear(`Type`,`SubType`,`Name`,`Capacity`,`Rating`,`Availability`,`Cost`,`Source`,`Description`,`Wireless`,`DataProcessing`,`Firewall`,`Vector`,`Speed`,`Penetration`,`Power`,`Effects`,`Max`) values ('Misc','Imaging Enhancement','Vision enhancement R2','[2]',2,'4','1000¥','Core','','',0,0,'','',0,0,'',0);</v>
      </c>
    </row>
    <row r="416" spans="1:19">
      <c r="A416" t="s">
        <v>526</v>
      </c>
      <c r="B416" t="s">
        <v>603</v>
      </c>
      <c r="C416" t="s">
        <v>680</v>
      </c>
      <c r="D416" t="s">
        <v>626</v>
      </c>
      <c r="E416">
        <v>3</v>
      </c>
      <c r="F416">
        <f>E416* 2</f>
        <v>6</v>
      </c>
      <c r="G416" t="str">
        <f>E416*500&amp;"¥"</f>
        <v>1500¥</v>
      </c>
      <c r="H416" t="s">
        <v>5</v>
      </c>
      <c r="K416">
        <v>0</v>
      </c>
      <c r="L416">
        <v>0</v>
      </c>
      <c r="O416">
        <v>0</v>
      </c>
      <c r="P416">
        <v>0</v>
      </c>
      <c r="R416">
        <v>0</v>
      </c>
      <c r="S416" t="str">
        <f t="shared" si="44"/>
        <v>insert into tgear(`Type`,`SubType`,`Name`,`Capacity`,`Rating`,`Availability`,`Cost`,`Source`,`Description`,`Wireless`,`DataProcessing`,`Firewall`,`Vector`,`Speed`,`Penetration`,`Power`,`Effects`,`Max`) values ('Misc','Imaging Enhancement','Vision enhancement R3','[3]',3,'6','1500¥','Core','','',0,0,'','',0,0,'',0);</v>
      </c>
    </row>
    <row r="417" spans="1:19">
      <c r="A417" t="s">
        <v>526</v>
      </c>
      <c r="B417" t="s">
        <v>603</v>
      </c>
      <c r="C417" t="s">
        <v>681</v>
      </c>
      <c r="D417" t="s">
        <v>627</v>
      </c>
      <c r="E417">
        <v>4</v>
      </c>
      <c r="F417">
        <f>E417* 2</f>
        <v>8</v>
      </c>
      <c r="G417" t="str">
        <f>E417*500&amp;"¥"</f>
        <v>2000¥</v>
      </c>
      <c r="H417" t="s">
        <v>5</v>
      </c>
      <c r="K417">
        <v>0</v>
      </c>
      <c r="L417">
        <v>0</v>
      </c>
      <c r="O417">
        <v>0</v>
      </c>
      <c r="P417">
        <v>0</v>
      </c>
      <c r="R417">
        <v>0</v>
      </c>
      <c r="S417" t="str">
        <f t="shared" si="44"/>
        <v>insert into tgear(`Type`,`SubType`,`Name`,`Capacity`,`Rating`,`Availability`,`Cost`,`Source`,`Description`,`Wireless`,`DataProcessing`,`Firewall`,`Vector`,`Speed`,`Penetration`,`Power`,`Effects`,`Max`) values ('Misc','Imaging Enhancement','Vision enhancement R4','[4]',4,'8','2000¥','Core','','',0,0,'','',0,0,'',0);</v>
      </c>
    </row>
    <row r="418" spans="1:19">
      <c r="A418" t="s">
        <v>526</v>
      </c>
      <c r="B418" t="s">
        <v>603</v>
      </c>
      <c r="C418" t="s">
        <v>682</v>
      </c>
      <c r="D418" t="s">
        <v>628</v>
      </c>
      <c r="E418">
        <v>5</v>
      </c>
      <c r="F418">
        <f>E418* 2</f>
        <v>10</v>
      </c>
      <c r="G418" t="str">
        <f>E418*500&amp;"¥"</f>
        <v>2500¥</v>
      </c>
      <c r="H418" t="s">
        <v>5</v>
      </c>
      <c r="K418">
        <v>0</v>
      </c>
      <c r="L418">
        <v>0</v>
      </c>
      <c r="O418">
        <v>0</v>
      </c>
      <c r="P418">
        <v>0</v>
      </c>
      <c r="R418">
        <v>0</v>
      </c>
      <c r="S418" t="str">
        <f t="shared" si="44"/>
        <v>insert into tgear(`Type`,`SubType`,`Name`,`Capacity`,`Rating`,`Availability`,`Cost`,`Source`,`Description`,`Wireless`,`DataProcessing`,`Firewall`,`Vector`,`Speed`,`Penetration`,`Power`,`Effects`,`Max`) values ('Misc','Imaging Enhancement','Vision enhancement R5','[5]',5,'10','2500¥','Core','','',0,0,'','',0,0,'',0);</v>
      </c>
    </row>
    <row r="419" spans="1:19">
      <c r="A419" t="s">
        <v>526</v>
      </c>
      <c r="B419" t="s">
        <v>603</v>
      </c>
      <c r="C419" t="s">
        <v>683</v>
      </c>
      <c r="D419" t="s">
        <v>629</v>
      </c>
      <c r="E419">
        <v>6</v>
      </c>
      <c r="F419">
        <f>E419* 2</f>
        <v>12</v>
      </c>
      <c r="G419" t="str">
        <f>E419*500&amp;"¥"</f>
        <v>3000¥</v>
      </c>
      <c r="H419" t="s">
        <v>5</v>
      </c>
      <c r="K419">
        <v>0</v>
      </c>
      <c r="L419">
        <v>0</v>
      </c>
      <c r="O419">
        <v>0</v>
      </c>
      <c r="P419">
        <v>0</v>
      </c>
      <c r="R419">
        <v>0</v>
      </c>
      <c r="S419" t="str">
        <f t="shared" si="44"/>
        <v>insert into tgear(`Type`,`SubType`,`Name`,`Capacity`,`Rating`,`Availability`,`Cost`,`Source`,`Description`,`Wireless`,`DataProcessing`,`Firewall`,`Vector`,`Speed`,`Penetration`,`Power`,`Effects`,`Max`) values ('Misc','Imaging Enhancement','Vision enhancement R6','[6]',6,'12','3000¥','Core','','',0,0,'','',0,0,'',0);</v>
      </c>
    </row>
    <row r="420" spans="1:19">
      <c r="A420" t="s">
        <v>526</v>
      </c>
      <c r="B420" t="s">
        <v>603</v>
      </c>
      <c r="C420" t="s">
        <v>612</v>
      </c>
      <c r="D420" t="s">
        <v>605</v>
      </c>
      <c r="E420">
        <v>0</v>
      </c>
      <c r="F420">
        <v>2</v>
      </c>
      <c r="G420" t="s">
        <v>32</v>
      </c>
      <c r="H420" t="s">
        <v>5</v>
      </c>
      <c r="K420">
        <v>0</v>
      </c>
      <c r="L420">
        <v>0</v>
      </c>
      <c r="O420">
        <v>0</v>
      </c>
      <c r="P420">
        <v>0</v>
      </c>
      <c r="R420">
        <v>0</v>
      </c>
      <c r="S420" t="str">
        <f t="shared" si="44"/>
        <v>insert into tgear(`Type`,`SubType`,`Name`,`Capacity`,`Rating`,`Availability`,`Cost`,`Source`,`Description`,`Wireless`,`DataProcessing`,`Firewall`,`Vector`,`Speed`,`Penetration`,`Power`,`Effects`,`Max`) values ('Misc','Imaging Enhancement','Vision magnification','[1]',0,'2','+250¥','Core','','',0,0,'','',0,0,'',0);</v>
      </c>
    </row>
    <row r="421" spans="1:19">
      <c r="A421" t="s">
        <v>526</v>
      </c>
      <c r="B421" t="s">
        <v>647</v>
      </c>
      <c r="C421" t="s">
        <v>648</v>
      </c>
      <c r="D421">
        <v>1</v>
      </c>
      <c r="E421">
        <v>0</v>
      </c>
      <c r="F421">
        <v>4</v>
      </c>
      <c r="G421" t="str">
        <f>D421* 50&amp;"¥"</f>
        <v>50¥</v>
      </c>
      <c r="H421" t="s">
        <v>5</v>
      </c>
      <c r="K421">
        <v>0</v>
      </c>
      <c r="L421">
        <v>0</v>
      </c>
      <c r="O421">
        <v>0</v>
      </c>
      <c r="P421">
        <v>0</v>
      </c>
      <c r="R421">
        <v>0</v>
      </c>
      <c r="S421" t="str">
        <f t="shared" si="44"/>
        <v>insert into tgear(`Type`,`SubType`,`Name`,`Capacity`,`Rating`,`Availability`,`Cost`,`Source`,`Description`,`Wireless`,`DataProcessing`,`Firewall`,`Vector`,`Speed`,`Penetration`,`Power`,`Effects`,`Max`) values ('Misc','Audio Device','Directional mic C1','1',0,'4','50¥','Core','','',0,0,'','',0,0,'',0);</v>
      </c>
    </row>
    <row r="422" spans="1:19">
      <c r="A422" t="s">
        <v>526</v>
      </c>
      <c r="B422" t="s">
        <v>647</v>
      </c>
      <c r="C422" t="s">
        <v>649</v>
      </c>
      <c r="D422">
        <v>2</v>
      </c>
      <c r="E422">
        <v>0</v>
      </c>
      <c r="F422">
        <v>4</v>
      </c>
      <c r="G422" t="str">
        <f t="shared" ref="G422:G447" si="48">D422* 50&amp;"¥"</f>
        <v>100¥</v>
      </c>
      <c r="H422" t="s">
        <v>5</v>
      </c>
      <c r="K422">
        <v>0</v>
      </c>
      <c r="L422">
        <v>0</v>
      </c>
      <c r="O422">
        <v>0</v>
      </c>
      <c r="P422">
        <v>0</v>
      </c>
      <c r="R422">
        <v>0</v>
      </c>
      <c r="S422" t="str">
        <f t="shared" si="44"/>
        <v>insert into tgear(`Type`,`SubType`,`Name`,`Capacity`,`Rating`,`Availability`,`Cost`,`Source`,`Description`,`Wireless`,`DataProcessing`,`Firewall`,`Vector`,`Speed`,`Penetration`,`Power`,`Effects`,`Max`) values ('Misc','Audio Device','Directional mic C2','2',0,'4','100¥','Core','','',0,0,'','',0,0,'',0);</v>
      </c>
    </row>
    <row r="423" spans="1:19">
      <c r="A423" t="s">
        <v>526</v>
      </c>
      <c r="B423" t="s">
        <v>647</v>
      </c>
      <c r="C423" t="s">
        <v>650</v>
      </c>
      <c r="D423">
        <v>3</v>
      </c>
      <c r="E423">
        <v>0</v>
      </c>
      <c r="F423">
        <v>4</v>
      </c>
      <c r="G423" t="str">
        <f t="shared" si="48"/>
        <v>150¥</v>
      </c>
      <c r="H423" t="s">
        <v>5</v>
      </c>
      <c r="K423">
        <v>0</v>
      </c>
      <c r="L423">
        <v>0</v>
      </c>
      <c r="O423">
        <v>0</v>
      </c>
      <c r="P423">
        <v>0</v>
      </c>
      <c r="R423">
        <v>0</v>
      </c>
      <c r="S423" t="str">
        <f t="shared" si="44"/>
        <v>insert into tgear(`Type`,`SubType`,`Name`,`Capacity`,`Rating`,`Availability`,`Cost`,`Source`,`Description`,`Wireless`,`DataProcessing`,`Firewall`,`Vector`,`Speed`,`Penetration`,`Power`,`Effects`,`Max`) values ('Misc','Audio Device','Directional mic C3','3',0,'4','150¥','Core','','',0,0,'','',0,0,'',0);</v>
      </c>
    </row>
    <row r="424" spans="1:19">
      <c r="A424" t="s">
        <v>526</v>
      </c>
      <c r="B424" t="s">
        <v>647</v>
      </c>
      <c r="C424" t="s">
        <v>651</v>
      </c>
      <c r="D424">
        <v>4</v>
      </c>
      <c r="E424">
        <v>0</v>
      </c>
      <c r="F424">
        <v>4</v>
      </c>
      <c r="G424" t="str">
        <f t="shared" si="48"/>
        <v>200¥</v>
      </c>
      <c r="H424" t="s">
        <v>5</v>
      </c>
      <c r="K424">
        <v>0</v>
      </c>
      <c r="L424">
        <v>0</v>
      </c>
      <c r="O424">
        <v>0</v>
      </c>
      <c r="P424">
        <v>0</v>
      </c>
      <c r="R424">
        <v>0</v>
      </c>
      <c r="S424" t="str">
        <f t="shared" si="44"/>
        <v>insert into tgear(`Type`,`SubType`,`Name`,`Capacity`,`Rating`,`Availability`,`Cost`,`Source`,`Description`,`Wireless`,`DataProcessing`,`Firewall`,`Vector`,`Speed`,`Penetration`,`Power`,`Effects`,`Max`) values ('Misc','Audio Device','Directional mic C4','4',0,'4','200¥','Core','','',0,0,'','',0,0,'',0);</v>
      </c>
    </row>
    <row r="425" spans="1:19">
      <c r="A425" t="s">
        <v>526</v>
      </c>
      <c r="B425" t="s">
        <v>647</v>
      </c>
      <c r="C425" t="s">
        <v>653</v>
      </c>
      <c r="D425">
        <v>5</v>
      </c>
      <c r="E425">
        <v>0</v>
      </c>
      <c r="F425">
        <v>4</v>
      </c>
      <c r="G425" t="str">
        <f t="shared" si="48"/>
        <v>250¥</v>
      </c>
      <c r="H425" t="s">
        <v>5</v>
      </c>
      <c r="K425">
        <v>0</v>
      </c>
      <c r="L425">
        <v>0</v>
      </c>
      <c r="O425">
        <v>0</v>
      </c>
      <c r="P425">
        <v>0</v>
      </c>
      <c r="R425">
        <v>0</v>
      </c>
      <c r="S425" t="str">
        <f t="shared" si="44"/>
        <v>insert into tgear(`Type`,`SubType`,`Name`,`Capacity`,`Rating`,`Availability`,`Cost`,`Source`,`Description`,`Wireless`,`DataProcessing`,`Firewall`,`Vector`,`Speed`,`Penetration`,`Power`,`Effects`,`Max`) values ('Misc','Audio Device','Directional mic C5','5',0,'4','250¥','Core','','',0,0,'','',0,0,'',0);</v>
      </c>
    </row>
    <row r="426" spans="1:19">
      <c r="A426" t="s">
        <v>526</v>
      </c>
      <c r="B426" t="s">
        <v>647</v>
      </c>
      <c r="C426" t="s">
        <v>652</v>
      </c>
      <c r="D426">
        <v>6</v>
      </c>
      <c r="E426">
        <v>0</v>
      </c>
      <c r="F426">
        <v>4</v>
      </c>
      <c r="G426" t="str">
        <f t="shared" si="48"/>
        <v>300¥</v>
      </c>
      <c r="H426" t="s">
        <v>5</v>
      </c>
      <c r="K426">
        <v>0</v>
      </c>
      <c r="L426">
        <v>0</v>
      </c>
      <c r="O426">
        <v>0</v>
      </c>
      <c r="P426">
        <v>0</v>
      </c>
      <c r="R426">
        <v>0</v>
      </c>
      <c r="S426" t="str">
        <f t="shared" si="44"/>
        <v>insert into tgear(`Type`,`SubType`,`Name`,`Capacity`,`Rating`,`Availability`,`Cost`,`Source`,`Description`,`Wireless`,`DataProcessing`,`Firewall`,`Vector`,`Speed`,`Penetration`,`Power`,`Effects`,`Max`) values ('Misc','Audio Device','Directional mic C6','6',0,'4','300¥','Core','','',0,0,'','',0,0,'',0);</v>
      </c>
    </row>
    <row r="427" spans="1:19">
      <c r="A427" t="s">
        <v>526</v>
      </c>
      <c r="B427" t="s">
        <v>647</v>
      </c>
      <c r="C427" t="s">
        <v>654</v>
      </c>
      <c r="D427">
        <v>1</v>
      </c>
      <c r="E427">
        <v>0</v>
      </c>
      <c r="G427" t="str">
        <f t="shared" si="48"/>
        <v>50¥</v>
      </c>
      <c r="H427" t="s">
        <v>5</v>
      </c>
      <c r="K427">
        <v>0</v>
      </c>
      <c r="L427">
        <v>0</v>
      </c>
      <c r="O427">
        <v>0</v>
      </c>
      <c r="P427">
        <v>0</v>
      </c>
      <c r="R427">
        <v>0</v>
      </c>
      <c r="S427" t="str">
        <f t="shared" si="44"/>
        <v>insert into tgear(`Type`,`SubType`,`Name`,`Capacity`,`Rating`,`Availability`,`Cost`,`Source`,`Description`,`Wireless`,`DataProcessing`,`Firewall`,`Vector`,`Speed`,`Penetration`,`Power`,`Effects`,`Max`) values ('Misc','Audio Device','Ear buds C1','1',0,'','50¥','Core','','',0,0,'','',0,0,'',0);</v>
      </c>
    </row>
    <row r="428" spans="1:19">
      <c r="A428" t="s">
        <v>526</v>
      </c>
      <c r="B428" t="s">
        <v>647</v>
      </c>
      <c r="C428" t="s">
        <v>655</v>
      </c>
      <c r="D428">
        <v>2</v>
      </c>
      <c r="E428">
        <v>0</v>
      </c>
      <c r="G428" t="str">
        <f t="shared" si="48"/>
        <v>100¥</v>
      </c>
      <c r="H428" t="s">
        <v>5</v>
      </c>
      <c r="K428">
        <v>0</v>
      </c>
      <c r="L428">
        <v>0</v>
      </c>
      <c r="O428">
        <v>0</v>
      </c>
      <c r="P428">
        <v>0</v>
      </c>
      <c r="R428">
        <v>0</v>
      </c>
      <c r="S428" t="str">
        <f t="shared" si="44"/>
        <v>insert into tgear(`Type`,`SubType`,`Name`,`Capacity`,`Rating`,`Availability`,`Cost`,`Source`,`Description`,`Wireless`,`DataProcessing`,`Firewall`,`Vector`,`Speed`,`Penetration`,`Power`,`Effects`,`Max`) values ('Misc','Audio Device','Ear buds C2','2',0,'','100¥','Core','','',0,0,'','',0,0,'',0);</v>
      </c>
    </row>
    <row r="429" spans="1:19">
      <c r="A429" t="s">
        <v>526</v>
      </c>
      <c r="B429" t="s">
        <v>647</v>
      </c>
      <c r="C429" t="s">
        <v>656</v>
      </c>
      <c r="D429">
        <v>3</v>
      </c>
      <c r="E429">
        <v>0</v>
      </c>
      <c r="G429" t="str">
        <f t="shared" si="48"/>
        <v>150¥</v>
      </c>
      <c r="H429" t="s">
        <v>5</v>
      </c>
      <c r="K429">
        <v>0</v>
      </c>
      <c r="L429">
        <v>0</v>
      </c>
      <c r="O429">
        <v>0</v>
      </c>
      <c r="P429">
        <v>0</v>
      </c>
      <c r="R429">
        <v>0</v>
      </c>
      <c r="S429" t="str">
        <f t="shared" si="44"/>
        <v>insert into tgear(`Type`,`SubType`,`Name`,`Capacity`,`Rating`,`Availability`,`Cost`,`Source`,`Description`,`Wireless`,`DataProcessing`,`Firewall`,`Vector`,`Speed`,`Penetration`,`Power`,`Effects`,`Max`) values ('Misc','Audio Device','Ear buds C3','3',0,'','150¥','Core','','',0,0,'','',0,0,'',0);</v>
      </c>
    </row>
    <row r="430" spans="1:19">
      <c r="A430" t="s">
        <v>526</v>
      </c>
      <c r="B430" t="s">
        <v>647</v>
      </c>
      <c r="C430" t="s">
        <v>657</v>
      </c>
      <c r="D430">
        <v>1</v>
      </c>
      <c r="E430">
        <v>0</v>
      </c>
      <c r="G430" t="str">
        <f t="shared" si="48"/>
        <v>50¥</v>
      </c>
      <c r="H430" t="s">
        <v>5</v>
      </c>
      <c r="K430">
        <v>0</v>
      </c>
      <c r="L430">
        <v>0</v>
      </c>
      <c r="O430">
        <v>0</v>
      </c>
      <c r="P430">
        <v>0</v>
      </c>
      <c r="R430">
        <v>0</v>
      </c>
      <c r="S430" t="str">
        <f t="shared" si="44"/>
        <v>insert into tgear(`Type`,`SubType`,`Name`,`Capacity`,`Rating`,`Availability`,`Cost`,`Source`,`Description`,`Wireless`,`DataProcessing`,`Firewall`,`Vector`,`Speed`,`Penetration`,`Power`,`Effects`,`Max`) values ('Misc','Audio Device','Headphones C1','1',0,'','50¥','Core','','',0,0,'','',0,0,'',0);</v>
      </c>
    </row>
    <row r="431" spans="1:19">
      <c r="A431" t="s">
        <v>526</v>
      </c>
      <c r="B431" t="s">
        <v>647</v>
      </c>
      <c r="C431" t="s">
        <v>658</v>
      </c>
      <c r="D431">
        <v>2</v>
      </c>
      <c r="E431">
        <v>0</v>
      </c>
      <c r="G431" t="str">
        <f t="shared" si="48"/>
        <v>100¥</v>
      </c>
      <c r="H431" t="s">
        <v>5</v>
      </c>
      <c r="K431">
        <v>0</v>
      </c>
      <c r="L431">
        <v>0</v>
      </c>
      <c r="O431">
        <v>0</v>
      </c>
      <c r="P431">
        <v>0</v>
      </c>
      <c r="R431">
        <v>0</v>
      </c>
      <c r="S431" t="str">
        <f t="shared" si="44"/>
        <v>insert into tgear(`Type`,`SubType`,`Name`,`Capacity`,`Rating`,`Availability`,`Cost`,`Source`,`Description`,`Wireless`,`DataProcessing`,`Firewall`,`Vector`,`Speed`,`Penetration`,`Power`,`Effects`,`Max`) values ('Misc','Audio Device','Headphones C2','2',0,'','100¥','Core','','',0,0,'','',0,0,'',0);</v>
      </c>
    </row>
    <row r="432" spans="1:19">
      <c r="A432" t="s">
        <v>526</v>
      </c>
      <c r="B432" t="s">
        <v>647</v>
      </c>
      <c r="C432" t="s">
        <v>659</v>
      </c>
      <c r="D432">
        <v>3</v>
      </c>
      <c r="E432">
        <v>0</v>
      </c>
      <c r="G432" t="str">
        <f t="shared" si="48"/>
        <v>150¥</v>
      </c>
      <c r="H432" t="s">
        <v>5</v>
      </c>
      <c r="K432">
        <v>0</v>
      </c>
      <c r="L432">
        <v>0</v>
      </c>
      <c r="O432">
        <v>0</v>
      </c>
      <c r="P432">
        <v>0</v>
      </c>
      <c r="R432">
        <v>0</v>
      </c>
      <c r="S432" t="str">
        <f t="shared" si="44"/>
        <v>insert into tgear(`Type`,`SubType`,`Name`,`Capacity`,`Rating`,`Availability`,`Cost`,`Source`,`Description`,`Wireless`,`DataProcessing`,`Firewall`,`Vector`,`Speed`,`Penetration`,`Power`,`Effects`,`Max`) values ('Misc','Audio Device','Headphones C3','3',0,'','150¥','Core','','',0,0,'','',0,0,'',0);</v>
      </c>
    </row>
    <row r="433" spans="1:19">
      <c r="A433" t="s">
        <v>526</v>
      </c>
      <c r="B433" t="s">
        <v>647</v>
      </c>
      <c r="C433" t="s">
        <v>660</v>
      </c>
      <c r="D433">
        <v>4</v>
      </c>
      <c r="E433">
        <v>0</v>
      </c>
      <c r="G433" t="str">
        <f t="shared" si="48"/>
        <v>200¥</v>
      </c>
      <c r="H433" t="s">
        <v>5</v>
      </c>
      <c r="K433">
        <v>0</v>
      </c>
      <c r="L433">
        <v>0</v>
      </c>
      <c r="O433">
        <v>0</v>
      </c>
      <c r="P433">
        <v>0</v>
      </c>
      <c r="R433">
        <v>0</v>
      </c>
      <c r="S433" t="str">
        <f t="shared" si="44"/>
        <v>insert into tgear(`Type`,`SubType`,`Name`,`Capacity`,`Rating`,`Availability`,`Cost`,`Source`,`Description`,`Wireless`,`DataProcessing`,`Firewall`,`Vector`,`Speed`,`Penetration`,`Power`,`Effects`,`Max`) values ('Misc','Audio Device','Headphones C4','4',0,'','200¥','Core','','',0,0,'','',0,0,'',0);</v>
      </c>
    </row>
    <row r="434" spans="1:19">
      <c r="A434" t="s">
        <v>526</v>
      </c>
      <c r="B434" t="s">
        <v>647</v>
      </c>
      <c r="C434" t="s">
        <v>661</v>
      </c>
      <c r="D434">
        <v>5</v>
      </c>
      <c r="E434">
        <v>0</v>
      </c>
      <c r="G434" t="str">
        <f t="shared" si="48"/>
        <v>250¥</v>
      </c>
      <c r="H434" t="s">
        <v>5</v>
      </c>
      <c r="K434">
        <v>0</v>
      </c>
      <c r="L434">
        <v>0</v>
      </c>
      <c r="O434">
        <v>0</v>
      </c>
      <c r="P434">
        <v>0</v>
      </c>
      <c r="R434">
        <v>0</v>
      </c>
      <c r="S434" t="str">
        <f t="shared" si="44"/>
        <v>insert into tgear(`Type`,`SubType`,`Name`,`Capacity`,`Rating`,`Availability`,`Cost`,`Source`,`Description`,`Wireless`,`DataProcessing`,`Firewall`,`Vector`,`Speed`,`Penetration`,`Power`,`Effects`,`Max`) values ('Misc','Audio Device','Headphones C5','5',0,'','250¥','Core','','',0,0,'','',0,0,'',0);</v>
      </c>
    </row>
    <row r="435" spans="1:19">
      <c r="A435" t="s">
        <v>526</v>
      </c>
      <c r="B435" t="s">
        <v>647</v>
      </c>
      <c r="C435" t="s">
        <v>662</v>
      </c>
      <c r="D435">
        <v>6</v>
      </c>
      <c r="E435">
        <v>0</v>
      </c>
      <c r="G435" t="str">
        <f t="shared" si="48"/>
        <v>300¥</v>
      </c>
      <c r="H435" t="s">
        <v>5</v>
      </c>
      <c r="K435">
        <v>0</v>
      </c>
      <c r="L435">
        <v>0</v>
      </c>
      <c r="O435">
        <v>0</v>
      </c>
      <c r="P435">
        <v>0</v>
      </c>
      <c r="R435">
        <v>0</v>
      </c>
      <c r="S435" t="str">
        <f t="shared" si="44"/>
        <v>insert into tgear(`Type`,`SubType`,`Name`,`Capacity`,`Rating`,`Availability`,`Cost`,`Source`,`Description`,`Wireless`,`DataProcessing`,`Firewall`,`Vector`,`Speed`,`Penetration`,`Power`,`Effects`,`Max`) values ('Misc','Audio Device','Headphones C6','6',0,'','300¥','Core','','',0,0,'','',0,0,'',0);</v>
      </c>
    </row>
    <row r="436" spans="1:19">
      <c r="A436" t="s">
        <v>526</v>
      </c>
      <c r="B436" t="s">
        <v>647</v>
      </c>
      <c r="C436" t="s">
        <v>663</v>
      </c>
      <c r="D436">
        <v>1</v>
      </c>
      <c r="E436">
        <v>0</v>
      </c>
      <c r="F436" t="s">
        <v>47</v>
      </c>
      <c r="G436" t="str">
        <f>D436* 100&amp;"¥"</f>
        <v>100¥</v>
      </c>
      <c r="H436" t="s">
        <v>5</v>
      </c>
      <c r="K436">
        <v>0</v>
      </c>
      <c r="L436">
        <v>0</v>
      </c>
      <c r="O436">
        <v>0</v>
      </c>
      <c r="P436">
        <v>0</v>
      </c>
      <c r="R436">
        <v>0</v>
      </c>
      <c r="S436" t="str">
        <f t="shared" si="44"/>
        <v>insert into tgear(`Type`,`SubType`,`Name`,`Capacity`,`Rating`,`Availability`,`Cost`,`Source`,`Description`,`Wireless`,`DataProcessing`,`Firewall`,`Vector`,`Speed`,`Penetration`,`Power`,`Effects`,`Max`) values ('Misc','Audio Device','Laser mic C1','1',0,'6R','100¥','Core','','',0,0,'','',0,0,'',0);</v>
      </c>
    </row>
    <row r="437" spans="1:19">
      <c r="A437" t="s">
        <v>526</v>
      </c>
      <c r="B437" t="s">
        <v>647</v>
      </c>
      <c r="C437" t="s">
        <v>664</v>
      </c>
      <c r="D437">
        <v>2</v>
      </c>
      <c r="E437">
        <v>0</v>
      </c>
      <c r="F437" t="s">
        <v>47</v>
      </c>
      <c r="G437" t="str">
        <f>D437* 100&amp;"¥"</f>
        <v>200¥</v>
      </c>
      <c r="H437" t="s">
        <v>5</v>
      </c>
      <c r="K437">
        <v>0</v>
      </c>
      <c r="L437">
        <v>0</v>
      </c>
      <c r="O437">
        <v>0</v>
      </c>
      <c r="P437">
        <v>0</v>
      </c>
      <c r="R437">
        <v>0</v>
      </c>
      <c r="S437" t="str">
        <f t="shared" si="44"/>
        <v>insert into tgear(`Type`,`SubType`,`Name`,`Capacity`,`Rating`,`Availability`,`Cost`,`Source`,`Description`,`Wireless`,`DataProcessing`,`Firewall`,`Vector`,`Speed`,`Penetration`,`Power`,`Effects`,`Max`) values ('Misc','Audio Device','Laser mic C2','2',0,'6R','200¥','Core','','',0,0,'','',0,0,'',0);</v>
      </c>
    </row>
    <row r="438" spans="1:19">
      <c r="A438" t="s">
        <v>526</v>
      </c>
      <c r="B438" t="s">
        <v>647</v>
      </c>
      <c r="C438" t="s">
        <v>665</v>
      </c>
      <c r="D438">
        <v>3</v>
      </c>
      <c r="E438">
        <v>0</v>
      </c>
      <c r="F438" t="s">
        <v>47</v>
      </c>
      <c r="G438" t="str">
        <f>D438* 100&amp;"¥"</f>
        <v>300¥</v>
      </c>
      <c r="H438" t="s">
        <v>5</v>
      </c>
      <c r="K438">
        <v>0</v>
      </c>
      <c r="L438">
        <v>0</v>
      </c>
      <c r="O438">
        <v>0</v>
      </c>
      <c r="P438">
        <v>0</v>
      </c>
      <c r="R438">
        <v>0</v>
      </c>
      <c r="S438" t="str">
        <f t="shared" si="44"/>
        <v>insert into tgear(`Type`,`SubType`,`Name`,`Capacity`,`Rating`,`Availability`,`Cost`,`Source`,`Description`,`Wireless`,`DataProcessing`,`Firewall`,`Vector`,`Speed`,`Penetration`,`Power`,`Effects`,`Max`) values ('Misc','Audio Device','Laser mic C3','3',0,'6R','300¥','Core','','',0,0,'','',0,0,'',0);</v>
      </c>
    </row>
    <row r="439" spans="1:19">
      <c r="A439" t="s">
        <v>526</v>
      </c>
      <c r="B439" t="s">
        <v>647</v>
      </c>
      <c r="C439" t="s">
        <v>666</v>
      </c>
      <c r="D439">
        <v>4</v>
      </c>
      <c r="E439">
        <v>0</v>
      </c>
      <c r="F439" t="s">
        <v>47</v>
      </c>
      <c r="G439" t="str">
        <f>D439* 100&amp;"¥"</f>
        <v>400¥</v>
      </c>
      <c r="H439" t="s">
        <v>5</v>
      </c>
      <c r="K439">
        <v>0</v>
      </c>
      <c r="L439">
        <v>0</v>
      </c>
      <c r="O439">
        <v>0</v>
      </c>
      <c r="P439">
        <v>0</v>
      </c>
      <c r="R439">
        <v>0</v>
      </c>
      <c r="S439" t="str">
        <f t="shared" si="44"/>
        <v>insert into tgear(`Type`,`SubType`,`Name`,`Capacity`,`Rating`,`Availability`,`Cost`,`Source`,`Description`,`Wireless`,`DataProcessing`,`Firewall`,`Vector`,`Speed`,`Penetration`,`Power`,`Effects`,`Max`) values ('Misc','Audio Device','Laser mic C4','4',0,'6R','400¥','Core','','',0,0,'','',0,0,'',0);</v>
      </c>
    </row>
    <row r="440" spans="1:19">
      <c r="A440" t="s">
        <v>526</v>
      </c>
      <c r="B440" t="s">
        <v>647</v>
      </c>
      <c r="C440" t="s">
        <v>667</v>
      </c>
      <c r="D440">
        <v>5</v>
      </c>
      <c r="E440">
        <v>0</v>
      </c>
      <c r="F440" t="s">
        <v>47</v>
      </c>
      <c r="G440" t="str">
        <f>D440* 100&amp;"¥"</f>
        <v>500¥</v>
      </c>
      <c r="H440" t="s">
        <v>5</v>
      </c>
      <c r="K440">
        <v>0</v>
      </c>
      <c r="L440">
        <v>0</v>
      </c>
      <c r="O440">
        <v>0</v>
      </c>
      <c r="P440">
        <v>0</v>
      </c>
      <c r="R440">
        <v>0</v>
      </c>
      <c r="S440" t="str">
        <f t="shared" si="44"/>
        <v>insert into tgear(`Type`,`SubType`,`Name`,`Capacity`,`Rating`,`Availability`,`Cost`,`Source`,`Description`,`Wireless`,`DataProcessing`,`Firewall`,`Vector`,`Speed`,`Penetration`,`Power`,`Effects`,`Max`) values ('Misc','Audio Device','Laser mic C5','5',0,'6R','500¥','Core','','',0,0,'','',0,0,'',0);</v>
      </c>
    </row>
    <row r="441" spans="1:19">
      <c r="A441" t="s">
        <v>526</v>
      </c>
      <c r="B441" t="s">
        <v>647</v>
      </c>
      <c r="C441" t="s">
        <v>668</v>
      </c>
      <c r="D441">
        <v>6</v>
      </c>
      <c r="E441">
        <v>0</v>
      </c>
      <c r="F441" t="s">
        <v>47</v>
      </c>
      <c r="G441" t="str">
        <f>D441* 100&amp;"¥"</f>
        <v>600¥</v>
      </c>
      <c r="H441" t="s">
        <v>5</v>
      </c>
      <c r="K441">
        <v>0</v>
      </c>
      <c r="L441">
        <v>0</v>
      </c>
      <c r="O441">
        <v>0</v>
      </c>
      <c r="P441">
        <v>0</v>
      </c>
      <c r="R441">
        <v>0</v>
      </c>
      <c r="S441" t="str">
        <f t="shared" si="44"/>
        <v>insert into tgear(`Type`,`SubType`,`Name`,`Capacity`,`Rating`,`Availability`,`Cost`,`Source`,`Description`,`Wireless`,`DataProcessing`,`Firewall`,`Vector`,`Speed`,`Penetration`,`Power`,`Effects`,`Max`) values ('Misc','Audio Device','Laser mic C6','6',0,'6R','600¥','Core','','',0,0,'','',0,0,'',0);</v>
      </c>
    </row>
    <row r="442" spans="1:19">
      <c r="A442" t="s">
        <v>526</v>
      </c>
      <c r="B442" t="s">
        <v>647</v>
      </c>
      <c r="C442" t="s">
        <v>669</v>
      </c>
      <c r="D442">
        <v>1</v>
      </c>
      <c r="E442">
        <v>0</v>
      </c>
      <c r="G442" t="str">
        <f t="shared" ref="G442:G443" si="49">D442* 50&amp;"¥"</f>
        <v>50¥</v>
      </c>
      <c r="H442" t="s">
        <v>5</v>
      </c>
      <c r="K442">
        <v>0</v>
      </c>
      <c r="L442">
        <v>0</v>
      </c>
      <c r="O442">
        <v>0</v>
      </c>
      <c r="P442">
        <v>0</v>
      </c>
      <c r="R442">
        <v>0</v>
      </c>
      <c r="S442" t="str">
        <f t="shared" si="44"/>
        <v>insert into tgear(`Type`,`SubType`,`Name`,`Capacity`,`Rating`,`Availability`,`Cost`,`Source`,`Description`,`Wireless`,`DataProcessing`,`Firewall`,`Vector`,`Speed`,`Penetration`,`Power`,`Effects`,`Max`) values ('Misc','Audio Device','Omni-directional mic C1','1',0,'','50¥','Core','','',0,0,'','',0,0,'',0);</v>
      </c>
    </row>
    <row r="443" spans="1:19">
      <c r="A443" t="s">
        <v>526</v>
      </c>
      <c r="B443" t="s">
        <v>647</v>
      </c>
      <c r="C443" t="s">
        <v>670</v>
      </c>
      <c r="D443">
        <v>2</v>
      </c>
      <c r="E443">
        <v>0</v>
      </c>
      <c r="G443" t="str">
        <f t="shared" si="49"/>
        <v>100¥</v>
      </c>
      <c r="H443" t="s">
        <v>5</v>
      </c>
      <c r="K443">
        <v>0</v>
      </c>
      <c r="L443">
        <v>0</v>
      </c>
      <c r="O443">
        <v>0</v>
      </c>
      <c r="P443">
        <v>0</v>
      </c>
      <c r="R443">
        <v>0</v>
      </c>
      <c r="S443" t="str">
        <f t="shared" si="44"/>
        <v>insert into tgear(`Type`,`SubType`,`Name`,`Capacity`,`Rating`,`Availability`,`Cost`,`Source`,`Description`,`Wireless`,`DataProcessing`,`Firewall`,`Vector`,`Speed`,`Penetration`,`Power`,`Effects`,`Max`) values ('Misc','Audio Device','Omni-directional mic C2','2',0,'','100¥','Core','','',0,0,'','',0,0,'',0);</v>
      </c>
    </row>
    <row r="444" spans="1:19">
      <c r="A444" t="s">
        <v>526</v>
      </c>
      <c r="B444" t="s">
        <v>647</v>
      </c>
      <c r="C444" t="s">
        <v>671</v>
      </c>
      <c r="D444">
        <v>3</v>
      </c>
      <c r="E444">
        <v>0</v>
      </c>
      <c r="G444" t="str">
        <f t="shared" ref="G444:G445" si="50">D444* 50&amp;"¥"</f>
        <v>150¥</v>
      </c>
      <c r="H444" t="s">
        <v>5</v>
      </c>
      <c r="K444">
        <v>0</v>
      </c>
      <c r="L444">
        <v>0</v>
      </c>
      <c r="O444">
        <v>0</v>
      </c>
      <c r="P444">
        <v>0</v>
      </c>
      <c r="R444">
        <v>0</v>
      </c>
      <c r="S444" t="str">
        <f t="shared" si="44"/>
        <v>insert into tgear(`Type`,`SubType`,`Name`,`Capacity`,`Rating`,`Availability`,`Cost`,`Source`,`Description`,`Wireless`,`DataProcessing`,`Firewall`,`Vector`,`Speed`,`Penetration`,`Power`,`Effects`,`Max`) values ('Misc','Audio Device','Omni-directional mic C3','3',0,'','150¥','Core','','',0,0,'','',0,0,'',0);</v>
      </c>
    </row>
    <row r="445" spans="1:19">
      <c r="A445" t="s">
        <v>526</v>
      </c>
      <c r="B445" t="s">
        <v>647</v>
      </c>
      <c r="C445" t="s">
        <v>672</v>
      </c>
      <c r="D445">
        <v>4</v>
      </c>
      <c r="E445">
        <v>0</v>
      </c>
      <c r="G445" t="str">
        <f t="shared" si="50"/>
        <v>200¥</v>
      </c>
      <c r="H445" t="s">
        <v>5</v>
      </c>
      <c r="K445">
        <v>0</v>
      </c>
      <c r="L445">
        <v>0</v>
      </c>
      <c r="O445">
        <v>0</v>
      </c>
      <c r="P445">
        <v>0</v>
      </c>
      <c r="R445">
        <v>0</v>
      </c>
      <c r="S445" t="str">
        <f t="shared" si="44"/>
        <v>insert into tgear(`Type`,`SubType`,`Name`,`Capacity`,`Rating`,`Availability`,`Cost`,`Source`,`Description`,`Wireless`,`DataProcessing`,`Firewall`,`Vector`,`Speed`,`Penetration`,`Power`,`Effects`,`Max`) values ('Misc','Audio Device','Omni-directional mic C4','4',0,'','200¥','Core','','',0,0,'','',0,0,'',0);</v>
      </c>
    </row>
    <row r="446" spans="1:19">
      <c r="A446" t="s">
        <v>526</v>
      </c>
      <c r="B446" t="s">
        <v>647</v>
      </c>
      <c r="C446" t="s">
        <v>673</v>
      </c>
      <c r="D446">
        <v>5</v>
      </c>
      <c r="E446">
        <v>0</v>
      </c>
      <c r="G446" t="str">
        <f t="shared" ref="G446" si="51">D446* 50&amp;"¥"</f>
        <v>250¥</v>
      </c>
      <c r="H446" t="s">
        <v>5</v>
      </c>
      <c r="K446">
        <v>0</v>
      </c>
      <c r="L446">
        <v>0</v>
      </c>
      <c r="O446">
        <v>0</v>
      </c>
      <c r="P446">
        <v>0</v>
      </c>
      <c r="R446">
        <v>0</v>
      </c>
      <c r="S446" t="str">
        <f t="shared" si="44"/>
        <v>insert into tgear(`Type`,`SubType`,`Name`,`Capacity`,`Rating`,`Availability`,`Cost`,`Source`,`Description`,`Wireless`,`DataProcessing`,`Firewall`,`Vector`,`Speed`,`Penetration`,`Power`,`Effects`,`Max`) values ('Misc','Audio Device','Omni-directional mic C5','5',0,'','250¥','Core','','',0,0,'','',0,0,'',0);</v>
      </c>
    </row>
    <row r="447" spans="1:19">
      <c r="A447" t="s">
        <v>526</v>
      </c>
      <c r="B447" t="s">
        <v>647</v>
      </c>
      <c r="C447" t="s">
        <v>674</v>
      </c>
      <c r="D447">
        <v>6</v>
      </c>
      <c r="E447">
        <v>0</v>
      </c>
      <c r="G447" t="str">
        <f t="shared" si="48"/>
        <v>300¥</v>
      </c>
      <c r="H447" t="s">
        <v>5</v>
      </c>
      <c r="K447">
        <v>0</v>
      </c>
      <c r="L447">
        <v>0</v>
      </c>
      <c r="O447">
        <v>0</v>
      </c>
      <c r="P447">
        <v>0</v>
      </c>
      <c r="R447">
        <v>0</v>
      </c>
      <c r="S447" t="str">
        <f t="shared" si="44"/>
        <v>insert into tgear(`Type`,`SubType`,`Name`,`Capacity`,`Rating`,`Availability`,`Cost`,`Source`,`Description`,`Wireless`,`DataProcessing`,`Firewall`,`Vector`,`Speed`,`Penetration`,`Power`,`Effects`,`Max`) values ('Misc','Audio Device','Omni-directional mic C6','6',0,'','300¥','Core','','',0,0,'','',0,0,'',0);</v>
      </c>
    </row>
    <row r="448" spans="1:19">
      <c r="A448" t="s">
        <v>526</v>
      </c>
      <c r="B448" t="s">
        <v>677</v>
      </c>
      <c r="C448" t="s">
        <v>684</v>
      </c>
      <c r="D448" t="s">
        <v>605</v>
      </c>
      <c r="E448">
        <v>1</v>
      </c>
      <c r="F448">
        <f>E448*2</f>
        <v>2</v>
      </c>
      <c r="G448" t="str">
        <f>E448* 500&amp;"¥"</f>
        <v>500¥</v>
      </c>
      <c r="H448" t="s">
        <v>5</v>
      </c>
      <c r="K448">
        <v>0</v>
      </c>
      <c r="L448">
        <v>0</v>
      </c>
      <c r="O448">
        <v>0</v>
      </c>
      <c r="P448">
        <v>0</v>
      </c>
      <c r="R448">
        <v>0</v>
      </c>
      <c r="S448" t="str">
        <f t="shared" si="44"/>
        <v>insert into tgear(`Type`,`SubType`,`Name`,`Capacity`,`Rating`,`Availability`,`Cost`,`Source`,`Description`,`Wireless`,`DataProcessing`,`Firewall`,`Vector`,`Speed`,`Penetration`,`Power`,`Effects`,`Max`) values ('Misc','Audio Enhancement','Audio enhancement R1','[1]',1,'2','500¥','Core','','',0,0,'','',0,0,'',0);</v>
      </c>
    </row>
    <row r="449" spans="1:19">
      <c r="A449" t="s">
        <v>526</v>
      </c>
      <c r="B449" t="s">
        <v>677</v>
      </c>
      <c r="C449" t="s">
        <v>685</v>
      </c>
      <c r="D449" t="s">
        <v>625</v>
      </c>
      <c r="E449">
        <v>2</v>
      </c>
      <c r="F449">
        <f t="shared" ref="F449:F453" si="52">E449*2</f>
        <v>4</v>
      </c>
      <c r="G449" t="str">
        <f t="shared" ref="G449:G450" si="53">E449* 500&amp;"¥"</f>
        <v>1000¥</v>
      </c>
      <c r="H449" t="s">
        <v>5</v>
      </c>
      <c r="K449">
        <v>0</v>
      </c>
      <c r="L449">
        <v>0</v>
      </c>
      <c r="O449">
        <v>0</v>
      </c>
      <c r="P449">
        <v>0</v>
      </c>
      <c r="R449">
        <v>0</v>
      </c>
      <c r="S449" t="str">
        <f t="shared" si="44"/>
        <v>insert into tgear(`Type`,`SubType`,`Name`,`Capacity`,`Rating`,`Availability`,`Cost`,`Source`,`Description`,`Wireless`,`DataProcessing`,`Firewall`,`Vector`,`Speed`,`Penetration`,`Power`,`Effects`,`Max`) values ('Misc','Audio Enhancement','Audio enhancement R2','[2]',2,'4','1000¥','Core','','',0,0,'','',0,0,'',0);</v>
      </c>
    </row>
    <row r="450" spans="1:19">
      <c r="A450" t="s">
        <v>526</v>
      </c>
      <c r="B450" t="s">
        <v>677</v>
      </c>
      <c r="C450" t="s">
        <v>686</v>
      </c>
      <c r="D450" t="s">
        <v>626</v>
      </c>
      <c r="E450">
        <v>3</v>
      </c>
      <c r="F450">
        <f t="shared" si="52"/>
        <v>6</v>
      </c>
      <c r="G450" t="str">
        <f t="shared" si="53"/>
        <v>1500¥</v>
      </c>
      <c r="H450" t="s">
        <v>5</v>
      </c>
      <c r="K450">
        <v>0</v>
      </c>
      <c r="L450">
        <v>0</v>
      </c>
      <c r="O450">
        <v>0</v>
      </c>
      <c r="P450">
        <v>0</v>
      </c>
      <c r="R450">
        <v>0</v>
      </c>
      <c r="S450" t="str">
        <f t="shared" si="44"/>
        <v>insert into tgear(`Type`,`SubType`,`Name`,`Capacity`,`Rating`,`Availability`,`Cost`,`Source`,`Description`,`Wireless`,`DataProcessing`,`Firewall`,`Vector`,`Speed`,`Penetration`,`Power`,`Effects`,`Max`) values ('Misc','Audio Enhancement','Audio enhancement R3','[3]',3,'6','1500¥','Core','','',0,0,'','',0,0,'',0);</v>
      </c>
    </row>
    <row r="451" spans="1:19">
      <c r="A451" t="s">
        <v>526</v>
      </c>
      <c r="B451" t="s">
        <v>677</v>
      </c>
      <c r="C451" t="s">
        <v>687</v>
      </c>
      <c r="D451" t="s">
        <v>605</v>
      </c>
      <c r="E451">
        <v>1</v>
      </c>
      <c r="F451">
        <f t="shared" si="52"/>
        <v>2</v>
      </c>
      <c r="G451" t="str">
        <f>E451* 250&amp;"¥"</f>
        <v>250¥</v>
      </c>
      <c r="H451" t="s">
        <v>5</v>
      </c>
      <c r="K451">
        <v>0</v>
      </c>
      <c r="L451">
        <v>0</v>
      </c>
      <c r="O451">
        <v>0</v>
      </c>
      <c r="P451">
        <v>0</v>
      </c>
      <c r="R451">
        <v>0</v>
      </c>
      <c r="S451" t="str">
        <f t="shared" ref="S451:S514" si="54">"insert into tgear(`Type`,`SubType`,`Name`,`Capacity`,`Rating`,`Availability`,`Cost`,`Source`,`Description`,`Wireless`,`DataProcessing`,`Firewall`,`Vector`,`Speed`,`Penetration`,`Power`,`Effects`,`Max`) values ('"&amp;A451&amp;"','"&amp;B451&amp;"','"&amp;C451&amp;"','"&amp;D451&amp;"',"&amp;E451&amp;",'"&amp;F451&amp;"','"&amp;G451&amp;"','"&amp;H451&amp;"','"&amp;I451&amp;"','"&amp;J451&amp;"',"&amp;K451&amp;","&amp;L451&amp;",'"&amp;M451&amp;"','"&amp;N451&amp;"',"&amp;O451&amp;","&amp;P451&amp;",'"&amp;Q451&amp;"',"&amp;R451&amp;");"</f>
        <v>insert into tgear(`Type`,`SubType`,`Name`,`Capacity`,`Rating`,`Availability`,`Cost`,`Source`,`Description`,`Wireless`,`DataProcessing`,`Firewall`,`Vector`,`Speed`,`Penetration`,`Power`,`Effects`,`Max`) values ('Misc','Audio Enhancement','Select sound filter R1','[1]',1,'2','250¥','Core','','',0,0,'','',0,0,'',0);</v>
      </c>
    </row>
    <row r="452" spans="1:19">
      <c r="A452" t="s">
        <v>526</v>
      </c>
      <c r="B452" t="s">
        <v>677</v>
      </c>
      <c r="C452" t="s">
        <v>688</v>
      </c>
      <c r="D452" t="s">
        <v>625</v>
      </c>
      <c r="E452">
        <v>2</v>
      </c>
      <c r="F452">
        <f t="shared" si="52"/>
        <v>4</v>
      </c>
      <c r="G452" t="str">
        <f>E452* 250&amp;"¥"</f>
        <v>500¥</v>
      </c>
      <c r="H452" t="s">
        <v>5</v>
      </c>
      <c r="K452">
        <v>0</v>
      </c>
      <c r="L452">
        <v>0</v>
      </c>
      <c r="O452">
        <v>0</v>
      </c>
      <c r="P452">
        <v>0</v>
      </c>
      <c r="R452">
        <v>0</v>
      </c>
      <c r="S452" t="str">
        <f t="shared" si="54"/>
        <v>insert into tgear(`Type`,`SubType`,`Name`,`Capacity`,`Rating`,`Availability`,`Cost`,`Source`,`Description`,`Wireless`,`DataProcessing`,`Firewall`,`Vector`,`Speed`,`Penetration`,`Power`,`Effects`,`Max`) values ('Misc','Audio Enhancement','Select sound filter R2','[2]',2,'4','500¥','Core','','',0,0,'','',0,0,'',0);</v>
      </c>
    </row>
    <row r="453" spans="1:19">
      <c r="A453" t="s">
        <v>526</v>
      </c>
      <c r="B453" t="s">
        <v>677</v>
      </c>
      <c r="C453" t="s">
        <v>689</v>
      </c>
      <c r="D453" t="s">
        <v>626</v>
      </c>
      <c r="E453">
        <v>3</v>
      </c>
      <c r="F453">
        <f t="shared" si="52"/>
        <v>6</v>
      </c>
      <c r="G453" t="str">
        <f>E453* 250&amp;"¥"</f>
        <v>750¥</v>
      </c>
      <c r="H453" t="s">
        <v>5</v>
      </c>
      <c r="K453">
        <v>0</v>
      </c>
      <c r="L453">
        <v>0</v>
      </c>
      <c r="O453">
        <v>0</v>
      </c>
      <c r="P453">
        <v>0</v>
      </c>
      <c r="R453">
        <v>0</v>
      </c>
      <c r="S453" t="str">
        <f t="shared" si="54"/>
        <v>insert into tgear(`Type`,`SubType`,`Name`,`Capacity`,`Rating`,`Availability`,`Cost`,`Source`,`Description`,`Wireless`,`DataProcessing`,`Firewall`,`Vector`,`Speed`,`Penetration`,`Power`,`Effects`,`Max`) values ('Misc','Audio Enhancement','Select sound filter R3','[3]',3,'6','750¥','Core','','',0,0,'','',0,0,'',0);</v>
      </c>
    </row>
    <row r="454" spans="1:19">
      <c r="A454" t="s">
        <v>526</v>
      </c>
      <c r="B454" t="s">
        <v>677</v>
      </c>
      <c r="C454" t="s">
        <v>675</v>
      </c>
      <c r="D454" t="s">
        <v>625</v>
      </c>
      <c r="E454">
        <v>0</v>
      </c>
      <c r="F454">
        <v>4</v>
      </c>
      <c r="G454" t="s">
        <v>676</v>
      </c>
      <c r="H454" t="s">
        <v>5</v>
      </c>
      <c r="K454">
        <v>0</v>
      </c>
      <c r="L454">
        <v>0</v>
      </c>
      <c r="O454">
        <v>0</v>
      </c>
      <c r="P454">
        <v>0</v>
      </c>
      <c r="R454">
        <v>0</v>
      </c>
      <c r="S454" t="str">
        <f t="shared" si="54"/>
        <v>insert into tgear(`Type`,`SubType`,`Name`,`Capacity`,`Rating`,`Availability`,`Cost`,`Source`,`Description`,`Wireless`,`DataProcessing`,`Firewall`,`Vector`,`Speed`,`Penetration`,`Power`,`Effects`,`Max`) values ('Misc','Audio Enhancement','Spatial recognizer','[2]',0,'4','+1,000¥','Core','','',0,0,'','',0,0,'',0);</v>
      </c>
    </row>
    <row r="455" spans="1:19">
      <c r="A455" t="s">
        <v>526</v>
      </c>
      <c r="B455" t="s">
        <v>694</v>
      </c>
      <c r="C455" t="s">
        <v>690</v>
      </c>
      <c r="E455">
        <v>0</v>
      </c>
      <c r="G455" t="s">
        <v>55</v>
      </c>
      <c r="H455" t="s">
        <v>5</v>
      </c>
      <c r="K455">
        <v>0</v>
      </c>
      <c r="L455">
        <v>0</v>
      </c>
      <c r="O455">
        <v>0</v>
      </c>
      <c r="P455">
        <v>0</v>
      </c>
      <c r="R455">
        <v>5000</v>
      </c>
      <c r="S455" t="str">
        <f t="shared" si="54"/>
        <v>insert into tgear(`Type`,`SubType`,`Name`,`Capacity`,`Rating`,`Availability`,`Cost`,`Source`,`Description`,`Wireless`,`DataProcessing`,`Firewall`,`Vector`,`Speed`,`Penetration`,`Power`,`Effects`,`Max`) values ('Misc','Credstick','Standard','',0,'','5¥','Core','','',0,0,'','',0,0,'',5000);</v>
      </c>
    </row>
    <row r="456" spans="1:19">
      <c r="A456" t="s">
        <v>526</v>
      </c>
      <c r="B456" t="s">
        <v>694</v>
      </c>
      <c r="C456" t="s">
        <v>691</v>
      </c>
      <c r="E456">
        <v>0</v>
      </c>
      <c r="G456" t="s">
        <v>203</v>
      </c>
      <c r="H456" t="s">
        <v>5</v>
      </c>
      <c r="K456">
        <v>0</v>
      </c>
      <c r="L456">
        <v>0</v>
      </c>
      <c r="O456">
        <v>0</v>
      </c>
      <c r="P456">
        <v>0</v>
      </c>
      <c r="R456">
        <v>20000</v>
      </c>
      <c r="S456" t="str">
        <f t="shared" si="54"/>
        <v>insert into tgear(`Type`,`SubType`,`Name`,`Capacity`,`Rating`,`Availability`,`Cost`,`Source`,`Description`,`Wireless`,`DataProcessing`,`Firewall`,`Vector`,`Speed`,`Penetration`,`Power`,`Effects`,`Max`) values ('Misc','Credstick','Silver','',0,'','20¥','Core','','',0,0,'','',0,0,'',20000);</v>
      </c>
    </row>
    <row r="457" spans="1:19">
      <c r="A457" t="s">
        <v>526</v>
      </c>
      <c r="B457" t="s">
        <v>694</v>
      </c>
      <c r="C457" t="s">
        <v>456</v>
      </c>
      <c r="E457">
        <v>0</v>
      </c>
      <c r="F457">
        <v>5</v>
      </c>
      <c r="G457" t="s">
        <v>4</v>
      </c>
      <c r="H457" t="s">
        <v>5</v>
      </c>
      <c r="K457">
        <v>0</v>
      </c>
      <c r="L457">
        <v>0</v>
      </c>
      <c r="O457">
        <v>0</v>
      </c>
      <c r="P457">
        <v>0</v>
      </c>
      <c r="R457">
        <v>100000</v>
      </c>
      <c r="S457" t="str">
        <f t="shared" si="54"/>
        <v>insert into tgear(`Type`,`SubType`,`Name`,`Capacity`,`Rating`,`Availability`,`Cost`,`Source`,`Description`,`Wireless`,`DataProcessing`,`Firewall`,`Vector`,`Speed`,`Penetration`,`Power`,`Effects`,`Max`) values ('Misc','Credstick','Gold','',0,'5','100¥','Core','','',0,0,'','',0,0,'',100000);</v>
      </c>
    </row>
    <row r="458" spans="1:19">
      <c r="A458" t="s">
        <v>526</v>
      </c>
      <c r="B458" t="s">
        <v>694</v>
      </c>
      <c r="C458" t="s">
        <v>458</v>
      </c>
      <c r="E458">
        <v>0</v>
      </c>
      <c r="F458">
        <v>10</v>
      </c>
      <c r="G458" t="s">
        <v>45</v>
      </c>
      <c r="H458" t="s">
        <v>5</v>
      </c>
      <c r="K458">
        <v>0</v>
      </c>
      <c r="L458">
        <v>0</v>
      </c>
      <c r="O458">
        <v>0</v>
      </c>
      <c r="P458">
        <v>0</v>
      </c>
      <c r="R458">
        <v>500000</v>
      </c>
      <c r="S458" t="str">
        <f t="shared" si="54"/>
        <v>insert into tgear(`Type`,`SubType`,`Name`,`Capacity`,`Rating`,`Availability`,`Cost`,`Source`,`Description`,`Wireless`,`DataProcessing`,`Firewall`,`Vector`,`Speed`,`Penetration`,`Power`,`Effects`,`Max`) values ('Misc','Credstick','Platinum','',0,'10','500¥','Core','','',0,0,'','',0,0,'',500000);</v>
      </c>
    </row>
    <row r="459" spans="1:19">
      <c r="A459" t="s">
        <v>526</v>
      </c>
      <c r="B459" t="s">
        <v>694</v>
      </c>
      <c r="C459" t="s">
        <v>692</v>
      </c>
      <c r="E459">
        <v>0</v>
      </c>
      <c r="F459">
        <v>20</v>
      </c>
      <c r="G459" t="s">
        <v>9</v>
      </c>
      <c r="H459" t="s">
        <v>5</v>
      </c>
      <c r="K459">
        <v>0</v>
      </c>
      <c r="L459">
        <v>0</v>
      </c>
      <c r="O459">
        <v>0</v>
      </c>
      <c r="P459">
        <v>0</v>
      </c>
      <c r="R459">
        <v>1000000</v>
      </c>
      <c r="S459" t="str">
        <f t="shared" si="54"/>
        <v>insert into tgear(`Type`,`SubType`,`Name`,`Capacity`,`Rating`,`Availability`,`Cost`,`Source`,`Description`,`Wireless`,`DataProcessing`,`Firewall`,`Vector`,`Speed`,`Penetration`,`Power`,`Effects`,`Max`) values ('Misc','Credstick','Ebony','',0,'20','1,000¥','Core','','',0,0,'','',0,0,'',1000000);</v>
      </c>
    </row>
    <row r="460" spans="1:19">
      <c r="A460" t="s">
        <v>526</v>
      </c>
      <c r="B460" t="s">
        <v>699</v>
      </c>
      <c r="C460" t="s">
        <v>695</v>
      </c>
      <c r="E460">
        <v>0</v>
      </c>
      <c r="G460" t="s">
        <v>45</v>
      </c>
      <c r="H460" t="s">
        <v>5</v>
      </c>
      <c r="K460">
        <v>0</v>
      </c>
      <c r="L460">
        <v>0</v>
      </c>
      <c r="O460">
        <v>0</v>
      </c>
      <c r="P460">
        <v>0</v>
      </c>
      <c r="R460">
        <v>0</v>
      </c>
      <c r="S460" t="str">
        <f t="shared" si="54"/>
        <v>insert into tgear(`Type`,`SubType`,`Name`,`Capacity`,`Rating`,`Availability`,`Cost`,`Source`,`Description`,`Wireless`,`DataProcessing`,`Firewall`,`Vector`,`Speed`,`Penetration`,`Power`,`Effects`,`Max`) values ('Misc','Tool','Kit','',0,'','500¥','Core','','',0,0,'','',0,0,'',0);</v>
      </c>
    </row>
    <row r="461" spans="1:19">
      <c r="A461" t="s">
        <v>526</v>
      </c>
      <c r="B461" t="s">
        <v>699</v>
      </c>
      <c r="C461" t="s">
        <v>696</v>
      </c>
      <c r="E461">
        <v>0</v>
      </c>
      <c r="F461">
        <v>8</v>
      </c>
      <c r="G461" t="s">
        <v>15</v>
      </c>
      <c r="H461" t="s">
        <v>5</v>
      </c>
      <c r="K461">
        <v>0</v>
      </c>
      <c r="L461">
        <v>0</v>
      </c>
      <c r="O461">
        <v>0</v>
      </c>
      <c r="P461">
        <v>0</v>
      </c>
      <c r="R461">
        <v>0</v>
      </c>
      <c r="S461" t="str">
        <f t="shared" si="54"/>
        <v>insert into tgear(`Type`,`SubType`,`Name`,`Capacity`,`Rating`,`Availability`,`Cost`,`Source`,`Description`,`Wireless`,`DataProcessing`,`Firewall`,`Vector`,`Speed`,`Penetration`,`Power`,`Effects`,`Max`) values ('Misc','Tool','Shop','',0,'8','5,000¥','Core','','',0,0,'','',0,0,'',0);</v>
      </c>
    </row>
    <row r="462" spans="1:19">
      <c r="A462" t="s">
        <v>526</v>
      </c>
      <c r="B462" t="s">
        <v>699</v>
      </c>
      <c r="C462" t="s">
        <v>697</v>
      </c>
      <c r="E462">
        <v>0</v>
      </c>
      <c r="F462">
        <v>12</v>
      </c>
      <c r="G462" t="s">
        <v>698</v>
      </c>
      <c r="H462" t="s">
        <v>5</v>
      </c>
      <c r="K462">
        <v>0</v>
      </c>
      <c r="L462">
        <v>0</v>
      </c>
      <c r="O462">
        <v>0</v>
      </c>
      <c r="P462">
        <v>0</v>
      </c>
      <c r="R462">
        <v>0</v>
      </c>
      <c r="S462" t="str">
        <f t="shared" si="54"/>
        <v>insert into tgear(`Type`,`SubType`,`Name`,`Capacity`,`Rating`,`Availability`,`Cost`,`Source`,`Description`,`Wireless`,`DataProcessing`,`Firewall`,`Vector`,`Speed`,`Penetration`,`Power`,`Effects`,`Max`) values ('Misc','Tool','Facility','',0,'12','50,000¥','Core','','',0,0,'','',0,0,'',0);</v>
      </c>
    </row>
    <row r="463" spans="1:19">
      <c r="A463" t="s">
        <v>867</v>
      </c>
      <c r="B463" t="s">
        <v>700</v>
      </c>
      <c r="C463" t="s">
        <v>701</v>
      </c>
      <c r="E463" s="2">
        <v>4</v>
      </c>
      <c r="F463">
        <v>5</v>
      </c>
      <c r="G463" t="s">
        <v>702</v>
      </c>
      <c r="H463" t="s">
        <v>703</v>
      </c>
      <c r="K463">
        <v>0</v>
      </c>
      <c r="L463">
        <v>0</v>
      </c>
      <c r="O463">
        <v>0</v>
      </c>
      <c r="P463">
        <v>0</v>
      </c>
      <c r="R463">
        <v>0</v>
      </c>
      <c r="S463" t="str">
        <f t="shared" si="54"/>
        <v>insert into tgear(`Type`,`SubType`,`Name`,`Capacity`,`Rating`,`Availability`,`Cost`,`Source`,`Description`,`Wireless`,`DataProcessing`,`Firewall`,`Vector`,`Speed`,`Penetration`,`Power`,`Effects`,`Max`) values ('Demolition','Explosives','Ammonium nitrate','',4,'5','80¥ per KG','R&amp;G','','',0,0,'','',0,0,'',0);</v>
      </c>
    </row>
    <row r="464" spans="1:19">
      <c r="A464" t="s">
        <v>867</v>
      </c>
      <c r="B464" t="s">
        <v>700</v>
      </c>
      <c r="C464" t="s">
        <v>704</v>
      </c>
      <c r="E464" s="2">
        <v>6</v>
      </c>
      <c r="F464">
        <v>7</v>
      </c>
      <c r="G464" t="s">
        <v>705</v>
      </c>
      <c r="H464" t="s">
        <v>703</v>
      </c>
      <c r="K464">
        <v>0</v>
      </c>
      <c r="L464">
        <v>0</v>
      </c>
      <c r="O464">
        <v>0</v>
      </c>
      <c r="P464">
        <v>0</v>
      </c>
      <c r="R464">
        <v>0</v>
      </c>
      <c r="S464" t="str">
        <f t="shared" si="54"/>
        <v>insert into tgear(`Type`,`SubType`,`Name`,`Capacity`,`Rating`,`Availability`,`Cost`,`Source`,`Description`,`Wireless`,`DataProcessing`,`Firewall`,`Vector`,`Speed`,`Penetration`,`Power`,`Effects`,`Max`) values ('Demolition','Explosives','ANFO','',6,'7','100¥ per KG','R&amp;G','','',0,0,'','',0,0,'',0);</v>
      </c>
    </row>
    <row r="465" spans="1:19">
      <c r="A465" t="s">
        <v>867</v>
      </c>
      <c r="B465" t="s">
        <v>700</v>
      </c>
      <c r="C465" t="s">
        <v>723</v>
      </c>
      <c r="E465" s="2">
        <v>1</v>
      </c>
      <c r="F465" t="s">
        <v>41</v>
      </c>
      <c r="G465" t="str">
        <f>E465* 125&amp;"¥"</f>
        <v>125¥</v>
      </c>
      <c r="H465" t="s">
        <v>703</v>
      </c>
      <c r="K465">
        <v>0</v>
      </c>
      <c r="L465">
        <v>0</v>
      </c>
      <c r="O465">
        <v>0</v>
      </c>
      <c r="P465">
        <v>0</v>
      </c>
      <c r="R465">
        <v>0</v>
      </c>
      <c r="S465" t="str">
        <f t="shared" si="54"/>
        <v>insert into tgear(`Type`,`SubType`,`Name`,`Capacity`,`Rating`,`Availability`,`Cost`,`Source`,`Description`,`Wireless`,`DataProcessing`,`Firewall`,`Vector`,`Speed`,`Penetration`,`Power`,`Effects`,`Max`) values ('Demolition','Explosives','Binary R1','',1,'18F','125¥','R&amp;G','','',0,0,'','',0,0,'',0);</v>
      </c>
    </row>
    <row r="466" spans="1:19">
      <c r="A466" t="s">
        <v>867</v>
      </c>
      <c r="B466" t="s">
        <v>700</v>
      </c>
      <c r="C466" t="s">
        <v>724</v>
      </c>
      <c r="E466" s="2">
        <v>2</v>
      </c>
      <c r="F466" t="s">
        <v>41</v>
      </c>
      <c r="G466" t="str">
        <f t="shared" ref="G466:G484" si="55">E466* 125&amp;"¥"</f>
        <v>250¥</v>
      </c>
      <c r="H466" t="s">
        <v>703</v>
      </c>
      <c r="K466">
        <v>0</v>
      </c>
      <c r="L466">
        <v>0</v>
      </c>
      <c r="O466">
        <v>0</v>
      </c>
      <c r="P466">
        <v>0</v>
      </c>
      <c r="R466">
        <v>0</v>
      </c>
      <c r="S466" t="str">
        <f t="shared" si="54"/>
        <v>insert into tgear(`Type`,`SubType`,`Name`,`Capacity`,`Rating`,`Availability`,`Cost`,`Source`,`Description`,`Wireless`,`DataProcessing`,`Firewall`,`Vector`,`Speed`,`Penetration`,`Power`,`Effects`,`Max`) values ('Demolition','Explosives','Binary R2','',2,'18F','250¥','R&amp;G','','',0,0,'','',0,0,'',0);</v>
      </c>
    </row>
    <row r="467" spans="1:19">
      <c r="A467" t="s">
        <v>867</v>
      </c>
      <c r="B467" t="s">
        <v>700</v>
      </c>
      <c r="C467" t="s">
        <v>725</v>
      </c>
      <c r="E467" s="2">
        <v>3</v>
      </c>
      <c r="F467" t="s">
        <v>41</v>
      </c>
      <c r="G467" t="str">
        <f t="shared" si="55"/>
        <v>375¥</v>
      </c>
      <c r="H467" t="s">
        <v>703</v>
      </c>
      <c r="K467">
        <v>0</v>
      </c>
      <c r="L467">
        <v>0</v>
      </c>
      <c r="O467">
        <v>0</v>
      </c>
      <c r="P467">
        <v>0</v>
      </c>
      <c r="R467">
        <v>0</v>
      </c>
      <c r="S467" t="str">
        <f t="shared" si="54"/>
        <v>insert into tgear(`Type`,`SubType`,`Name`,`Capacity`,`Rating`,`Availability`,`Cost`,`Source`,`Description`,`Wireless`,`DataProcessing`,`Firewall`,`Vector`,`Speed`,`Penetration`,`Power`,`Effects`,`Max`) values ('Demolition','Explosives','Binary R3','',3,'18F','375¥','R&amp;G','','',0,0,'','',0,0,'',0);</v>
      </c>
    </row>
    <row r="468" spans="1:19">
      <c r="A468" t="s">
        <v>867</v>
      </c>
      <c r="B468" t="s">
        <v>700</v>
      </c>
      <c r="C468" t="s">
        <v>726</v>
      </c>
      <c r="E468" s="2">
        <v>4</v>
      </c>
      <c r="F468" t="s">
        <v>41</v>
      </c>
      <c r="G468" t="str">
        <f t="shared" si="55"/>
        <v>500¥</v>
      </c>
      <c r="H468" t="s">
        <v>703</v>
      </c>
      <c r="K468">
        <v>0</v>
      </c>
      <c r="L468">
        <v>0</v>
      </c>
      <c r="O468">
        <v>0</v>
      </c>
      <c r="P468">
        <v>0</v>
      </c>
      <c r="R468">
        <v>0</v>
      </c>
      <c r="S468" t="str">
        <f t="shared" si="54"/>
        <v>insert into tgear(`Type`,`SubType`,`Name`,`Capacity`,`Rating`,`Availability`,`Cost`,`Source`,`Description`,`Wireless`,`DataProcessing`,`Firewall`,`Vector`,`Speed`,`Penetration`,`Power`,`Effects`,`Max`) values ('Demolition','Explosives','Binary R4','',4,'18F','500¥','R&amp;G','','',0,0,'','',0,0,'',0);</v>
      </c>
    </row>
    <row r="469" spans="1:19">
      <c r="A469" t="s">
        <v>867</v>
      </c>
      <c r="B469" t="s">
        <v>700</v>
      </c>
      <c r="C469" t="s">
        <v>727</v>
      </c>
      <c r="E469" s="2">
        <v>5</v>
      </c>
      <c r="F469" t="s">
        <v>41</v>
      </c>
      <c r="G469" t="str">
        <f t="shared" si="55"/>
        <v>625¥</v>
      </c>
      <c r="H469" t="s">
        <v>703</v>
      </c>
      <c r="K469">
        <v>0</v>
      </c>
      <c r="L469">
        <v>0</v>
      </c>
      <c r="O469">
        <v>0</v>
      </c>
      <c r="P469">
        <v>0</v>
      </c>
      <c r="R469">
        <v>0</v>
      </c>
      <c r="S469" t="str">
        <f t="shared" si="54"/>
        <v>insert into tgear(`Type`,`SubType`,`Name`,`Capacity`,`Rating`,`Availability`,`Cost`,`Source`,`Description`,`Wireless`,`DataProcessing`,`Firewall`,`Vector`,`Speed`,`Penetration`,`Power`,`Effects`,`Max`) values ('Demolition','Explosives','Binary R5','',5,'18F','625¥','R&amp;G','','',0,0,'','',0,0,'',0);</v>
      </c>
    </row>
    <row r="470" spans="1:19">
      <c r="A470" t="s">
        <v>867</v>
      </c>
      <c r="B470" t="s">
        <v>700</v>
      </c>
      <c r="C470" t="s">
        <v>728</v>
      </c>
      <c r="E470" s="2">
        <v>6</v>
      </c>
      <c r="F470" t="s">
        <v>41</v>
      </c>
      <c r="G470" t="str">
        <f t="shared" si="55"/>
        <v>750¥</v>
      </c>
      <c r="H470" t="s">
        <v>703</v>
      </c>
      <c r="K470">
        <v>0</v>
      </c>
      <c r="L470">
        <v>0</v>
      </c>
      <c r="O470">
        <v>0</v>
      </c>
      <c r="P470">
        <v>0</v>
      </c>
      <c r="R470">
        <v>0</v>
      </c>
      <c r="S470" t="str">
        <f t="shared" si="54"/>
        <v>insert into tgear(`Type`,`SubType`,`Name`,`Capacity`,`Rating`,`Availability`,`Cost`,`Source`,`Description`,`Wireless`,`DataProcessing`,`Firewall`,`Vector`,`Speed`,`Penetration`,`Power`,`Effects`,`Max`) values ('Demolition','Explosives','Binary R6','',6,'18F','750¥','R&amp;G','','',0,0,'','',0,0,'',0);</v>
      </c>
    </row>
    <row r="471" spans="1:19">
      <c r="A471" t="s">
        <v>867</v>
      </c>
      <c r="B471" t="s">
        <v>700</v>
      </c>
      <c r="C471" t="s">
        <v>729</v>
      </c>
      <c r="E471" s="2">
        <v>7</v>
      </c>
      <c r="F471" t="s">
        <v>41</v>
      </c>
      <c r="G471" t="str">
        <f t="shared" si="55"/>
        <v>875¥</v>
      </c>
      <c r="H471" t="s">
        <v>703</v>
      </c>
      <c r="K471">
        <v>0</v>
      </c>
      <c r="L471">
        <v>0</v>
      </c>
      <c r="O471">
        <v>0</v>
      </c>
      <c r="P471">
        <v>0</v>
      </c>
      <c r="R471">
        <v>0</v>
      </c>
      <c r="S471" t="str">
        <f t="shared" si="54"/>
        <v>insert into tgear(`Type`,`SubType`,`Name`,`Capacity`,`Rating`,`Availability`,`Cost`,`Source`,`Description`,`Wireless`,`DataProcessing`,`Firewall`,`Vector`,`Speed`,`Penetration`,`Power`,`Effects`,`Max`) values ('Demolition','Explosives','Binary R7','',7,'18F','875¥','R&amp;G','','',0,0,'','',0,0,'',0);</v>
      </c>
    </row>
    <row r="472" spans="1:19">
      <c r="A472" t="s">
        <v>867</v>
      </c>
      <c r="B472" t="s">
        <v>700</v>
      </c>
      <c r="C472" t="s">
        <v>730</v>
      </c>
      <c r="E472" s="2">
        <v>8</v>
      </c>
      <c r="F472" t="s">
        <v>41</v>
      </c>
      <c r="G472" t="str">
        <f t="shared" si="55"/>
        <v>1000¥</v>
      </c>
      <c r="H472" t="s">
        <v>703</v>
      </c>
      <c r="K472">
        <v>0</v>
      </c>
      <c r="L472">
        <v>0</v>
      </c>
      <c r="O472">
        <v>0</v>
      </c>
      <c r="P472">
        <v>0</v>
      </c>
      <c r="R472">
        <v>0</v>
      </c>
      <c r="S472" t="str">
        <f t="shared" si="54"/>
        <v>insert into tgear(`Type`,`SubType`,`Name`,`Capacity`,`Rating`,`Availability`,`Cost`,`Source`,`Description`,`Wireless`,`DataProcessing`,`Firewall`,`Vector`,`Speed`,`Penetration`,`Power`,`Effects`,`Max`) values ('Demolition','Explosives','Binary R8','',8,'18F','1000¥','R&amp;G','','',0,0,'','',0,0,'',0);</v>
      </c>
    </row>
    <row r="473" spans="1:19">
      <c r="A473" t="s">
        <v>867</v>
      </c>
      <c r="B473" t="s">
        <v>700</v>
      </c>
      <c r="C473" t="s">
        <v>731</v>
      </c>
      <c r="E473" s="2">
        <v>9</v>
      </c>
      <c r="F473" t="s">
        <v>41</v>
      </c>
      <c r="G473" t="str">
        <f t="shared" si="55"/>
        <v>1125¥</v>
      </c>
      <c r="H473" t="s">
        <v>703</v>
      </c>
      <c r="K473">
        <v>0</v>
      </c>
      <c r="L473">
        <v>0</v>
      </c>
      <c r="O473">
        <v>0</v>
      </c>
      <c r="P473">
        <v>0</v>
      </c>
      <c r="R473">
        <v>0</v>
      </c>
      <c r="S473" t="str">
        <f t="shared" si="54"/>
        <v>insert into tgear(`Type`,`SubType`,`Name`,`Capacity`,`Rating`,`Availability`,`Cost`,`Source`,`Description`,`Wireless`,`DataProcessing`,`Firewall`,`Vector`,`Speed`,`Penetration`,`Power`,`Effects`,`Max`) values ('Demolition','Explosives','Binary R9','',9,'18F','1125¥','R&amp;G','','',0,0,'','',0,0,'',0);</v>
      </c>
    </row>
    <row r="474" spans="1:19">
      <c r="A474" t="s">
        <v>867</v>
      </c>
      <c r="B474" t="s">
        <v>700</v>
      </c>
      <c r="C474" t="s">
        <v>732</v>
      </c>
      <c r="E474" s="2">
        <v>10</v>
      </c>
      <c r="F474" t="s">
        <v>41</v>
      </c>
      <c r="G474" t="str">
        <f t="shared" si="55"/>
        <v>1250¥</v>
      </c>
      <c r="H474" t="s">
        <v>703</v>
      </c>
      <c r="K474">
        <v>0</v>
      </c>
      <c r="L474">
        <v>0</v>
      </c>
      <c r="O474">
        <v>0</v>
      </c>
      <c r="P474">
        <v>0</v>
      </c>
      <c r="R474">
        <v>0</v>
      </c>
      <c r="S474" t="str">
        <f t="shared" si="54"/>
        <v>insert into tgear(`Type`,`SubType`,`Name`,`Capacity`,`Rating`,`Availability`,`Cost`,`Source`,`Description`,`Wireless`,`DataProcessing`,`Firewall`,`Vector`,`Speed`,`Penetration`,`Power`,`Effects`,`Max`) values ('Demolition','Explosives','Binary R10','',10,'18F','1250¥','R&amp;G','','',0,0,'','',0,0,'',0);</v>
      </c>
    </row>
    <row r="475" spans="1:19">
      <c r="A475" t="s">
        <v>867</v>
      </c>
      <c r="B475" t="s">
        <v>700</v>
      </c>
      <c r="C475" t="s">
        <v>733</v>
      </c>
      <c r="E475" s="2">
        <v>11</v>
      </c>
      <c r="F475" t="s">
        <v>41</v>
      </c>
      <c r="G475" t="str">
        <f t="shared" si="55"/>
        <v>1375¥</v>
      </c>
      <c r="H475" t="s">
        <v>703</v>
      </c>
      <c r="K475">
        <v>0</v>
      </c>
      <c r="L475">
        <v>0</v>
      </c>
      <c r="O475">
        <v>0</v>
      </c>
      <c r="P475">
        <v>0</v>
      </c>
      <c r="R475">
        <v>0</v>
      </c>
      <c r="S475" t="str">
        <f t="shared" si="54"/>
        <v>insert into tgear(`Type`,`SubType`,`Name`,`Capacity`,`Rating`,`Availability`,`Cost`,`Source`,`Description`,`Wireless`,`DataProcessing`,`Firewall`,`Vector`,`Speed`,`Penetration`,`Power`,`Effects`,`Max`) values ('Demolition','Explosives','Binary R11','',11,'18F','1375¥','R&amp;G','','',0,0,'','',0,0,'',0);</v>
      </c>
    </row>
    <row r="476" spans="1:19">
      <c r="A476" t="s">
        <v>867</v>
      </c>
      <c r="B476" t="s">
        <v>700</v>
      </c>
      <c r="C476" t="s">
        <v>734</v>
      </c>
      <c r="E476" s="2">
        <v>12</v>
      </c>
      <c r="F476" t="s">
        <v>41</v>
      </c>
      <c r="G476" t="str">
        <f t="shared" si="55"/>
        <v>1500¥</v>
      </c>
      <c r="H476" t="s">
        <v>703</v>
      </c>
      <c r="K476">
        <v>0</v>
      </c>
      <c r="L476">
        <v>0</v>
      </c>
      <c r="O476">
        <v>0</v>
      </c>
      <c r="P476">
        <v>0</v>
      </c>
      <c r="R476">
        <v>0</v>
      </c>
      <c r="S476" t="str">
        <f t="shared" si="54"/>
        <v>insert into tgear(`Type`,`SubType`,`Name`,`Capacity`,`Rating`,`Availability`,`Cost`,`Source`,`Description`,`Wireless`,`DataProcessing`,`Firewall`,`Vector`,`Speed`,`Penetration`,`Power`,`Effects`,`Max`) values ('Demolition','Explosives','Binary R12','',12,'18F','1500¥','R&amp;G','','',0,0,'','',0,0,'',0);</v>
      </c>
    </row>
    <row r="477" spans="1:19">
      <c r="A477" t="s">
        <v>867</v>
      </c>
      <c r="B477" t="s">
        <v>700</v>
      </c>
      <c r="C477" t="s">
        <v>735</v>
      </c>
      <c r="E477" s="2">
        <v>13</v>
      </c>
      <c r="F477" t="s">
        <v>41</v>
      </c>
      <c r="G477" t="str">
        <f t="shared" si="55"/>
        <v>1625¥</v>
      </c>
      <c r="H477" t="s">
        <v>703</v>
      </c>
      <c r="K477">
        <v>0</v>
      </c>
      <c r="L477">
        <v>0</v>
      </c>
      <c r="O477">
        <v>0</v>
      </c>
      <c r="P477">
        <v>0</v>
      </c>
      <c r="R477">
        <v>0</v>
      </c>
      <c r="S477" t="str">
        <f t="shared" si="54"/>
        <v>insert into tgear(`Type`,`SubType`,`Name`,`Capacity`,`Rating`,`Availability`,`Cost`,`Source`,`Description`,`Wireless`,`DataProcessing`,`Firewall`,`Vector`,`Speed`,`Penetration`,`Power`,`Effects`,`Max`) values ('Demolition','Explosives','Binary R13','',13,'18F','1625¥','R&amp;G','','',0,0,'','',0,0,'',0);</v>
      </c>
    </row>
    <row r="478" spans="1:19">
      <c r="A478" t="s">
        <v>867</v>
      </c>
      <c r="B478" t="s">
        <v>700</v>
      </c>
      <c r="C478" t="s">
        <v>736</v>
      </c>
      <c r="E478" s="2">
        <v>14</v>
      </c>
      <c r="F478" t="s">
        <v>41</v>
      </c>
      <c r="G478" t="str">
        <f t="shared" si="55"/>
        <v>1750¥</v>
      </c>
      <c r="H478" t="s">
        <v>703</v>
      </c>
      <c r="K478">
        <v>0</v>
      </c>
      <c r="L478">
        <v>0</v>
      </c>
      <c r="O478">
        <v>0</v>
      </c>
      <c r="P478">
        <v>0</v>
      </c>
      <c r="R478">
        <v>0</v>
      </c>
      <c r="S478" t="str">
        <f t="shared" si="54"/>
        <v>insert into tgear(`Type`,`SubType`,`Name`,`Capacity`,`Rating`,`Availability`,`Cost`,`Source`,`Description`,`Wireless`,`DataProcessing`,`Firewall`,`Vector`,`Speed`,`Penetration`,`Power`,`Effects`,`Max`) values ('Demolition','Explosives','Binary R14','',14,'18F','1750¥','R&amp;G','','',0,0,'','',0,0,'',0);</v>
      </c>
    </row>
    <row r="479" spans="1:19">
      <c r="A479" t="s">
        <v>867</v>
      </c>
      <c r="B479" t="s">
        <v>700</v>
      </c>
      <c r="C479" t="s">
        <v>737</v>
      </c>
      <c r="E479" s="2">
        <v>15</v>
      </c>
      <c r="F479" t="s">
        <v>41</v>
      </c>
      <c r="G479" t="str">
        <f t="shared" si="55"/>
        <v>1875¥</v>
      </c>
      <c r="H479" t="s">
        <v>703</v>
      </c>
      <c r="K479">
        <v>0</v>
      </c>
      <c r="L479">
        <v>0</v>
      </c>
      <c r="O479">
        <v>0</v>
      </c>
      <c r="P479">
        <v>0</v>
      </c>
      <c r="R479">
        <v>0</v>
      </c>
      <c r="S479" t="str">
        <f t="shared" si="54"/>
        <v>insert into tgear(`Type`,`SubType`,`Name`,`Capacity`,`Rating`,`Availability`,`Cost`,`Source`,`Description`,`Wireless`,`DataProcessing`,`Firewall`,`Vector`,`Speed`,`Penetration`,`Power`,`Effects`,`Max`) values ('Demolition','Explosives','Binary R15','',15,'18F','1875¥','R&amp;G','','',0,0,'','',0,0,'',0);</v>
      </c>
    </row>
    <row r="480" spans="1:19">
      <c r="A480" t="s">
        <v>867</v>
      </c>
      <c r="B480" t="s">
        <v>700</v>
      </c>
      <c r="C480" t="s">
        <v>738</v>
      </c>
      <c r="E480" s="2">
        <v>16</v>
      </c>
      <c r="F480" t="s">
        <v>41</v>
      </c>
      <c r="G480" t="str">
        <f t="shared" si="55"/>
        <v>2000¥</v>
      </c>
      <c r="H480" t="s">
        <v>703</v>
      </c>
      <c r="K480">
        <v>0</v>
      </c>
      <c r="L480">
        <v>0</v>
      </c>
      <c r="O480">
        <v>0</v>
      </c>
      <c r="P480">
        <v>0</v>
      </c>
      <c r="R480">
        <v>0</v>
      </c>
      <c r="S480" t="str">
        <f t="shared" si="54"/>
        <v>insert into tgear(`Type`,`SubType`,`Name`,`Capacity`,`Rating`,`Availability`,`Cost`,`Source`,`Description`,`Wireless`,`DataProcessing`,`Firewall`,`Vector`,`Speed`,`Penetration`,`Power`,`Effects`,`Max`) values ('Demolition','Explosives','Binary R16','',16,'18F','2000¥','R&amp;G','','',0,0,'','',0,0,'',0);</v>
      </c>
    </row>
    <row r="481" spans="1:19">
      <c r="A481" t="s">
        <v>867</v>
      </c>
      <c r="B481" t="s">
        <v>700</v>
      </c>
      <c r="C481" t="s">
        <v>739</v>
      </c>
      <c r="E481" s="2">
        <v>17</v>
      </c>
      <c r="F481" t="s">
        <v>41</v>
      </c>
      <c r="G481" t="str">
        <f t="shared" si="55"/>
        <v>2125¥</v>
      </c>
      <c r="H481" t="s">
        <v>703</v>
      </c>
      <c r="K481">
        <v>0</v>
      </c>
      <c r="L481">
        <v>0</v>
      </c>
      <c r="O481">
        <v>0</v>
      </c>
      <c r="P481">
        <v>0</v>
      </c>
      <c r="R481">
        <v>0</v>
      </c>
      <c r="S481" t="str">
        <f t="shared" si="54"/>
        <v>insert into tgear(`Type`,`SubType`,`Name`,`Capacity`,`Rating`,`Availability`,`Cost`,`Source`,`Description`,`Wireless`,`DataProcessing`,`Firewall`,`Vector`,`Speed`,`Penetration`,`Power`,`Effects`,`Max`) values ('Demolition','Explosives','Binary R17','',17,'18F','2125¥','R&amp;G','','',0,0,'','',0,0,'',0);</v>
      </c>
    </row>
    <row r="482" spans="1:19">
      <c r="A482" t="s">
        <v>867</v>
      </c>
      <c r="B482" t="s">
        <v>700</v>
      </c>
      <c r="C482" t="s">
        <v>740</v>
      </c>
      <c r="E482" s="2">
        <v>18</v>
      </c>
      <c r="F482" t="s">
        <v>41</v>
      </c>
      <c r="G482" t="str">
        <f t="shared" si="55"/>
        <v>2250¥</v>
      </c>
      <c r="H482" t="s">
        <v>703</v>
      </c>
      <c r="K482">
        <v>0</v>
      </c>
      <c r="L482">
        <v>0</v>
      </c>
      <c r="O482">
        <v>0</v>
      </c>
      <c r="P482">
        <v>0</v>
      </c>
      <c r="R482">
        <v>0</v>
      </c>
      <c r="S482" t="str">
        <f t="shared" si="54"/>
        <v>insert into tgear(`Type`,`SubType`,`Name`,`Capacity`,`Rating`,`Availability`,`Cost`,`Source`,`Description`,`Wireless`,`DataProcessing`,`Firewall`,`Vector`,`Speed`,`Penetration`,`Power`,`Effects`,`Max`) values ('Demolition','Explosives','Binary R18','',18,'18F','2250¥','R&amp;G','','',0,0,'','',0,0,'',0);</v>
      </c>
    </row>
    <row r="483" spans="1:19">
      <c r="A483" t="s">
        <v>867</v>
      </c>
      <c r="B483" t="s">
        <v>700</v>
      </c>
      <c r="C483" t="s">
        <v>741</v>
      </c>
      <c r="E483" s="2">
        <v>19</v>
      </c>
      <c r="F483" t="s">
        <v>41</v>
      </c>
      <c r="G483" t="str">
        <f t="shared" si="55"/>
        <v>2375¥</v>
      </c>
      <c r="H483" t="s">
        <v>703</v>
      </c>
      <c r="K483">
        <v>0</v>
      </c>
      <c r="L483">
        <v>0</v>
      </c>
      <c r="O483">
        <v>0</v>
      </c>
      <c r="P483">
        <v>0</v>
      </c>
      <c r="R483">
        <v>0</v>
      </c>
      <c r="S483" t="str">
        <f t="shared" si="54"/>
        <v>insert into tgear(`Type`,`SubType`,`Name`,`Capacity`,`Rating`,`Availability`,`Cost`,`Source`,`Description`,`Wireless`,`DataProcessing`,`Firewall`,`Vector`,`Speed`,`Penetration`,`Power`,`Effects`,`Max`) values ('Demolition','Explosives','Binary R19','',19,'18F','2375¥','R&amp;G','','',0,0,'','',0,0,'',0);</v>
      </c>
    </row>
    <row r="484" spans="1:19">
      <c r="A484" t="s">
        <v>867</v>
      </c>
      <c r="B484" t="s">
        <v>700</v>
      </c>
      <c r="C484" t="s">
        <v>742</v>
      </c>
      <c r="E484" s="2">
        <v>20</v>
      </c>
      <c r="F484" t="s">
        <v>41</v>
      </c>
      <c r="G484" t="str">
        <f t="shared" si="55"/>
        <v>2500¥</v>
      </c>
      <c r="H484" t="s">
        <v>703</v>
      </c>
      <c r="K484">
        <v>0</v>
      </c>
      <c r="L484">
        <v>0</v>
      </c>
      <c r="O484">
        <v>0</v>
      </c>
      <c r="P484">
        <v>0</v>
      </c>
      <c r="R484">
        <v>0</v>
      </c>
      <c r="S484" t="str">
        <f t="shared" si="54"/>
        <v>insert into tgear(`Type`,`SubType`,`Name`,`Capacity`,`Rating`,`Availability`,`Cost`,`Source`,`Description`,`Wireless`,`DataProcessing`,`Firewall`,`Vector`,`Speed`,`Penetration`,`Power`,`Effects`,`Max`) values ('Demolition','Explosives','Binary R20','',20,'18F','2500¥','R&amp;G','','',0,0,'','',0,0,'',0);</v>
      </c>
    </row>
    <row r="485" spans="1:19">
      <c r="A485" t="s">
        <v>867</v>
      </c>
      <c r="B485" t="s">
        <v>700</v>
      </c>
      <c r="C485" t="s">
        <v>706</v>
      </c>
      <c r="E485" s="2">
        <v>5</v>
      </c>
      <c r="F485" t="s">
        <v>19</v>
      </c>
      <c r="G485" t="s">
        <v>705</v>
      </c>
      <c r="H485" t="s">
        <v>5</v>
      </c>
      <c r="K485">
        <v>0</v>
      </c>
      <c r="L485">
        <v>0</v>
      </c>
      <c r="O485">
        <v>0</v>
      </c>
      <c r="P485">
        <v>0</v>
      </c>
      <c r="R485">
        <v>0</v>
      </c>
      <c r="S485" t="str">
        <f t="shared" si="54"/>
        <v>insert into tgear(`Type`,`SubType`,`Name`,`Capacity`,`Rating`,`Availability`,`Cost`,`Source`,`Description`,`Wireless`,`DataProcessing`,`Firewall`,`Vector`,`Speed`,`Penetration`,`Power`,`Effects`,`Max`) values ('Demolition','Explosives','Commercial','',5,'8R','100¥ per KG','Core','','',0,0,'','',0,0,'',0);</v>
      </c>
    </row>
    <row r="486" spans="1:19">
      <c r="A486" t="s">
        <v>867</v>
      </c>
      <c r="B486" t="s">
        <v>700</v>
      </c>
      <c r="C486" t="s">
        <v>707</v>
      </c>
      <c r="E486" s="2">
        <v>3</v>
      </c>
      <c r="F486" t="s">
        <v>84</v>
      </c>
      <c r="G486" t="s">
        <v>708</v>
      </c>
      <c r="H486" t="s">
        <v>703</v>
      </c>
      <c r="K486">
        <v>0</v>
      </c>
      <c r="L486">
        <v>0</v>
      </c>
      <c r="O486">
        <v>0</v>
      </c>
      <c r="P486">
        <v>0</v>
      </c>
      <c r="R486">
        <v>0</v>
      </c>
      <c r="S486" t="str">
        <f t="shared" si="54"/>
        <v>insert into tgear(`Type`,`SubType`,`Name`,`Capacity`,`Rating`,`Availability`,`Cost`,`Source`,`Description`,`Wireless`,`DataProcessing`,`Firewall`,`Vector`,`Speed`,`Penetration`,`Power`,`Effects`,`Max`) values ('Demolition','Explosives','Detonating Cord, Low Yield','',3,'10R','100¥ per meter','R&amp;G','','',0,0,'','',0,0,'',0);</v>
      </c>
    </row>
    <row r="487" spans="1:19">
      <c r="A487" t="s">
        <v>867</v>
      </c>
      <c r="B487" t="s">
        <v>700</v>
      </c>
      <c r="C487" t="s">
        <v>709</v>
      </c>
      <c r="E487" s="2">
        <v>6</v>
      </c>
      <c r="F487" t="s">
        <v>189</v>
      </c>
      <c r="G487" t="s">
        <v>710</v>
      </c>
      <c r="H487" t="s">
        <v>703</v>
      </c>
      <c r="K487">
        <v>0</v>
      </c>
      <c r="L487">
        <v>0</v>
      </c>
      <c r="O487">
        <v>0</v>
      </c>
      <c r="P487">
        <v>0</v>
      </c>
      <c r="R487">
        <v>0</v>
      </c>
      <c r="S487" t="str">
        <f t="shared" si="54"/>
        <v>insert into tgear(`Type`,`SubType`,`Name`,`Capacity`,`Rating`,`Availability`,`Cost`,`Source`,`Description`,`Wireless`,`DataProcessing`,`Firewall`,`Vector`,`Speed`,`Penetration`,`Power`,`Effects`,`Max`) values ('Demolition','Explosives','Detonating Cord, High Yield','',6,'14R','150¥ per meter','R&amp;G','','',0,0,'','',0,0,'',0);</v>
      </c>
    </row>
    <row r="488" spans="1:19">
      <c r="A488" t="s">
        <v>867</v>
      </c>
      <c r="B488" t="s">
        <v>700</v>
      </c>
      <c r="C488" t="s">
        <v>711</v>
      </c>
      <c r="E488" s="2">
        <v>3</v>
      </c>
      <c r="F488" t="s">
        <v>19</v>
      </c>
      <c r="G488" t="s">
        <v>712</v>
      </c>
      <c r="H488" t="s">
        <v>703</v>
      </c>
      <c r="K488">
        <v>0</v>
      </c>
      <c r="L488">
        <v>0</v>
      </c>
      <c r="O488">
        <v>0</v>
      </c>
      <c r="P488">
        <v>0</v>
      </c>
      <c r="R488">
        <v>0</v>
      </c>
      <c r="S488" t="str">
        <f t="shared" si="54"/>
        <v>insert into tgear(`Type`,`SubType`,`Name`,`Capacity`,`Rating`,`Availability`,`Cost`,`Source`,`Description`,`Wireless`,`DataProcessing`,`Firewall`,`Vector`,`Speed`,`Penetration`,`Power`,`Effects`,`Max`) values ('Demolition','Explosives','Dynamite','',3,'8R','350¥ per KG','R&amp;G','','',0,0,'','',0,0,'',0);</v>
      </c>
    </row>
    <row r="489" spans="1:19">
      <c r="A489" t="s">
        <v>867</v>
      </c>
      <c r="B489" t="s">
        <v>700</v>
      </c>
      <c r="C489" t="s">
        <v>797</v>
      </c>
      <c r="E489" s="2">
        <v>6</v>
      </c>
      <c r="F489" t="s">
        <v>99</v>
      </c>
      <c r="G489" t="str">
        <f t="shared" ref="G489:G508" si="56">E489* 100&amp;"¥ per KG"</f>
        <v>600¥ per KG</v>
      </c>
      <c r="H489" t="s">
        <v>5</v>
      </c>
      <c r="K489">
        <v>0</v>
      </c>
      <c r="L489">
        <v>0</v>
      </c>
      <c r="O489">
        <v>0</v>
      </c>
      <c r="P489">
        <v>0</v>
      </c>
      <c r="R489">
        <v>0</v>
      </c>
      <c r="S489" t="str">
        <f t="shared" si="54"/>
        <v>insert into tgear(`Type`,`SubType`,`Name`,`Capacity`,`Rating`,`Availability`,`Cost`,`Source`,`Description`,`Wireless`,`DataProcessing`,`Firewall`,`Vector`,`Speed`,`Penetration`,`Power`,`Effects`,`Max`) values ('Demolition','Explosives','Foam R6','',6,'12F','600¥ per KG','Core','','',0,0,'','',0,0,'',0);</v>
      </c>
    </row>
    <row r="490" spans="1:19">
      <c r="A490" t="s">
        <v>867</v>
      </c>
      <c r="B490" t="s">
        <v>700</v>
      </c>
      <c r="C490" t="s">
        <v>798</v>
      </c>
      <c r="E490" s="2">
        <v>7</v>
      </c>
      <c r="F490" t="s">
        <v>99</v>
      </c>
      <c r="G490" t="str">
        <f t="shared" si="56"/>
        <v>700¥ per KG</v>
      </c>
      <c r="H490" t="s">
        <v>5</v>
      </c>
      <c r="K490">
        <v>0</v>
      </c>
      <c r="L490">
        <v>0</v>
      </c>
      <c r="O490">
        <v>0</v>
      </c>
      <c r="P490">
        <v>0</v>
      </c>
      <c r="R490">
        <v>0</v>
      </c>
      <c r="S490" t="str">
        <f t="shared" si="54"/>
        <v>insert into tgear(`Type`,`SubType`,`Name`,`Capacity`,`Rating`,`Availability`,`Cost`,`Source`,`Description`,`Wireless`,`DataProcessing`,`Firewall`,`Vector`,`Speed`,`Penetration`,`Power`,`Effects`,`Max`) values ('Demolition','Explosives','Foam R7','',7,'12F','700¥ per KG','Core','','',0,0,'','',0,0,'',0);</v>
      </c>
    </row>
    <row r="491" spans="1:19">
      <c r="A491" t="s">
        <v>867</v>
      </c>
      <c r="B491" t="s">
        <v>700</v>
      </c>
      <c r="C491" t="s">
        <v>799</v>
      </c>
      <c r="E491" s="2">
        <v>8</v>
      </c>
      <c r="F491" t="s">
        <v>99</v>
      </c>
      <c r="G491" t="str">
        <f t="shared" si="56"/>
        <v>800¥ per KG</v>
      </c>
      <c r="H491" t="s">
        <v>5</v>
      </c>
      <c r="K491">
        <v>0</v>
      </c>
      <c r="L491">
        <v>0</v>
      </c>
      <c r="O491">
        <v>0</v>
      </c>
      <c r="P491">
        <v>0</v>
      </c>
      <c r="R491">
        <v>0</v>
      </c>
      <c r="S491" t="str">
        <f t="shared" si="54"/>
        <v>insert into tgear(`Type`,`SubType`,`Name`,`Capacity`,`Rating`,`Availability`,`Cost`,`Source`,`Description`,`Wireless`,`DataProcessing`,`Firewall`,`Vector`,`Speed`,`Penetration`,`Power`,`Effects`,`Max`) values ('Demolition','Explosives','Foam R8','',8,'12F','800¥ per KG','Core','','',0,0,'','',0,0,'',0);</v>
      </c>
    </row>
    <row r="492" spans="1:19">
      <c r="A492" t="s">
        <v>867</v>
      </c>
      <c r="B492" t="s">
        <v>700</v>
      </c>
      <c r="C492" t="s">
        <v>800</v>
      </c>
      <c r="E492" s="2">
        <v>9</v>
      </c>
      <c r="F492" t="s">
        <v>99</v>
      </c>
      <c r="G492" t="str">
        <f t="shared" si="56"/>
        <v>900¥ per KG</v>
      </c>
      <c r="H492" t="s">
        <v>5</v>
      </c>
      <c r="K492">
        <v>0</v>
      </c>
      <c r="L492">
        <v>0</v>
      </c>
      <c r="O492">
        <v>0</v>
      </c>
      <c r="P492">
        <v>0</v>
      </c>
      <c r="R492">
        <v>0</v>
      </c>
      <c r="S492" t="str">
        <f t="shared" si="54"/>
        <v>insert into tgear(`Type`,`SubType`,`Name`,`Capacity`,`Rating`,`Availability`,`Cost`,`Source`,`Description`,`Wireless`,`DataProcessing`,`Firewall`,`Vector`,`Speed`,`Penetration`,`Power`,`Effects`,`Max`) values ('Demolition','Explosives','Foam R9','',9,'12F','900¥ per KG','Core','','',0,0,'','',0,0,'',0);</v>
      </c>
    </row>
    <row r="493" spans="1:19">
      <c r="A493" t="s">
        <v>867</v>
      </c>
      <c r="B493" t="s">
        <v>700</v>
      </c>
      <c r="C493" t="s">
        <v>801</v>
      </c>
      <c r="E493" s="2">
        <v>10</v>
      </c>
      <c r="F493" t="s">
        <v>99</v>
      </c>
      <c r="G493" t="str">
        <f t="shared" si="56"/>
        <v>1000¥ per KG</v>
      </c>
      <c r="H493" t="s">
        <v>5</v>
      </c>
      <c r="K493">
        <v>0</v>
      </c>
      <c r="L493">
        <v>0</v>
      </c>
      <c r="O493">
        <v>0</v>
      </c>
      <c r="P493">
        <v>0</v>
      </c>
      <c r="R493">
        <v>0</v>
      </c>
      <c r="S493" t="str">
        <f t="shared" si="54"/>
        <v>insert into tgear(`Type`,`SubType`,`Name`,`Capacity`,`Rating`,`Availability`,`Cost`,`Source`,`Description`,`Wireless`,`DataProcessing`,`Firewall`,`Vector`,`Speed`,`Penetration`,`Power`,`Effects`,`Max`) values ('Demolition','Explosives','Foam R10','',10,'12F','1000¥ per KG','Core','','',0,0,'','',0,0,'',0);</v>
      </c>
    </row>
    <row r="494" spans="1:19">
      <c r="A494" t="s">
        <v>867</v>
      </c>
      <c r="B494" t="s">
        <v>700</v>
      </c>
      <c r="C494" t="s">
        <v>802</v>
      </c>
      <c r="E494" s="2">
        <v>11</v>
      </c>
      <c r="F494" t="s">
        <v>99</v>
      </c>
      <c r="G494" t="str">
        <f t="shared" si="56"/>
        <v>1100¥ per KG</v>
      </c>
      <c r="H494" t="s">
        <v>5</v>
      </c>
      <c r="K494">
        <v>0</v>
      </c>
      <c r="L494">
        <v>0</v>
      </c>
      <c r="O494">
        <v>0</v>
      </c>
      <c r="P494">
        <v>0</v>
      </c>
      <c r="R494">
        <v>0</v>
      </c>
      <c r="S494" t="str">
        <f t="shared" si="54"/>
        <v>insert into tgear(`Type`,`SubType`,`Name`,`Capacity`,`Rating`,`Availability`,`Cost`,`Source`,`Description`,`Wireless`,`DataProcessing`,`Firewall`,`Vector`,`Speed`,`Penetration`,`Power`,`Effects`,`Max`) values ('Demolition','Explosives','Foam R11','',11,'12F','1100¥ per KG','Core','','',0,0,'','',0,0,'',0);</v>
      </c>
    </row>
    <row r="495" spans="1:19">
      <c r="A495" t="s">
        <v>867</v>
      </c>
      <c r="B495" t="s">
        <v>700</v>
      </c>
      <c r="C495" t="s">
        <v>803</v>
      </c>
      <c r="E495" s="2">
        <v>12</v>
      </c>
      <c r="F495" t="s">
        <v>99</v>
      </c>
      <c r="G495" t="str">
        <f t="shared" si="56"/>
        <v>1200¥ per KG</v>
      </c>
      <c r="H495" t="s">
        <v>5</v>
      </c>
      <c r="K495">
        <v>0</v>
      </c>
      <c r="L495">
        <v>0</v>
      </c>
      <c r="O495">
        <v>0</v>
      </c>
      <c r="P495">
        <v>0</v>
      </c>
      <c r="R495">
        <v>0</v>
      </c>
      <c r="S495" t="str">
        <f t="shared" si="54"/>
        <v>insert into tgear(`Type`,`SubType`,`Name`,`Capacity`,`Rating`,`Availability`,`Cost`,`Source`,`Description`,`Wireless`,`DataProcessing`,`Firewall`,`Vector`,`Speed`,`Penetration`,`Power`,`Effects`,`Max`) values ('Demolition','Explosives','Foam R12','',12,'12F','1200¥ per KG','Core','','',0,0,'','',0,0,'',0);</v>
      </c>
    </row>
    <row r="496" spans="1:19">
      <c r="A496" t="s">
        <v>867</v>
      </c>
      <c r="B496" t="s">
        <v>700</v>
      </c>
      <c r="C496" t="s">
        <v>804</v>
      </c>
      <c r="E496" s="2">
        <v>13</v>
      </c>
      <c r="F496" t="s">
        <v>99</v>
      </c>
      <c r="G496" t="str">
        <f t="shared" si="56"/>
        <v>1300¥ per KG</v>
      </c>
      <c r="H496" t="s">
        <v>5</v>
      </c>
      <c r="K496">
        <v>0</v>
      </c>
      <c r="L496">
        <v>0</v>
      </c>
      <c r="O496">
        <v>0</v>
      </c>
      <c r="P496">
        <v>0</v>
      </c>
      <c r="R496">
        <v>0</v>
      </c>
      <c r="S496" t="str">
        <f t="shared" si="54"/>
        <v>insert into tgear(`Type`,`SubType`,`Name`,`Capacity`,`Rating`,`Availability`,`Cost`,`Source`,`Description`,`Wireless`,`DataProcessing`,`Firewall`,`Vector`,`Speed`,`Penetration`,`Power`,`Effects`,`Max`) values ('Demolition','Explosives','Foam R13','',13,'12F','1300¥ per KG','Core','','',0,0,'','',0,0,'',0);</v>
      </c>
    </row>
    <row r="497" spans="1:19">
      <c r="A497" t="s">
        <v>867</v>
      </c>
      <c r="B497" t="s">
        <v>700</v>
      </c>
      <c r="C497" t="s">
        <v>805</v>
      </c>
      <c r="E497" s="2">
        <v>14</v>
      </c>
      <c r="F497" t="s">
        <v>99</v>
      </c>
      <c r="G497" t="str">
        <f t="shared" si="56"/>
        <v>1400¥ per KG</v>
      </c>
      <c r="H497" t="s">
        <v>5</v>
      </c>
      <c r="K497">
        <v>0</v>
      </c>
      <c r="L497">
        <v>0</v>
      </c>
      <c r="O497">
        <v>0</v>
      </c>
      <c r="P497">
        <v>0</v>
      </c>
      <c r="R497">
        <v>0</v>
      </c>
      <c r="S497" t="str">
        <f t="shared" si="54"/>
        <v>insert into tgear(`Type`,`SubType`,`Name`,`Capacity`,`Rating`,`Availability`,`Cost`,`Source`,`Description`,`Wireless`,`DataProcessing`,`Firewall`,`Vector`,`Speed`,`Penetration`,`Power`,`Effects`,`Max`) values ('Demolition','Explosives','Foam R14','',14,'12F','1400¥ per KG','Core','','',0,0,'','',0,0,'',0);</v>
      </c>
    </row>
    <row r="498" spans="1:19">
      <c r="A498" t="s">
        <v>867</v>
      </c>
      <c r="B498" t="s">
        <v>700</v>
      </c>
      <c r="C498" t="s">
        <v>806</v>
      </c>
      <c r="E498" s="2">
        <v>15</v>
      </c>
      <c r="F498" t="s">
        <v>99</v>
      </c>
      <c r="G498" t="str">
        <f t="shared" si="56"/>
        <v>1500¥ per KG</v>
      </c>
      <c r="H498" t="s">
        <v>5</v>
      </c>
      <c r="K498">
        <v>0</v>
      </c>
      <c r="L498">
        <v>0</v>
      </c>
      <c r="O498">
        <v>0</v>
      </c>
      <c r="P498">
        <v>0</v>
      </c>
      <c r="R498">
        <v>0</v>
      </c>
      <c r="S498" t="str">
        <f t="shared" si="54"/>
        <v>insert into tgear(`Type`,`SubType`,`Name`,`Capacity`,`Rating`,`Availability`,`Cost`,`Source`,`Description`,`Wireless`,`DataProcessing`,`Firewall`,`Vector`,`Speed`,`Penetration`,`Power`,`Effects`,`Max`) values ('Demolition','Explosives','Foam R15','',15,'12F','1500¥ per KG','Core','','',0,0,'','',0,0,'',0);</v>
      </c>
    </row>
    <row r="499" spans="1:19">
      <c r="A499" t="s">
        <v>867</v>
      </c>
      <c r="B499" t="s">
        <v>700</v>
      </c>
      <c r="C499" t="s">
        <v>807</v>
      </c>
      <c r="E499" s="2">
        <v>16</v>
      </c>
      <c r="F499" t="s">
        <v>99</v>
      </c>
      <c r="G499" t="str">
        <f t="shared" si="56"/>
        <v>1600¥ per KG</v>
      </c>
      <c r="H499" t="s">
        <v>5</v>
      </c>
      <c r="K499">
        <v>0</v>
      </c>
      <c r="L499">
        <v>0</v>
      </c>
      <c r="O499">
        <v>0</v>
      </c>
      <c r="P499">
        <v>0</v>
      </c>
      <c r="R499">
        <v>0</v>
      </c>
      <c r="S499" t="str">
        <f t="shared" si="54"/>
        <v>insert into tgear(`Type`,`SubType`,`Name`,`Capacity`,`Rating`,`Availability`,`Cost`,`Source`,`Description`,`Wireless`,`DataProcessing`,`Firewall`,`Vector`,`Speed`,`Penetration`,`Power`,`Effects`,`Max`) values ('Demolition','Explosives','Foam R16','',16,'12F','1600¥ per KG','Core','','',0,0,'','',0,0,'',0);</v>
      </c>
    </row>
    <row r="500" spans="1:19">
      <c r="A500" t="s">
        <v>867</v>
      </c>
      <c r="B500" t="s">
        <v>700</v>
      </c>
      <c r="C500" t="s">
        <v>808</v>
      </c>
      <c r="E500" s="2">
        <v>17</v>
      </c>
      <c r="F500" t="s">
        <v>99</v>
      </c>
      <c r="G500" t="str">
        <f t="shared" si="56"/>
        <v>1700¥ per KG</v>
      </c>
      <c r="H500" t="s">
        <v>5</v>
      </c>
      <c r="K500">
        <v>0</v>
      </c>
      <c r="L500">
        <v>0</v>
      </c>
      <c r="O500">
        <v>0</v>
      </c>
      <c r="P500">
        <v>0</v>
      </c>
      <c r="R500">
        <v>0</v>
      </c>
      <c r="S500" t="str">
        <f t="shared" si="54"/>
        <v>insert into tgear(`Type`,`SubType`,`Name`,`Capacity`,`Rating`,`Availability`,`Cost`,`Source`,`Description`,`Wireless`,`DataProcessing`,`Firewall`,`Vector`,`Speed`,`Penetration`,`Power`,`Effects`,`Max`) values ('Demolition','Explosives','Foam R17','',17,'12F','1700¥ per KG','Core','','',0,0,'','',0,0,'',0);</v>
      </c>
    </row>
    <row r="501" spans="1:19">
      <c r="A501" t="s">
        <v>867</v>
      </c>
      <c r="B501" t="s">
        <v>700</v>
      </c>
      <c r="C501" t="s">
        <v>809</v>
      </c>
      <c r="E501" s="2">
        <v>18</v>
      </c>
      <c r="F501" t="s">
        <v>99</v>
      </c>
      <c r="G501" t="str">
        <f t="shared" si="56"/>
        <v>1800¥ per KG</v>
      </c>
      <c r="H501" t="s">
        <v>5</v>
      </c>
      <c r="K501">
        <v>0</v>
      </c>
      <c r="L501">
        <v>0</v>
      </c>
      <c r="O501">
        <v>0</v>
      </c>
      <c r="P501">
        <v>0</v>
      </c>
      <c r="R501">
        <v>0</v>
      </c>
      <c r="S501" t="str">
        <f t="shared" si="54"/>
        <v>insert into tgear(`Type`,`SubType`,`Name`,`Capacity`,`Rating`,`Availability`,`Cost`,`Source`,`Description`,`Wireless`,`DataProcessing`,`Firewall`,`Vector`,`Speed`,`Penetration`,`Power`,`Effects`,`Max`) values ('Demolition','Explosives','Foam R18','',18,'12F','1800¥ per KG','Core','','',0,0,'','',0,0,'',0);</v>
      </c>
    </row>
    <row r="502" spans="1:19">
      <c r="A502" t="s">
        <v>867</v>
      </c>
      <c r="B502" t="s">
        <v>700</v>
      </c>
      <c r="C502" t="s">
        <v>810</v>
      </c>
      <c r="E502" s="2">
        <v>19</v>
      </c>
      <c r="F502" t="s">
        <v>99</v>
      </c>
      <c r="G502" t="str">
        <f t="shared" si="56"/>
        <v>1900¥ per KG</v>
      </c>
      <c r="H502" t="s">
        <v>5</v>
      </c>
      <c r="K502">
        <v>0</v>
      </c>
      <c r="L502">
        <v>0</v>
      </c>
      <c r="O502">
        <v>0</v>
      </c>
      <c r="P502">
        <v>0</v>
      </c>
      <c r="R502">
        <v>0</v>
      </c>
      <c r="S502" t="str">
        <f t="shared" si="54"/>
        <v>insert into tgear(`Type`,`SubType`,`Name`,`Capacity`,`Rating`,`Availability`,`Cost`,`Source`,`Description`,`Wireless`,`DataProcessing`,`Firewall`,`Vector`,`Speed`,`Penetration`,`Power`,`Effects`,`Max`) values ('Demolition','Explosives','Foam R19','',19,'12F','1900¥ per KG','Core','','',0,0,'','',0,0,'',0);</v>
      </c>
    </row>
    <row r="503" spans="1:19">
      <c r="A503" t="s">
        <v>867</v>
      </c>
      <c r="B503" t="s">
        <v>700</v>
      </c>
      <c r="C503" t="s">
        <v>811</v>
      </c>
      <c r="E503" s="2">
        <v>20</v>
      </c>
      <c r="F503" t="s">
        <v>99</v>
      </c>
      <c r="G503" t="str">
        <f t="shared" si="56"/>
        <v>2000¥ per KG</v>
      </c>
      <c r="H503" t="s">
        <v>5</v>
      </c>
      <c r="K503">
        <v>0</v>
      </c>
      <c r="L503">
        <v>0</v>
      </c>
      <c r="O503">
        <v>0</v>
      </c>
      <c r="P503">
        <v>0</v>
      </c>
      <c r="R503">
        <v>0</v>
      </c>
      <c r="S503" t="str">
        <f t="shared" si="54"/>
        <v>insert into tgear(`Type`,`SubType`,`Name`,`Capacity`,`Rating`,`Availability`,`Cost`,`Source`,`Description`,`Wireless`,`DataProcessing`,`Firewall`,`Vector`,`Speed`,`Penetration`,`Power`,`Effects`,`Max`) values ('Demolition','Explosives','Foam R20','',20,'12F','2000¥ per KG','Core','','',0,0,'','',0,0,'',0);</v>
      </c>
    </row>
    <row r="504" spans="1:19">
      <c r="A504" t="s">
        <v>867</v>
      </c>
      <c r="B504" t="s">
        <v>700</v>
      </c>
      <c r="C504" t="s">
        <v>812</v>
      </c>
      <c r="E504" s="2">
        <v>21</v>
      </c>
      <c r="F504" t="s">
        <v>99</v>
      </c>
      <c r="G504" t="str">
        <f t="shared" si="56"/>
        <v>2100¥ per KG</v>
      </c>
      <c r="H504" t="s">
        <v>5</v>
      </c>
      <c r="K504">
        <v>0</v>
      </c>
      <c r="L504">
        <v>0</v>
      </c>
      <c r="O504">
        <v>0</v>
      </c>
      <c r="P504">
        <v>0</v>
      </c>
      <c r="R504">
        <v>0</v>
      </c>
      <c r="S504" t="str">
        <f t="shared" si="54"/>
        <v>insert into tgear(`Type`,`SubType`,`Name`,`Capacity`,`Rating`,`Availability`,`Cost`,`Source`,`Description`,`Wireless`,`DataProcessing`,`Firewall`,`Vector`,`Speed`,`Penetration`,`Power`,`Effects`,`Max`) values ('Demolition','Explosives','Foam R21','',21,'12F','2100¥ per KG','Core','','',0,0,'','',0,0,'',0);</v>
      </c>
    </row>
    <row r="505" spans="1:19">
      <c r="A505" t="s">
        <v>867</v>
      </c>
      <c r="B505" t="s">
        <v>700</v>
      </c>
      <c r="C505" t="s">
        <v>813</v>
      </c>
      <c r="E505" s="2">
        <v>22</v>
      </c>
      <c r="F505" t="s">
        <v>99</v>
      </c>
      <c r="G505" t="str">
        <f t="shared" si="56"/>
        <v>2200¥ per KG</v>
      </c>
      <c r="H505" t="s">
        <v>5</v>
      </c>
      <c r="K505">
        <v>0</v>
      </c>
      <c r="L505">
        <v>0</v>
      </c>
      <c r="O505">
        <v>0</v>
      </c>
      <c r="P505">
        <v>0</v>
      </c>
      <c r="R505">
        <v>0</v>
      </c>
      <c r="S505" t="str">
        <f t="shared" si="54"/>
        <v>insert into tgear(`Type`,`SubType`,`Name`,`Capacity`,`Rating`,`Availability`,`Cost`,`Source`,`Description`,`Wireless`,`DataProcessing`,`Firewall`,`Vector`,`Speed`,`Penetration`,`Power`,`Effects`,`Max`) values ('Demolition','Explosives','Foam R22','',22,'12F','2200¥ per KG','Core','','',0,0,'','',0,0,'',0);</v>
      </c>
    </row>
    <row r="506" spans="1:19">
      <c r="A506" t="s">
        <v>867</v>
      </c>
      <c r="B506" t="s">
        <v>700</v>
      </c>
      <c r="C506" t="s">
        <v>814</v>
      </c>
      <c r="E506" s="2">
        <v>23</v>
      </c>
      <c r="F506" t="s">
        <v>99</v>
      </c>
      <c r="G506" t="str">
        <f t="shared" si="56"/>
        <v>2300¥ per KG</v>
      </c>
      <c r="H506" t="s">
        <v>5</v>
      </c>
      <c r="K506">
        <v>0</v>
      </c>
      <c r="L506">
        <v>0</v>
      </c>
      <c r="O506">
        <v>0</v>
      </c>
      <c r="P506">
        <v>0</v>
      </c>
      <c r="R506">
        <v>0</v>
      </c>
      <c r="S506" t="str">
        <f t="shared" si="54"/>
        <v>insert into tgear(`Type`,`SubType`,`Name`,`Capacity`,`Rating`,`Availability`,`Cost`,`Source`,`Description`,`Wireless`,`DataProcessing`,`Firewall`,`Vector`,`Speed`,`Penetration`,`Power`,`Effects`,`Max`) values ('Demolition','Explosives','Foam R23','',23,'12F','2300¥ per KG','Core','','',0,0,'','',0,0,'',0);</v>
      </c>
    </row>
    <row r="507" spans="1:19">
      <c r="A507" t="s">
        <v>867</v>
      </c>
      <c r="B507" t="s">
        <v>700</v>
      </c>
      <c r="C507" t="s">
        <v>815</v>
      </c>
      <c r="E507" s="2">
        <v>24</v>
      </c>
      <c r="F507" t="s">
        <v>99</v>
      </c>
      <c r="G507" t="str">
        <f t="shared" si="56"/>
        <v>2400¥ per KG</v>
      </c>
      <c r="H507" t="s">
        <v>5</v>
      </c>
      <c r="K507">
        <v>0</v>
      </c>
      <c r="L507">
        <v>0</v>
      </c>
      <c r="O507">
        <v>0</v>
      </c>
      <c r="P507">
        <v>0</v>
      </c>
      <c r="R507">
        <v>0</v>
      </c>
      <c r="S507" t="str">
        <f t="shared" si="54"/>
        <v>insert into tgear(`Type`,`SubType`,`Name`,`Capacity`,`Rating`,`Availability`,`Cost`,`Source`,`Description`,`Wireless`,`DataProcessing`,`Firewall`,`Vector`,`Speed`,`Penetration`,`Power`,`Effects`,`Max`) values ('Demolition','Explosives','Foam R24','',24,'12F','2400¥ per KG','Core','','',0,0,'','',0,0,'',0);</v>
      </c>
    </row>
    <row r="508" spans="1:19">
      <c r="A508" t="s">
        <v>867</v>
      </c>
      <c r="B508" t="s">
        <v>700</v>
      </c>
      <c r="C508" t="s">
        <v>816</v>
      </c>
      <c r="E508" s="2">
        <v>25</v>
      </c>
      <c r="F508" t="s">
        <v>99</v>
      </c>
      <c r="G508" t="str">
        <f t="shared" si="56"/>
        <v>2500¥ per KG</v>
      </c>
      <c r="H508" t="s">
        <v>5</v>
      </c>
      <c r="K508">
        <v>0</v>
      </c>
      <c r="L508">
        <v>0</v>
      </c>
      <c r="O508">
        <v>0</v>
      </c>
      <c r="P508">
        <v>0</v>
      </c>
      <c r="R508">
        <v>0</v>
      </c>
      <c r="S508" t="str">
        <f t="shared" si="54"/>
        <v>insert into tgear(`Type`,`SubType`,`Name`,`Capacity`,`Rating`,`Availability`,`Cost`,`Source`,`Description`,`Wireless`,`DataProcessing`,`Firewall`,`Vector`,`Speed`,`Penetration`,`Power`,`Effects`,`Max`) values ('Demolition','Explosives','Foam R25','',25,'12F','2500¥ per KG','Core','','',0,0,'','',0,0,'',0);</v>
      </c>
    </row>
    <row r="509" spans="1:19">
      <c r="A509" t="s">
        <v>867</v>
      </c>
      <c r="B509" t="s">
        <v>700</v>
      </c>
      <c r="C509" t="s">
        <v>842</v>
      </c>
      <c r="E509" s="2">
        <v>1</v>
      </c>
      <c r="F509" t="s">
        <v>192</v>
      </c>
      <c r="G509" t="str">
        <f>E509* 250&amp;"¥ per KG"</f>
        <v>250¥ per KG</v>
      </c>
      <c r="H509" t="s">
        <v>703</v>
      </c>
      <c r="K509">
        <v>0</v>
      </c>
      <c r="L509">
        <v>0</v>
      </c>
      <c r="O509">
        <v>0</v>
      </c>
      <c r="P509">
        <v>0</v>
      </c>
      <c r="R509">
        <v>0</v>
      </c>
      <c r="S509" t="str">
        <f t="shared" si="54"/>
        <v>insert into tgear(`Type`,`SubType`,`Name`,`Capacity`,`Rating`,`Availability`,`Cost`,`Source`,`Description`,`Wireless`,`DataProcessing`,`Firewall`,`Vector`,`Speed`,`Penetration`,`Power`,`Effects`,`Max`) values ('Demolition','Explosives','Linear Charge R1','',1,'16R','250¥ per KG','R&amp;G','','',0,0,'','',0,0,'',0);</v>
      </c>
    </row>
    <row r="510" spans="1:19">
      <c r="A510" t="s">
        <v>867</v>
      </c>
      <c r="B510" t="s">
        <v>700</v>
      </c>
      <c r="C510" t="s">
        <v>843</v>
      </c>
      <c r="E510" s="2">
        <v>2</v>
      </c>
      <c r="F510" t="s">
        <v>192</v>
      </c>
      <c r="G510" t="str">
        <f t="shared" ref="G510:G533" si="57">E510* 250&amp;"¥ per KG"</f>
        <v>500¥ per KG</v>
      </c>
      <c r="H510" t="s">
        <v>703</v>
      </c>
      <c r="K510">
        <v>0</v>
      </c>
      <c r="L510">
        <v>0</v>
      </c>
      <c r="O510">
        <v>0</v>
      </c>
      <c r="P510">
        <v>0</v>
      </c>
      <c r="R510">
        <v>0</v>
      </c>
      <c r="S510" t="str">
        <f t="shared" si="54"/>
        <v>insert into tgear(`Type`,`SubType`,`Name`,`Capacity`,`Rating`,`Availability`,`Cost`,`Source`,`Description`,`Wireless`,`DataProcessing`,`Firewall`,`Vector`,`Speed`,`Penetration`,`Power`,`Effects`,`Max`) values ('Demolition','Explosives','Linear Charge R2','',2,'16R','500¥ per KG','R&amp;G','','',0,0,'','',0,0,'',0);</v>
      </c>
    </row>
    <row r="511" spans="1:19">
      <c r="A511" t="s">
        <v>867</v>
      </c>
      <c r="B511" t="s">
        <v>700</v>
      </c>
      <c r="C511" t="s">
        <v>844</v>
      </c>
      <c r="E511" s="2">
        <v>3</v>
      </c>
      <c r="F511" t="s">
        <v>192</v>
      </c>
      <c r="G511" t="str">
        <f t="shared" si="57"/>
        <v>750¥ per KG</v>
      </c>
      <c r="H511" t="s">
        <v>703</v>
      </c>
      <c r="K511">
        <v>0</v>
      </c>
      <c r="L511">
        <v>0</v>
      </c>
      <c r="O511">
        <v>0</v>
      </c>
      <c r="P511">
        <v>0</v>
      </c>
      <c r="R511">
        <v>0</v>
      </c>
      <c r="S511" t="str">
        <f t="shared" si="54"/>
        <v>insert into tgear(`Type`,`SubType`,`Name`,`Capacity`,`Rating`,`Availability`,`Cost`,`Source`,`Description`,`Wireless`,`DataProcessing`,`Firewall`,`Vector`,`Speed`,`Penetration`,`Power`,`Effects`,`Max`) values ('Demolition','Explosives','Linear Charge R3','',3,'16R','750¥ per KG','R&amp;G','','',0,0,'','',0,0,'',0);</v>
      </c>
    </row>
    <row r="512" spans="1:19">
      <c r="A512" t="s">
        <v>867</v>
      </c>
      <c r="B512" t="s">
        <v>700</v>
      </c>
      <c r="C512" t="s">
        <v>845</v>
      </c>
      <c r="E512" s="2">
        <v>4</v>
      </c>
      <c r="F512" t="s">
        <v>192</v>
      </c>
      <c r="G512" t="str">
        <f t="shared" si="57"/>
        <v>1000¥ per KG</v>
      </c>
      <c r="H512" t="s">
        <v>703</v>
      </c>
      <c r="K512">
        <v>0</v>
      </c>
      <c r="L512">
        <v>0</v>
      </c>
      <c r="O512">
        <v>0</v>
      </c>
      <c r="P512">
        <v>0</v>
      </c>
      <c r="R512">
        <v>0</v>
      </c>
      <c r="S512" t="str">
        <f t="shared" si="54"/>
        <v>insert into tgear(`Type`,`SubType`,`Name`,`Capacity`,`Rating`,`Availability`,`Cost`,`Source`,`Description`,`Wireless`,`DataProcessing`,`Firewall`,`Vector`,`Speed`,`Penetration`,`Power`,`Effects`,`Max`) values ('Demolition','Explosives','Linear Charge R4','',4,'16R','1000¥ per KG','R&amp;G','','',0,0,'','',0,0,'',0);</v>
      </c>
    </row>
    <row r="513" spans="1:19">
      <c r="A513" t="s">
        <v>867</v>
      </c>
      <c r="B513" t="s">
        <v>700</v>
      </c>
      <c r="C513" t="s">
        <v>846</v>
      </c>
      <c r="E513" s="2">
        <v>5</v>
      </c>
      <c r="F513" t="s">
        <v>192</v>
      </c>
      <c r="G513" t="str">
        <f t="shared" si="57"/>
        <v>1250¥ per KG</v>
      </c>
      <c r="H513" t="s">
        <v>703</v>
      </c>
      <c r="K513">
        <v>0</v>
      </c>
      <c r="L513">
        <v>0</v>
      </c>
      <c r="O513">
        <v>0</v>
      </c>
      <c r="P513">
        <v>0</v>
      </c>
      <c r="R513">
        <v>0</v>
      </c>
      <c r="S513" t="str">
        <f t="shared" si="54"/>
        <v>insert into tgear(`Type`,`SubType`,`Name`,`Capacity`,`Rating`,`Availability`,`Cost`,`Source`,`Description`,`Wireless`,`DataProcessing`,`Firewall`,`Vector`,`Speed`,`Penetration`,`Power`,`Effects`,`Max`) values ('Demolition','Explosives','Linear Charge R5','',5,'16R','1250¥ per KG','R&amp;G','','',0,0,'','',0,0,'',0);</v>
      </c>
    </row>
    <row r="514" spans="1:19">
      <c r="A514" t="s">
        <v>867</v>
      </c>
      <c r="B514" t="s">
        <v>700</v>
      </c>
      <c r="C514" t="s">
        <v>847</v>
      </c>
      <c r="E514" s="2">
        <v>6</v>
      </c>
      <c r="F514" t="s">
        <v>192</v>
      </c>
      <c r="G514" t="str">
        <f t="shared" si="57"/>
        <v>1500¥ per KG</v>
      </c>
      <c r="H514" t="s">
        <v>703</v>
      </c>
      <c r="K514">
        <v>0</v>
      </c>
      <c r="L514">
        <v>0</v>
      </c>
      <c r="O514">
        <v>0</v>
      </c>
      <c r="P514">
        <v>0</v>
      </c>
      <c r="R514">
        <v>0</v>
      </c>
      <c r="S514" t="str">
        <f t="shared" si="54"/>
        <v>insert into tgear(`Type`,`SubType`,`Name`,`Capacity`,`Rating`,`Availability`,`Cost`,`Source`,`Description`,`Wireless`,`DataProcessing`,`Firewall`,`Vector`,`Speed`,`Penetration`,`Power`,`Effects`,`Max`) values ('Demolition','Explosives','Linear Charge R6','',6,'16R','1500¥ per KG','R&amp;G','','',0,0,'','',0,0,'',0);</v>
      </c>
    </row>
    <row r="515" spans="1:19">
      <c r="A515" t="s">
        <v>867</v>
      </c>
      <c r="B515" t="s">
        <v>700</v>
      </c>
      <c r="C515" t="s">
        <v>848</v>
      </c>
      <c r="E515" s="2">
        <v>7</v>
      </c>
      <c r="F515" t="s">
        <v>192</v>
      </c>
      <c r="G515" t="str">
        <f t="shared" si="57"/>
        <v>1750¥ per KG</v>
      </c>
      <c r="H515" t="s">
        <v>703</v>
      </c>
      <c r="K515">
        <v>0</v>
      </c>
      <c r="L515">
        <v>0</v>
      </c>
      <c r="O515">
        <v>0</v>
      </c>
      <c r="P515">
        <v>0</v>
      </c>
      <c r="R515">
        <v>0</v>
      </c>
      <c r="S515" t="str">
        <f t="shared" ref="S515:S578" si="58">"insert into tgear(`Type`,`SubType`,`Name`,`Capacity`,`Rating`,`Availability`,`Cost`,`Source`,`Description`,`Wireless`,`DataProcessing`,`Firewall`,`Vector`,`Speed`,`Penetration`,`Power`,`Effects`,`Max`) values ('"&amp;A515&amp;"','"&amp;B515&amp;"','"&amp;C515&amp;"','"&amp;D515&amp;"',"&amp;E515&amp;",'"&amp;F515&amp;"','"&amp;G515&amp;"','"&amp;H515&amp;"','"&amp;I515&amp;"','"&amp;J515&amp;"',"&amp;K515&amp;","&amp;L515&amp;",'"&amp;M515&amp;"','"&amp;N515&amp;"',"&amp;O515&amp;","&amp;P515&amp;",'"&amp;Q515&amp;"',"&amp;R515&amp;");"</f>
        <v>insert into tgear(`Type`,`SubType`,`Name`,`Capacity`,`Rating`,`Availability`,`Cost`,`Source`,`Description`,`Wireless`,`DataProcessing`,`Firewall`,`Vector`,`Speed`,`Penetration`,`Power`,`Effects`,`Max`) values ('Demolition','Explosives','Linear Charge R7','',7,'16R','1750¥ per KG','R&amp;G','','',0,0,'','',0,0,'',0);</v>
      </c>
    </row>
    <row r="516" spans="1:19">
      <c r="A516" t="s">
        <v>867</v>
      </c>
      <c r="B516" t="s">
        <v>700</v>
      </c>
      <c r="C516" t="s">
        <v>849</v>
      </c>
      <c r="E516" s="2">
        <v>8</v>
      </c>
      <c r="F516" t="s">
        <v>192</v>
      </c>
      <c r="G516" t="str">
        <f t="shared" si="57"/>
        <v>2000¥ per KG</v>
      </c>
      <c r="H516" t="s">
        <v>703</v>
      </c>
      <c r="K516">
        <v>0</v>
      </c>
      <c r="L516">
        <v>0</v>
      </c>
      <c r="O516">
        <v>0</v>
      </c>
      <c r="P516">
        <v>0</v>
      </c>
      <c r="R516">
        <v>0</v>
      </c>
      <c r="S516" t="str">
        <f t="shared" si="58"/>
        <v>insert into tgear(`Type`,`SubType`,`Name`,`Capacity`,`Rating`,`Availability`,`Cost`,`Source`,`Description`,`Wireless`,`DataProcessing`,`Firewall`,`Vector`,`Speed`,`Penetration`,`Power`,`Effects`,`Max`) values ('Demolition','Explosives','Linear Charge R8','',8,'16R','2000¥ per KG','R&amp;G','','',0,0,'','',0,0,'',0);</v>
      </c>
    </row>
    <row r="517" spans="1:19">
      <c r="A517" t="s">
        <v>867</v>
      </c>
      <c r="B517" t="s">
        <v>700</v>
      </c>
      <c r="C517" t="s">
        <v>850</v>
      </c>
      <c r="E517" s="2">
        <v>9</v>
      </c>
      <c r="F517" t="s">
        <v>192</v>
      </c>
      <c r="G517" t="str">
        <f t="shared" si="57"/>
        <v>2250¥ per KG</v>
      </c>
      <c r="H517" t="s">
        <v>703</v>
      </c>
      <c r="K517">
        <v>0</v>
      </c>
      <c r="L517">
        <v>0</v>
      </c>
      <c r="O517">
        <v>0</v>
      </c>
      <c r="P517">
        <v>0</v>
      </c>
      <c r="R517">
        <v>0</v>
      </c>
      <c r="S517" t="str">
        <f t="shared" si="58"/>
        <v>insert into tgear(`Type`,`SubType`,`Name`,`Capacity`,`Rating`,`Availability`,`Cost`,`Source`,`Description`,`Wireless`,`DataProcessing`,`Firewall`,`Vector`,`Speed`,`Penetration`,`Power`,`Effects`,`Max`) values ('Demolition','Explosives','Linear Charge R9','',9,'16R','2250¥ per KG','R&amp;G','','',0,0,'','',0,0,'',0);</v>
      </c>
    </row>
    <row r="518" spans="1:19">
      <c r="A518" t="s">
        <v>867</v>
      </c>
      <c r="B518" t="s">
        <v>700</v>
      </c>
      <c r="C518" t="s">
        <v>851</v>
      </c>
      <c r="E518" s="2">
        <v>10</v>
      </c>
      <c r="F518" t="s">
        <v>192</v>
      </c>
      <c r="G518" t="str">
        <f t="shared" si="57"/>
        <v>2500¥ per KG</v>
      </c>
      <c r="H518" t="s">
        <v>703</v>
      </c>
      <c r="K518">
        <v>0</v>
      </c>
      <c r="L518">
        <v>0</v>
      </c>
      <c r="O518">
        <v>0</v>
      </c>
      <c r="P518">
        <v>0</v>
      </c>
      <c r="R518">
        <v>0</v>
      </c>
      <c r="S518" t="str">
        <f t="shared" si="58"/>
        <v>insert into tgear(`Type`,`SubType`,`Name`,`Capacity`,`Rating`,`Availability`,`Cost`,`Source`,`Description`,`Wireless`,`DataProcessing`,`Firewall`,`Vector`,`Speed`,`Penetration`,`Power`,`Effects`,`Max`) values ('Demolition','Explosives','Linear Charge R10','',10,'16R','2500¥ per KG','R&amp;G','','',0,0,'','',0,0,'',0);</v>
      </c>
    </row>
    <row r="519" spans="1:19">
      <c r="A519" t="s">
        <v>867</v>
      </c>
      <c r="B519" t="s">
        <v>700</v>
      </c>
      <c r="C519" t="s">
        <v>852</v>
      </c>
      <c r="E519" s="2">
        <v>11</v>
      </c>
      <c r="F519" t="s">
        <v>192</v>
      </c>
      <c r="G519" t="str">
        <f t="shared" si="57"/>
        <v>2750¥ per KG</v>
      </c>
      <c r="H519" t="s">
        <v>703</v>
      </c>
      <c r="K519">
        <v>0</v>
      </c>
      <c r="L519">
        <v>0</v>
      </c>
      <c r="O519">
        <v>0</v>
      </c>
      <c r="P519">
        <v>0</v>
      </c>
      <c r="R519">
        <v>0</v>
      </c>
      <c r="S519" t="str">
        <f t="shared" si="58"/>
        <v>insert into tgear(`Type`,`SubType`,`Name`,`Capacity`,`Rating`,`Availability`,`Cost`,`Source`,`Description`,`Wireless`,`DataProcessing`,`Firewall`,`Vector`,`Speed`,`Penetration`,`Power`,`Effects`,`Max`) values ('Demolition','Explosives','Linear Charge R11','',11,'16R','2750¥ per KG','R&amp;G','','',0,0,'','',0,0,'',0);</v>
      </c>
    </row>
    <row r="520" spans="1:19">
      <c r="A520" t="s">
        <v>867</v>
      </c>
      <c r="B520" t="s">
        <v>700</v>
      </c>
      <c r="C520" t="s">
        <v>853</v>
      </c>
      <c r="E520" s="2">
        <v>12</v>
      </c>
      <c r="F520" t="s">
        <v>192</v>
      </c>
      <c r="G520" t="str">
        <f t="shared" si="57"/>
        <v>3000¥ per KG</v>
      </c>
      <c r="H520" t="s">
        <v>703</v>
      </c>
      <c r="K520">
        <v>0</v>
      </c>
      <c r="L520">
        <v>0</v>
      </c>
      <c r="O520">
        <v>0</v>
      </c>
      <c r="P520">
        <v>0</v>
      </c>
      <c r="R520">
        <v>0</v>
      </c>
      <c r="S520" t="str">
        <f t="shared" si="58"/>
        <v>insert into tgear(`Type`,`SubType`,`Name`,`Capacity`,`Rating`,`Availability`,`Cost`,`Source`,`Description`,`Wireless`,`DataProcessing`,`Firewall`,`Vector`,`Speed`,`Penetration`,`Power`,`Effects`,`Max`) values ('Demolition','Explosives','Linear Charge R12','',12,'16R','3000¥ per KG','R&amp;G','','',0,0,'','',0,0,'',0);</v>
      </c>
    </row>
    <row r="521" spans="1:19">
      <c r="A521" t="s">
        <v>867</v>
      </c>
      <c r="B521" t="s">
        <v>700</v>
      </c>
      <c r="C521" t="s">
        <v>854</v>
      </c>
      <c r="E521" s="2">
        <v>13</v>
      </c>
      <c r="F521" t="s">
        <v>192</v>
      </c>
      <c r="G521" t="str">
        <f t="shared" si="57"/>
        <v>3250¥ per KG</v>
      </c>
      <c r="H521" t="s">
        <v>703</v>
      </c>
      <c r="K521">
        <v>0</v>
      </c>
      <c r="L521">
        <v>0</v>
      </c>
      <c r="O521">
        <v>0</v>
      </c>
      <c r="P521">
        <v>0</v>
      </c>
      <c r="R521">
        <v>0</v>
      </c>
      <c r="S521" t="str">
        <f t="shared" si="58"/>
        <v>insert into tgear(`Type`,`SubType`,`Name`,`Capacity`,`Rating`,`Availability`,`Cost`,`Source`,`Description`,`Wireless`,`DataProcessing`,`Firewall`,`Vector`,`Speed`,`Penetration`,`Power`,`Effects`,`Max`) values ('Demolition','Explosives','Linear Charge R13','',13,'16R','3250¥ per KG','R&amp;G','','',0,0,'','',0,0,'',0);</v>
      </c>
    </row>
    <row r="522" spans="1:19">
      <c r="A522" t="s">
        <v>867</v>
      </c>
      <c r="B522" t="s">
        <v>700</v>
      </c>
      <c r="C522" t="s">
        <v>855</v>
      </c>
      <c r="E522" s="2">
        <v>14</v>
      </c>
      <c r="F522" t="s">
        <v>192</v>
      </c>
      <c r="G522" t="str">
        <f t="shared" si="57"/>
        <v>3500¥ per KG</v>
      </c>
      <c r="H522" t="s">
        <v>703</v>
      </c>
      <c r="K522">
        <v>0</v>
      </c>
      <c r="L522">
        <v>0</v>
      </c>
      <c r="O522">
        <v>0</v>
      </c>
      <c r="P522">
        <v>0</v>
      </c>
      <c r="R522">
        <v>0</v>
      </c>
      <c r="S522" t="str">
        <f t="shared" si="58"/>
        <v>insert into tgear(`Type`,`SubType`,`Name`,`Capacity`,`Rating`,`Availability`,`Cost`,`Source`,`Description`,`Wireless`,`DataProcessing`,`Firewall`,`Vector`,`Speed`,`Penetration`,`Power`,`Effects`,`Max`) values ('Demolition','Explosives','Linear Charge R14','',14,'16R','3500¥ per KG','R&amp;G','','',0,0,'','',0,0,'',0);</v>
      </c>
    </row>
    <row r="523" spans="1:19">
      <c r="A523" t="s">
        <v>867</v>
      </c>
      <c r="B523" t="s">
        <v>700</v>
      </c>
      <c r="C523" t="s">
        <v>856</v>
      </c>
      <c r="E523" s="2">
        <v>15</v>
      </c>
      <c r="F523" t="s">
        <v>192</v>
      </c>
      <c r="G523" t="str">
        <f t="shared" si="57"/>
        <v>3750¥ per KG</v>
      </c>
      <c r="H523" t="s">
        <v>703</v>
      </c>
      <c r="K523">
        <v>0</v>
      </c>
      <c r="L523">
        <v>0</v>
      </c>
      <c r="O523">
        <v>0</v>
      </c>
      <c r="P523">
        <v>0</v>
      </c>
      <c r="R523">
        <v>0</v>
      </c>
      <c r="S523" t="str">
        <f t="shared" si="58"/>
        <v>insert into tgear(`Type`,`SubType`,`Name`,`Capacity`,`Rating`,`Availability`,`Cost`,`Source`,`Description`,`Wireless`,`DataProcessing`,`Firewall`,`Vector`,`Speed`,`Penetration`,`Power`,`Effects`,`Max`) values ('Demolition','Explosives','Linear Charge R15','',15,'16R','3750¥ per KG','R&amp;G','','',0,0,'','',0,0,'',0);</v>
      </c>
    </row>
    <row r="524" spans="1:19">
      <c r="A524" t="s">
        <v>867</v>
      </c>
      <c r="B524" t="s">
        <v>700</v>
      </c>
      <c r="C524" t="s">
        <v>857</v>
      </c>
      <c r="E524" s="2">
        <v>16</v>
      </c>
      <c r="F524" t="s">
        <v>192</v>
      </c>
      <c r="G524" t="str">
        <f t="shared" si="57"/>
        <v>4000¥ per KG</v>
      </c>
      <c r="H524" t="s">
        <v>703</v>
      </c>
      <c r="K524">
        <v>0</v>
      </c>
      <c r="L524">
        <v>0</v>
      </c>
      <c r="O524">
        <v>0</v>
      </c>
      <c r="P524">
        <v>0</v>
      </c>
      <c r="R524">
        <v>0</v>
      </c>
      <c r="S524" t="str">
        <f t="shared" si="58"/>
        <v>insert into tgear(`Type`,`SubType`,`Name`,`Capacity`,`Rating`,`Availability`,`Cost`,`Source`,`Description`,`Wireless`,`DataProcessing`,`Firewall`,`Vector`,`Speed`,`Penetration`,`Power`,`Effects`,`Max`) values ('Demolition','Explosives','Linear Charge R16','',16,'16R','4000¥ per KG','R&amp;G','','',0,0,'','',0,0,'',0);</v>
      </c>
    </row>
    <row r="525" spans="1:19">
      <c r="A525" t="s">
        <v>867</v>
      </c>
      <c r="B525" t="s">
        <v>700</v>
      </c>
      <c r="C525" t="s">
        <v>858</v>
      </c>
      <c r="E525" s="2">
        <v>17</v>
      </c>
      <c r="F525" t="s">
        <v>192</v>
      </c>
      <c r="G525" t="str">
        <f t="shared" si="57"/>
        <v>4250¥ per KG</v>
      </c>
      <c r="H525" t="s">
        <v>703</v>
      </c>
      <c r="K525">
        <v>0</v>
      </c>
      <c r="L525">
        <v>0</v>
      </c>
      <c r="O525">
        <v>0</v>
      </c>
      <c r="P525">
        <v>0</v>
      </c>
      <c r="R525">
        <v>0</v>
      </c>
      <c r="S525" t="str">
        <f t="shared" si="58"/>
        <v>insert into tgear(`Type`,`SubType`,`Name`,`Capacity`,`Rating`,`Availability`,`Cost`,`Source`,`Description`,`Wireless`,`DataProcessing`,`Firewall`,`Vector`,`Speed`,`Penetration`,`Power`,`Effects`,`Max`) values ('Demolition','Explosives','Linear Charge R17','',17,'16R','4250¥ per KG','R&amp;G','','',0,0,'','',0,0,'',0);</v>
      </c>
    </row>
    <row r="526" spans="1:19">
      <c r="A526" t="s">
        <v>867</v>
      </c>
      <c r="B526" t="s">
        <v>700</v>
      </c>
      <c r="C526" t="s">
        <v>859</v>
      </c>
      <c r="E526" s="2">
        <v>18</v>
      </c>
      <c r="F526" t="s">
        <v>192</v>
      </c>
      <c r="G526" t="str">
        <f t="shared" si="57"/>
        <v>4500¥ per KG</v>
      </c>
      <c r="H526" t="s">
        <v>703</v>
      </c>
      <c r="K526">
        <v>0</v>
      </c>
      <c r="L526">
        <v>0</v>
      </c>
      <c r="O526">
        <v>0</v>
      </c>
      <c r="P526">
        <v>0</v>
      </c>
      <c r="R526">
        <v>0</v>
      </c>
      <c r="S526" t="str">
        <f t="shared" si="58"/>
        <v>insert into tgear(`Type`,`SubType`,`Name`,`Capacity`,`Rating`,`Availability`,`Cost`,`Source`,`Description`,`Wireless`,`DataProcessing`,`Firewall`,`Vector`,`Speed`,`Penetration`,`Power`,`Effects`,`Max`) values ('Demolition','Explosives','Linear Charge R18','',18,'16R','4500¥ per KG','R&amp;G','','',0,0,'','',0,0,'',0);</v>
      </c>
    </row>
    <row r="527" spans="1:19">
      <c r="A527" t="s">
        <v>867</v>
      </c>
      <c r="B527" t="s">
        <v>700</v>
      </c>
      <c r="C527" t="s">
        <v>860</v>
      </c>
      <c r="E527" s="2">
        <v>19</v>
      </c>
      <c r="F527" t="s">
        <v>192</v>
      </c>
      <c r="G527" t="str">
        <f t="shared" si="57"/>
        <v>4750¥ per KG</v>
      </c>
      <c r="H527" t="s">
        <v>703</v>
      </c>
      <c r="K527">
        <v>0</v>
      </c>
      <c r="L527">
        <v>0</v>
      </c>
      <c r="O527">
        <v>0</v>
      </c>
      <c r="P527">
        <v>0</v>
      </c>
      <c r="R527">
        <v>0</v>
      </c>
      <c r="S527" t="str">
        <f t="shared" si="58"/>
        <v>insert into tgear(`Type`,`SubType`,`Name`,`Capacity`,`Rating`,`Availability`,`Cost`,`Source`,`Description`,`Wireless`,`DataProcessing`,`Firewall`,`Vector`,`Speed`,`Penetration`,`Power`,`Effects`,`Max`) values ('Demolition','Explosives','Linear Charge R19','',19,'16R','4750¥ per KG','R&amp;G','','',0,0,'','',0,0,'',0);</v>
      </c>
    </row>
    <row r="528" spans="1:19">
      <c r="A528" t="s">
        <v>867</v>
      </c>
      <c r="B528" t="s">
        <v>700</v>
      </c>
      <c r="C528" t="s">
        <v>861</v>
      </c>
      <c r="E528" s="2">
        <v>20</v>
      </c>
      <c r="F528" t="s">
        <v>192</v>
      </c>
      <c r="G528" t="str">
        <f t="shared" si="57"/>
        <v>5000¥ per KG</v>
      </c>
      <c r="H528" t="s">
        <v>703</v>
      </c>
      <c r="K528">
        <v>0</v>
      </c>
      <c r="L528">
        <v>0</v>
      </c>
      <c r="O528">
        <v>0</v>
      </c>
      <c r="P528">
        <v>0</v>
      </c>
      <c r="R528">
        <v>0</v>
      </c>
      <c r="S528" t="str">
        <f t="shared" si="58"/>
        <v>insert into tgear(`Type`,`SubType`,`Name`,`Capacity`,`Rating`,`Availability`,`Cost`,`Source`,`Description`,`Wireless`,`DataProcessing`,`Firewall`,`Vector`,`Speed`,`Penetration`,`Power`,`Effects`,`Max`) values ('Demolition','Explosives','Linear Charge R20','',20,'16R','5000¥ per KG','R&amp;G','','',0,0,'','',0,0,'',0);</v>
      </c>
    </row>
    <row r="529" spans="1:19">
      <c r="A529" t="s">
        <v>867</v>
      </c>
      <c r="B529" t="s">
        <v>700</v>
      </c>
      <c r="C529" t="s">
        <v>862</v>
      </c>
      <c r="E529" s="2">
        <v>21</v>
      </c>
      <c r="F529" t="s">
        <v>192</v>
      </c>
      <c r="G529" t="str">
        <f t="shared" si="57"/>
        <v>5250¥ per KG</v>
      </c>
      <c r="H529" t="s">
        <v>703</v>
      </c>
      <c r="K529">
        <v>0</v>
      </c>
      <c r="L529">
        <v>0</v>
      </c>
      <c r="O529">
        <v>0</v>
      </c>
      <c r="P529">
        <v>0</v>
      </c>
      <c r="R529">
        <v>0</v>
      </c>
      <c r="S529" t="str">
        <f t="shared" si="58"/>
        <v>insert into tgear(`Type`,`SubType`,`Name`,`Capacity`,`Rating`,`Availability`,`Cost`,`Source`,`Description`,`Wireless`,`DataProcessing`,`Firewall`,`Vector`,`Speed`,`Penetration`,`Power`,`Effects`,`Max`) values ('Demolition','Explosives','Linear Charge R21','',21,'16R','5250¥ per KG','R&amp;G','','',0,0,'','',0,0,'',0);</v>
      </c>
    </row>
    <row r="530" spans="1:19">
      <c r="A530" t="s">
        <v>867</v>
      </c>
      <c r="B530" t="s">
        <v>700</v>
      </c>
      <c r="C530" t="s">
        <v>863</v>
      </c>
      <c r="E530" s="2">
        <v>22</v>
      </c>
      <c r="F530" t="s">
        <v>192</v>
      </c>
      <c r="G530" t="str">
        <f t="shared" si="57"/>
        <v>5500¥ per KG</v>
      </c>
      <c r="H530" t="s">
        <v>703</v>
      </c>
      <c r="K530">
        <v>0</v>
      </c>
      <c r="L530">
        <v>0</v>
      </c>
      <c r="O530">
        <v>0</v>
      </c>
      <c r="P530">
        <v>0</v>
      </c>
      <c r="R530">
        <v>0</v>
      </c>
      <c r="S530" t="str">
        <f t="shared" si="58"/>
        <v>insert into tgear(`Type`,`SubType`,`Name`,`Capacity`,`Rating`,`Availability`,`Cost`,`Source`,`Description`,`Wireless`,`DataProcessing`,`Firewall`,`Vector`,`Speed`,`Penetration`,`Power`,`Effects`,`Max`) values ('Demolition','Explosives','Linear Charge R22','',22,'16R','5500¥ per KG','R&amp;G','','',0,0,'','',0,0,'',0);</v>
      </c>
    </row>
    <row r="531" spans="1:19">
      <c r="A531" t="s">
        <v>867</v>
      </c>
      <c r="B531" t="s">
        <v>700</v>
      </c>
      <c r="C531" t="s">
        <v>864</v>
      </c>
      <c r="E531" s="2">
        <v>23</v>
      </c>
      <c r="F531" t="s">
        <v>192</v>
      </c>
      <c r="G531" t="str">
        <f t="shared" si="57"/>
        <v>5750¥ per KG</v>
      </c>
      <c r="H531" t="s">
        <v>703</v>
      </c>
      <c r="K531">
        <v>0</v>
      </c>
      <c r="L531">
        <v>0</v>
      </c>
      <c r="O531">
        <v>0</v>
      </c>
      <c r="P531">
        <v>0</v>
      </c>
      <c r="R531">
        <v>0</v>
      </c>
      <c r="S531" t="str">
        <f t="shared" si="58"/>
        <v>insert into tgear(`Type`,`SubType`,`Name`,`Capacity`,`Rating`,`Availability`,`Cost`,`Source`,`Description`,`Wireless`,`DataProcessing`,`Firewall`,`Vector`,`Speed`,`Penetration`,`Power`,`Effects`,`Max`) values ('Demolition','Explosives','Linear Charge R23','',23,'16R','5750¥ per KG','R&amp;G','','',0,0,'','',0,0,'',0);</v>
      </c>
    </row>
    <row r="532" spans="1:19">
      <c r="A532" t="s">
        <v>867</v>
      </c>
      <c r="B532" t="s">
        <v>700</v>
      </c>
      <c r="C532" t="s">
        <v>865</v>
      </c>
      <c r="E532" s="2">
        <v>24</v>
      </c>
      <c r="F532" t="s">
        <v>192</v>
      </c>
      <c r="G532" t="str">
        <f t="shared" si="57"/>
        <v>6000¥ per KG</v>
      </c>
      <c r="H532" t="s">
        <v>703</v>
      </c>
      <c r="K532">
        <v>0</v>
      </c>
      <c r="L532">
        <v>0</v>
      </c>
      <c r="O532">
        <v>0</v>
      </c>
      <c r="P532">
        <v>0</v>
      </c>
      <c r="R532">
        <v>0</v>
      </c>
      <c r="S532" t="str">
        <f t="shared" si="58"/>
        <v>insert into tgear(`Type`,`SubType`,`Name`,`Capacity`,`Rating`,`Availability`,`Cost`,`Source`,`Description`,`Wireless`,`DataProcessing`,`Firewall`,`Vector`,`Speed`,`Penetration`,`Power`,`Effects`,`Max`) values ('Demolition','Explosives','Linear Charge R24','',24,'16R','6000¥ per KG','R&amp;G','','',0,0,'','',0,0,'',0);</v>
      </c>
    </row>
    <row r="533" spans="1:19">
      <c r="A533" t="s">
        <v>867</v>
      </c>
      <c r="B533" t="s">
        <v>700</v>
      </c>
      <c r="C533" t="s">
        <v>866</v>
      </c>
      <c r="E533" s="2">
        <v>25</v>
      </c>
      <c r="F533" t="s">
        <v>192</v>
      </c>
      <c r="G533" t="str">
        <f t="shared" si="57"/>
        <v>6250¥ per KG</v>
      </c>
      <c r="H533" t="s">
        <v>703</v>
      </c>
      <c r="K533">
        <v>0</v>
      </c>
      <c r="L533">
        <v>0</v>
      </c>
      <c r="O533">
        <v>0</v>
      </c>
      <c r="P533">
        <v>0</v>
      </c>
      <c r="R533">
        <v>0</v>
      </c>
      <c r="S533" t="str">
        <f t="shared" si="58"/>
        <v>insert into tgear(`Type`,`SubType`,`Name`,`Capacity`,`Rating`,`Availability`,`Cost`,`Source`,`Description`,`Wireless`,`DataProcessing`,`Firewall`,`Vector`,`Speed`,`Penetration`,`Power`,`Effects`,`Max`) values ('Demolition','Explosives','Linear Charge R25','',25,'16R','6250¥ per KG','R&amp;G','','',0,0,'','',0,0,'',0);</v>
      </c>
    </row>
    <row r="534" spans="1:19">
      <c r="A534" t="s">
        <v>867</v>
      </c>
      <c r="B534" t="s">
        <v>700</v>
      </c>
      <c r="C534" t="s">
        <v>817</v>
      </c>
      <c r="E534" s="2">
        <v>1</v>
      </c>
      <c r="F534" t="s">
        <v>113</v>
      </c>
      <c r="G534" t="str">
        <f>E534* 150&amp;"¥ per KG"</f>
        <v>150¥ per KG</v>
      </c>
      <c r="H534" t="s">
        <v>703</v>
      </c>
      <c r="K534">
        <v>0</v>
      </c>
      <c r="L534">
        <v>0</v>
      </c>
      <c r="O534">
        <v>0</v>
      </c>
      <c r="P534">
        <v>0</v>
      </c>
      <c r="R534">
        <v>0</v>
      </c>
      <c r="S534" t="str">
        <f t="shared" si="58"/>
        <v>insert into tgear(`Type`,`SubType`,`Name`,`Capacity`,`Rating`,`Availability`,`Cost`,`Source`,`Description`,`Wireless`,`DataProcessing`,`Firewall`,`Vector`,`Speed`,`Penetration`,`Power`,`Effects`,`Max`) values ('Demolition','Explosives','Liquid R1','',1,'16F','150¥ per KG','R&amp;G','','',0,0,'','',0,0,'',0);</v>
      </c>
    </row>
    <row r="535" spans="1:19">
      <c r="A535" t="s">
        <v>867</v>
      </c>
      <c r="B535" t="s">
        <v>700</v>
      </c>
      <c r="C535" t="s">
        <v>818</v>
      </c>
      <c r="E535" s="2">
        <v>2</v>
      </c>
      <c r="F535" t="s">
        <v>113</v>
      </c>
      <c r="G535" t="str">
        <f t="shared" ref="G535:G558" si="59">E535* 150&amp;"¥ per KG"</f>
        <v>300¥ per KG</v>
      </c>
      <c r="H535" t="s">
        <v>703</v>
      </c>
      <c r="K535">
        <v>0</v>
      </c>
      <c r="L535">
        <v>0</v>
      </c>
      <c r="O535">
        <v>0</v>
      </c>
      <c r="P535">
        <v>0</v>
      </c>
      <c r="R535">
        <v>0</v>
      </c>
      <c r="S535" t="str">
        <f t="shared" si="58"/>
        <v>insert into tgear(`Type`,`SubType`,`Name`,`Capacity`,`Rating`,`Availability`,`Cost`,`Source`,`Description`,`Wireless`,`DataProcessing`,`Firewall`,`Vector`,`Speed`,`Penetration`,`Power`,`Effects`,`Max`) values ('Demolition','Explosives','Liquid R2','',2,'16F','300¥ per KG','R&amp;G','','',0,0,'','',0,0,'',0);</v>
      </c>
    </row>
    <row r="536" spans="1:19">
      <c r="A536" t="s">
        <v>867</v>
      </c>
      <c r="B536" t="s">
        <v>700</v>
      </c>
      <c r="C536" t="s">
        <v>819</v>
      </c>
      <c r="E536" s="2">
        <v>3</v>
      </c>
      <c r="F536" t="s">
        <v>113</v>
      </c>
      <c r="G536" t="str">
        <f t="shared" si="59"/>
        <v>450¥ per KG</v>
      </c>
      <c r="H536" t="s">
        <v>703</v>
      </c>
      <c r="K536">
        <v>0</v>
      </c>
      <c r="L536">
        <v>0</v>
      </c>
      <c r="O536">
        <v>0</v>
      </c>
      <c r="P536">
        <v>0</v>
      </c>
      <c r="R536">
        <v>0</v>
      </c>
      <c r="S536" t="str">
        <f t="shared" si="58"/>
        <v>insert into tgear(`Type`,`SubType`,`Name`,`Capacity`,`Rating`,`Availability`,`Cost`,`Source`,`Description`,`Wireless`,`DataProcessing`,`Firewall`,`Vector`,`Speed`,`Penetration`,`Power`,`Effects`,`Max`) values ('Demolition','Explosives','Liquid R3','',3,'16F','450¥ per KG','R&amp;G','','',0,0,'','',0,0,'',0);</v>
      </c>
    </row>
    <row r="537" spans="1:19">
      <c r="A537" t="s">
        <v>867</v>
      </c>
      <c r="B537" t="s">
        <v>700</v>
      </c>
      <c r="C537" t="s">
        <v>820</v>
      </c>
      <c r="E537" s="2">
        <v>4</v>
      </c>
      <c r="F537" t="s">
        <v>113</v>
      </c>
      <c r="G537" t="str">
        <f t="shared" si="59"/>
        <v>600¥ per KG</v>
      </c>
      <c r="H537" t="s">
        <v>703</v>
      </c>
      <c r="K537">
        <v>0</v>
      </c>
      <c r="L537">
        <v>0</v>
      </c>
      <c r="O537">
        <v>0</v>
      </c>
      <c r="P537">
        <v>0</v>
      </c>
      <c r="R537">
        <v>0</v>
      </c>
      <c r="S537" t="str">
        <f t="shared" si="58"/>
        <v>insert into tgear(`Type`,`SubType`,`Name`,`Capacity`,`Rating`,`Availability`,`Cost`,`Source`,`Description`,`Wireless`,`DataProcessing`,`Firewall`,`Vector`,`Speed`,`Penetration`,`Power`,`Effects`,`Max`) values ('Demolition','Explosives','Liquid R4','',4,'16F','600¥ per KG','R&amp;G','','',0,0,'','',0,0,'',0);</v>
      </c>
    </row>
    <row r="538" spans="1:19">
      <c r="A538" t="s">
        <v>867</v>
      </c>
      <c r="B538" t="s">
        <v>700</v>
      </c>
      <c r="C538" t="s">
        <v>821</v>
      </c>
      <c r="E538" s="2">
        <v>5</v>
      </c>
      <c r="F538" t="s">
        <v>113</v>
      </c>
      <c r="G538" t="str">
        <f t="shared" si="59"/>
        <v>750¥ per KG</v>
      </c>
      <c r="H538" t="s">
        <v>703</v>
      </c>
      <c r="K538">
        <v>0</v>
      </c>
      <c r="L538">
        <v>0</v>
      </c>
      <c r="O538">
        <v>0</v>
      </c>
      <c r="P538">
        <v>0</v>
      </c>
      <c r="R538">
        <v>0</v>
      </c>
      <c r="S538" t="str">
        <f t="shared" si="58"/>
        <v>insert into tgear(`Type`,`SubType`,`Name`,`Capacity`,`Rating`,`Availability`,`Cost`,`Source`,`Description`,`Wireless`,`DataProcessing`,`Firewall`,`Vector`,`Speed`,`Penetration`,`Power`,`Effects`,`Max`) values ('Demolition','Explosives','Liquid R5','',5,'16F','750¥ per KG','R&amp;G','','',0,0,'','',0,0,'',0);</v>
      </c>
    </row>
    <row r="539" spans="1:19">
      <c r="A539" t="s">
        <v>867</v>
      </c>
      <c r="B539" t="s">
        <v>700</v>
      </c>
      <c r="C539" t="s">
        <v>822</v>
      </c>
      <c r="E539" s="2">
        <v>6</v>
      </c>
      <c r="F539" t="s">
        <v>113</v>
      </c>
      <c r="G539" t="str">
        <f t="shared" si="59"/>
        <v>900¥ per KG</v>
      </c>
      <c r="H539" t="s">
        <v>703</v>
      </c>
      <c r="K539">
        <v>0</v>
      </c>
      <c r="L539">
        <v>0</v>
      </c>
      <c r="O539">
        <v>0</v>
      </c>
      <c r="P539">
        <v>0</v>
      </c>
      <c r="R539">
        <v>0</v>
      </c>
      <c r="S539" t="str">
        <f t="shared" si="58"/>
        <v>insert into tgear(`Type`,`SubType`,`Name`,`Capacity`,`Rating`,`Availability`,`Cost`,`Source`,`Description`,`Wireless`,`DataProcessing`,`Firewall`,`Vector`,`Speed`,`Penetration`,`Power`,`Effects`,`Max`) values ('Demolition','Explosives','Liquid R6','',6,'16F','900¥ per KG','R&amp;G','','',0,0,'','',0,0,'',0);</v>
      </c>
    </row>
    <row r="540" spans="1:19">
      <c r="A540" t="s">
        <v>867</v>
      </c>
      <c r="B540" t="s">
        <v>700</v>
      </c>
      <c r="C540" t="s">
        <v>823</v>
      </c>
      <c r="E540" s="2">
        <v>7</v>
      </c>
      <c r="F540" t="s">
        <v>113</v>
      </c>
      <c r="G540" t="str">
        <f t="shared" si="59"/>
        <v>1050¥ per KG</v>
      </c>
      <c r="H540" t="s">
        <v>703</v>
      </c>
      <c r="K540">
        <v>0</v>
      </c>
      <c r="L540">
        <v>0</v>
      </c>
      <c r="O540">
        <v>0</v>
      </c>
      <c r="P540">
        <v>0</v>
      </c>
      <c r="R540">
        <v>0</v>
      </c>
      <c r="S540" t="str">
        <f t="shared" si="58"/>
        <v>insert into tgear(`Type`,`SubType`,`Name`,`Capacity`,`Rating`,`Availability`,`Cost`,`Source`,`Description`,`Wireless`,`DataProcessing`,`Firewall`,`Vector`,`Speed`,`Penetration`,`Power`,`Effects`,`Max`) values ('Demolition','Explosives','Liquid R7','',7,'16F','1050¥ per KG','R&amp;G','','',0,0,'','',0,0,'',0);</v>
      </c>
    </row>
    <row r="541" spans="1:19">
      <c r="A541" t="s">
        <v>867</v>
      </c>
      <c r="B541" t="s">
        <v>700</v>
      </c>
      <c r="C541" t="s">
        <v>824</v>
      </c>
      <c r="E541" s="2">
        <v>8</v>
      </c>
      <c r="F541" t="s">
        <v>113</v>
      </c>
      <c r="G541" t="str">
        <f t="shared" si="59"/>
        <v>1200¥ per KG</v>
      </c>
      <c r="H541" t="s">
        <v>703</v>
      </c>
      <c r="K541">
        <v>0</v>
      </c>
      <c r="L541">
        <v>0</v>
      </c>
      <c r="O541">
        <v>0</v>
      </c>
      <c r="P541">
        <v>0</v>
      </c>
      <c r="R541">
        <v>0</v>
      </c>
      <c r="S541" t="str">
        <f t="shared" si="58"/>
        <v>insert into tgear(`Type`,`SubType`,`Name`,`Capacity`,`Rating`,`Availability`,`Cost`,`Source`,`Description`,`Wireless`,`DataProcessing`,`Firewall`,`Vector`,`Speed`,`Penetration`,`Power`,`Effects`,`Max`) values ('Demolition','Explosives','Liquid R8','',8,'16F','1200¥ per KG','R&amp;G','','',0,0,'','',0,0,'',0);</v>
      </c>
    </row>
    <row r="542" spans="1:19">
      <c r="A542" t="s">
        <v>867</v>
      </c>
      <c r="B542" t="s">
        <v>700</v>
      </c>
      <c r="C542" t="s">
        <v>825</v>
      </c>
      <c r="E542" s="2">
        <v>9</v>
      </c>
      <c r="F542" t="s">
        <v>113</v>
      </c>
      <c r="G542" t="str">
        <f t="shared" si="59"/>
        <v>1350¥ per KG</v>
      </c>
      <c r="H542" t="s">
        <v>703</v>
      </c>
      <c r="K542">
        <v>0</v>
      </c>
      <c r="L542">
        <v>0</v>
      </c>
      <c r="O542">
        <v>0</v>
      </c>
      <c r="P542">
        <v>0</v>
      </c>
      <c r="R542">
        <v>0</v>
      </c>
      <c r="S542" t="str">
        <f t="shared" si="58"/>
        <v>insert into tgear(`Type`,`SubType`,`Name`,`Capacity`,`Rating`,`Availability`,`Cost`,`Source`,`Description`,`Wireless`,`DataProcessing`,`Firewall`,`Vector`,`Speed`,`Penetration`,`Power`,`Effects`,`Max`) values ('Demolition','Explosives','Liquid R9','',9,'16F','1350¥ per KG','R&amp;G','','',0,0,'','',0,0,'',0);</v>
      </c>
    </row>
    <row r="543" spans="1:19">
      <c r="A543" t="s">
        <v>867</v>
      </c>
      <c r="B543" t="s">
        <v>700</v>
      </c>
      <c r="C543" t="s">
        <v>826</v>
      </c>
      <c r="E543" s="2">
        <v>10</v>
      </c>
      <c r="F543" t="s">
        <v>113</v>
      </c>
      <c r="G543" t="str">
        <f t="shared" si="59"/>
        <v>1500¥ per KG</v>
      </c>
      <c r="H543" t="s">
        <v>703</v>
      </c>
      <c r="K543">
        <v>0</v>
      </c>
      <c r="L543">
        <v>0</v>
      </c>
      <c r="O543">
        <v>0</v>
      </c>
      <c r="P543">
        <v>0</v>
      </c>
      <c r="R543">
        <v>0</v>
      </c>
      <c r="S543" t="str">
        <f t="shared" si="58"/>
        <v>insert into tgear(`Type`,`SubType`,`Name`,`Capacity`,`Rating`,`Availability`,`Cost`,`Source`,`Description`,`Wireless`,`DataProcessing`,`Firewall`,`Vector`,`Speed`,`Penetration`,`Power`,`Effects`,`Max`) values ('Demolition','Explosives','Liquid R10','',10,'16F','1500¥ per KG','R&amp;G','','',0,0,'','',0,0,'',0);</v>
      </c>
    </row>
    <row r="544" spans="1:19">
      <c r="A544" t="s">
        <v>867</v>
      </c>
      <c r="B544" t="s">
        <v>700</v>
      </c>
      <c r="C544" t="s">
        <v>827</v>
      </c>
      <c r="E544" s="2">
        <v>11</v>
      </c>
      <c r="F544" t="s">
        <v>113</v>
      </c>
      <c r="G544" t="str">
        <f t="shared" si="59"/>
        <v>1650¥ per KG</v>
      </c>
      <c r="H544" t="s">
        <v>703</v>
      </c>
      <c r="K544">
        <v>0</v>
      </c>
      <c r="L544">
        <v>0</v>
      </c>
      <c r="O544">
        <v>0</v>
      </c>
      <c r="P544">
        <v>0</v>
      </c>
      <c r="R544">
        <v>0</v>
      </c>
      <c r="S544" t="str">
        <f t="shared" si="58"/>
        <v>insert into tgear(`Type`,`SubType`,`Name`,`Capacity`,`Rating`,`Availability`,`Cost`,`Source`,`Description`,`Wireless`,`DataProcessing`,`Firewall`,`Vector`,`Speed`,`Penetration`,`Power`,`Effects`,`Max`) values ('Demolition','Explosives','Liquid R11','',11,'16F','1650¥ per KG','R&amp;G','','',0,0,'','',0,0,'',0);</v>
      </c>
    </row>
    <row r="545" spans="1:19">
      <c r="A545" t="s">
        <v>867</v>
      </c>
      <c r="B545" t="s">
        <v>700</v>
      </c>
      <c r="C545" t="s">
        <v>828</v>
      </c>
      <c r="E545" s="2">
        <v>12</v>
      </c>
      <c r="F545" t="s">
        <v>113</v>
      </c>
      <c r="G545" t="str">
        <f t="shared" si="59"/>
        <v>1800¥ per KG</v>
      </c>
      <c r="H545" t="s">
        <v>703</v>
      </c>
      <c r="K545">
        <v>0</v>
      </c>
      <c r="L545">
        <v>0</v>
      </c>
      <c r="O545">
        <v>0</v>
      </c>
      <c r="P545">
        <v>0</v>
      </c>
      <c r="R545">
        <v>0</v>
      </c>
      <c r="S545" t="str">
        <f t="shared" si="58"/>
        <v>insert into tgear(`Type`,`SubType`,`Name`,`Capacity`,`Rating`,`Availability`,`Cost`,`Source`,`Description`,`Wireless`,`DataProcessing`,`Firewall`,`Vector`,`Speed`,`Penetration`,`Power`,`Effects`,`Max`) values ('Demolition','Explosives','Liquid R12','',12,'16F','1800¥ per KG','R&amp;G','','',0,0,'','',0,0,'',0);</v>
      </c>
    </row>
    <row r="546" spans="1:19">
      <c r="A546" t="s">
        <v>867</v>
      </c>
      <c r="B546" t="s">
        <v>700</v>
      </c>
      <c r="C546" t="s">
        <v>829</v>
      </c>
      <c r="E546" s="2">
        <v>13</v>
      </c>
      <c r="F546" t="s">
        <v>113</v>
      </c>
      <c r="G546" t="str">
        <f t="shared" si="59"/>
        <v>1950¥ per KG</v>
      </c>
      <c r="H546" t="s">
        <v>703</v>
      </c>
      <c r="K546">
        <v>0</v>
      </c>
      <c r="L546">
        <v>0</v>
      </c>
      <c r="O546">
        <v>0</v>
      </c>
      <c r="P546">
        <v>0</v>
      </c>
      <c r="R546">
        <v>0</v>
      </c>
      <c r="S546" t="str">
        <f t="shared" si="58"/>
        <v>insert into tgear(`Type`,`SubType`,`Name`,`Capacity`,`Rating`,`Availability`,`Cost`,`Source`,`Description`,`Wireless`,`DataProcessing`,`Firewall`,`Vector`,`Speed`,`Penetration`,`Power`,`Effects`,`Max`) values ('Demolition','Explosives','Liquid R13','',13,'16F','1950¥ per KG','R&amp;G','','',0,0,'','',0,0,'',0);</v>
      </c>
    </row>
    <row r="547" spans="1:19">
      <c r="A547" t="s">
        <v>867</v>
      </c>
      <c r="B547" t="s">
        <v>700</v>
      </c>
      <c r="C547" t="s">
        <v>830</v>
      </c>
      <c r="E547" s="2">
        <v>14</v>
      </c>
      <c r="F547" t="s">
        <v>113</v>
      </c>
      <c r="G547" t="str">
        <f t="shared" si="59"/>
        <v>2100¥ per KG</v>
      </c>
      <c r="H547" t="s">
        <v>703</v>
      </c>
      <c r="K547">
        <v>0</v>
      </c>
      <c r="L547">
        <v>0</v>
      </c>
      <c r="O547">
        <v>0</v>
      </c>
      <c r="P547">
        <v>0</v>
      </c>
      <c r="R547">
        <v>0</v>
      </c>
      <c r="S547" t="str">
        <f t="shared" si="58"/>
        <v>insert into tgear(`Type`,`SubType`,`Name`,`Capacity`,`Rating`,`Availability`,`Cost`,`Source`,`Description`,`Wireless`,`DataProcessing`,`Firewall`,`Vector`,`Speed`,`Penetration`,`Power`,`Effects`,`Max`) values ('Demolition','Explosives','Liquid R14','',14,'16F','2100¥ per KG','R&amp;G','','',0,0,'','',0,0,'',0);</v>
      </c>
    </row>
    <row r="548" spans="1:19">
      <c r="A548" t="s">
        <v>867</v>
      </c>
      <c r="B548" t="s">
        <v>700</v>
      </c>
      <c r="C548" t="s">
        <v>831</v>
      </c>
      <c r="E548" s="2">
        <v>15</v>
      </c>
      <c r="F548" t="s">
        <v>113</v>
      </c>
      <c r="G548" t="str">
        <f t="shared" si="59"/>
        <v>2250¥ per KG</v>
      </c>
      <c r="H548" t="s">
        <v>703</v>
      </c>
      <c r="K548">
        <v>0</v>
      </c>
      <c r="L548">
        <v>0</v>
      </c>
      <c r="O548">
        <v>0</v>
      </c>
      <c r="P548">
        <v>0</v>
      </c>
      <c r="R548">
        <v>0</v>
      </c>
      <c r="S548" t="str">
        <f t="shared" si="58"/>
        <v>insert into tgear(`Type`,`SubType`,`Name`,`Capacity`,`Rating`,`Availability`,`Cost`,`Source`,`Description`,`Wireless`,`DataProcessing`,`Firewall`,`Vector`,`Speed`,`Penetration`,`Power`,`Effects`,`Max`) values ('Demolition','Explosives','Liquid R15','',15,'16F','2250¥ per KG','R&amp;G','','',0,0,'','',0,0,'',0);</v>
      </c>
    </row>
    <row r="549" spans="1:19">
      <c r="A549" t="s">
        <v>867</v>
      </c>
      <c r="B549" t="s">
        <v>700</v>
      </c>
      <c r="C549" t="s">
        <v>832</v>
      </c>
      <c r="E549" s="2">
        <v>16</v>
      </c>
      <c r="F549" t="s">
        <v>113</v>
      </c>
      <c r="G549" t="str">
        <f t="shared" si="59"/>
        <v>2400¥ per KG</v>
      </c>
      <c r="H549" t="s">
        <v>703</v>
      </c>
      <c r="K549">
        <v>0</v>
      </c>
      <c r="L549">
        <v>0</v>
      </c>
      <c r="O549">
        <v>0</v>
      </c>
      <c r="P549">
        <v>0</v>
      </c>
      <c r="R549">
        <v>0</v>
      </c>
      <c r="S549" t="str">
        <f t="shared" si="58"/>
        <v>insert into tgear(`Type`,`SubType`,`Name`,`Capacity`,`Rating`,`Availability`,`Cost`,`Source`,`Description`,`Wireless`,`DataProcessing`,`Firewall`,`Vector`,`Speed`,`Penetration`,`Power`,`Effects`,`Max`) values ('Demolition','Explosives','Liquid R16','',16,'16F','2400¥ per KG','R&amp;G','','',0,0,'','',0,0,'',0);</v>
      </c>
    </row>
    <row r="550" spans="1:19">
      <c r="A550" t="s">
        <v>867</v>
      </c>
      <c r="B550" t="s">
        <v>700</v>
      </c>
      <c r="C550" t="s">
        <v>833</v>
      </c>
      <c r="E550" s="2">
        <v>17</v>
      </c>
      <c r="F550" t="s">
        <v>113</v>
      </c>
      <c r="G550" t="str">
        <f t="shared" si="59"/>
        <v>2550¥ per KG</v>
      </c>
      <c r="H550" t="s">
        <v>703</v>
      </c>
      <c r="K550">
        <v>0</v>
      </c>
      <c r="L550">
        <v>0</v>
      </c>
      <c r="O550">
        <v>0</v>
      </c>
      <c r="P550">
        <v>0</v>
      </c>
      <c r="R550">
        <v>0</v>
      </c>
      <c r="S550" t="str">
        <f t="shared" si="58"/>
        <v>insert into tgear(`Type`,`SubType`,`Name`,`Capacity`,`Rating`,`Availability`,`Cost`,`Source`,`Description`,`Wireless`,`DataProcessing`,`Firewall`,`Vector`,`Speed`,`Penetration`,`Power`,`Effects`,`Max`) values ('Demolition','Explosives','Liquid R17','',17,'16F','2550¥ per KG','R&amp;G','','',0,0,'','',0,0,'',0);</v>
      </c>
    </row>
    <row r="551" spans="1:19">
      <c r="A551" t="s">
        <v>867</v>
      </c>
      <c r="B551" t="s">
        <v>700</v>
      </c>
      <c r="C551" t="s">
        <v>834</v>
      </c>
      <c r="E551" s="2">
        <v>18</v>
      </c>
      <c r="F551" t="s">
        <v>113</v>
      </c>
      <c r="G551" t="str">
        <f t="shared" si="59"/>
        <v>2700¥ per KG</v>
      </c>
      <c r="H551" t="s">
        <v>703</v>
      </c>
      <c r="K551">
        <v>0</v>
      </c>
      <c r="L551">
        <v>0</v>
      </c>
      <c r="O551">
        <v>0</v>
      </c>
      <c r="P551">
        <v>0</v>
      </c>
      <c r="R551">
        <v>0</v>
      </c>
      <c r="S551" t="str">
        <f t="shared" si="58"/>
        <v>insert into tgear(`Type`,`SubType`,`Name`,`Capacity`,`Rating`,`Availability`,`Cost`,`Source`,`Description`,`Wireless`,`DataProcessing`,`Firewall`,`Vector`,`Speed`,`Penetration`,`Power`,`Effects`,`Max`) values ('Demolition','Explosives','Liquid R18','',18,'16F','2700¥ per KG','R&amp;G','','',0,0,'','',0,0,'',0);</v>
      </c>
    </row>
    <row r="552" spans="1:19">
      <c r="A552" t="s">
        <v>867</v>
      </c>
      <c r="B552" t="s">
        <v>700</v>
      </c>
      <c r="C552" t="s">
        <v>835</v>
      </c>
      <c r="E552" s="2">
        <v>19</v>
      </c>
      <c r="F552" t="s">
        <v>113</v>
      </c>
      <c r="G552" t="str">
        <f t="shared" si="59"/>
        <v>2850¥ per KG</v>
      </c>
      <c r="H552" t="s">
        <v>703</v>
      </c>
      <c r="K552">
        <v>0</v>
      </c>
      <c r="L552">
        <v>0</v>
      </c>
      <c r="O552">
        <v>0</v>
      </c>
      <c r="P552">
        <v>0</v>
      </c>
      <c r="R552">
        <v>0</v>
      </c>
      <c r="S552" t="str">
        <f t="shared" si="58"/>
        <v>insert into tgear(`Type`,`SubType`,`Name`,`Capacity`,`Rating`,`Availability`,`Cost`,`Source`,`Description`,`Wireless`,`DataProcessing`,`Firewall`,`Vector`,`Speed`,`Penetration`,`Power`,`Effects`,`Max`) values ('Demolition','Explosives','Liquid R19','',19,'16F','2850¥ per KG','R&amp;G','','',0,0,'','',0,0,'',0);</v>
      </c>
    </row>
    <row r="553" spans="1:19">
      <c r="A553" t="s">
        <v>867</v>
      </c>
      <c r="B553" t="s">
        <v>700</v>
      </c>
      <c r="C553" t="s">
        <v>836</v>
      </c>
      <c r="E553" s="2">
        <v>20</v>
      </c>
      <c r="F553" t="s">
        <v>113</v>
      </c>
      <c r="G553" t="str">
        <f t="shared" si="59"/>
        <v>3000¥ per KG</v>
      </c>
      <c r="H553" t="s">
        <v>703</v>
      </c>
      <c r="K553">
        <v>0</v>
      </c>
      <c r="L553">
        <v>0</v>
      </c>
      <c r="O553">
        <v>0</v>
      </c>
      <c r="P553">
        <v>0</v>
      </c>
      <c r="R553">
        <v>0</v>
      </c>
      <c r="S553" t="str">
        <f t="shared" si="58"/>
        <v>insert into tgear(`Type`,`SubType`,`Name`,`Capacity`,`Rating`,`Availability`,`Cost`,`Source`,`Description`,`Wireless`,`DataProcessing`,`Firewall`,`Vector`,`Speed`,`Penetration`,`Power`,`Effects`,`Max`) values ('Demolition','Explosives','Liquid R20','',20,'16F','3000¥ per KG','R&amp;G','','',0,0,'','',0,0,'',0);</v>
      </c>
    </row>
    <row r="554" spans="1:19">
      <c r="A554" t="s">
        <v>867</v>
      </c>
      <c r="B554" t="s">
        <v>700</v>
      </c>
      <c r="C554" t="s">
        <v>837</v>
      </c>
      <c r="E554" s="2">
        <v>21</v>
      </c>
      <c r="F554" t="s">
        <v>113</v>
      </c>
      <c r="G554" t="str">
        <f t="shared" si="59"/>
        <v>3150¥ per KG</v>
      </c>
      <c r="H554" t="s">
        <v>703</v>
      </c>
      <c r="K554">
        <v>0</v>
      </c>
      <c r="L554">
        <v>0</v>
      </c>
      <c r="O554">
        <v>0</v>
      </c>
      <c r="P554">
        <v>0</v>
      </c>
      <c r="R554">
        <v>0</v>
      </c>
      <c r="S554" t="str">
        <f t="shared" si="58"/>
        <v>insert into tgear(`Type`,`SubType`,`Name`,`Capacity`,`Rating`,`Availability`,`Cost`,`Source`,`Description`,`Wireless`,`DataProcessing`,`Firewall`,`Vector`,`Speed`,`Penetration`,`Power`,`Effects`,`Max`) values ('Demolition','Explosives','Liquid R21','',21,'16F','3150¥ per KG','R&amp;G','','',0,0,'','',0,0,'',0);</v>
      </c>
    </row>
    <row r="555" spans="1:19">
      <c r="A555" t="s">
        <v>867</v>
      </c>
      <c r="B555" t="s">
        <v>700</v>
      </c>
      <c r="C555" t="s">
        <v>838</v>
      </c>
      <c r="E555" s="2">
        <v>22</v>
      </c>
      <c r="F555" t="s">
        <v>113</v>
      </c>
      <c r="G555" t="str">
        <f t="shared" si="59"/>
        <v>3300¥ per KG</v>
      </c>
      <c r="H555" t="s">
        <v>703</v>
      </c>
      <c r="K555">
        <v>0</v>
      </c>
      <c r="L555">
        <v>0</v>
      </c>
      <c r="O555">
        <v>0</v>
      </c>
      <c r="P555">
        <v>0</v>
      </c>
      <c r="R555">
        <v>0</v>
      </c>
      <c r="S555" t="str">
        <f t="shared" si="58"/>
        <v>insert into tgear(`Type`,`SubType`,`Name`,`Capacity`,`Rating`,`Availability`,`Cost`,`Source`,`Description`,`Wireless`,`DataProcessing`,`Firewall`,`Vector`,`Speed`,`Penetration`,`Power`,`Effects`,`Max`) values ('Demolition','Explosives','Liquid R22','',22,'16F','3300¥ per KG','R&amp;G','','',0,0,'','',0,0,'',0);</v>
      </c>
    </row>
    <row r="556" spans="1:19">
      <c r="A556" t="s">
        <v>867</v>
      </c>
      <c r="B556" t="s">
        <v>700</v>
      </c>
      <c r="C556" t="s">
        <v>839</v>
      </c>
      <c r="E556" s="2">
        <v>23</v>
      </c>
      <c r="F556" t="s">
        <v>113</v>
      </c>
      <c r="G556" t="str">
        <f t="shared" si="59"/>
        <v>3450¥ per KG</v>
      </c>
      <c r="H556" t="s">
        <v>703</v>
      </c>
      <c r="K556">
        <v>0</v>
      </c>
      <c r="L556">
        <v>0</v>
      </c>
      <c r="O556">
        <v>0</v>
      </c>
      <c r="P556">
        <v>0</v>
      </c>
      <c r="R556">
        <v>0</v>
      </c>
      <c r="S556" t="str">
        <f t="shared" si="58"/>
        <v>insert into tgear(`Type`,`SubType`,`Name`,`Capacity`,`Rating`,`Availability`,`Cost`,`Source`,`Description`,`Wireless`,`DataProcessing`,`Firewall`,`Vector`,`Speed`,`Penetration`,`Power`,`Effects`,`Max`) values ('Demolition','Explosives','Liquid R23','',23,'16F','3450¥ per KG','R&amp;G','','',0,0,'','',0,0,'',0);</v>
      </c>
    </row>
    <row r="557" spans="1:19">
      <c r="A557" t="s">
        <v>867</v>
      </c>
      <c r="B557" t="s">
        <v>700</v>
      </c>
      <c r="C557" t="s">
        <v>840</v>
      </c>
      <c r="E557" s="2">
        <v>24</v>
      </c>
      <c r="F557" t="s">
        <v>113</v>
      </c>
      <c r="G557" t="str">
        <f t="shared" si="59"/>
        <v>3600¥ per KG</v>
      </c>
      <c r="H557" t="s">
        <v>703</v>
      </c>
      <c r="K557">
        <v>0</v>
      </c>
      <c r="L557">
        <v>0</v>
      </c>
      <c r="O557">
        <v>0</v>
      </c>
      <c r="P557">
        <v>0</v>
      </c>
      <c r="R557">
        <v>0</v>
      </c>
      <c r="S557" t="str">
        <f t="shared" si="58"/>
        <v>insert into tgear(`Type`,`SubType`,`Name`,`Capacity`,`Rating`,`Availability`,`Cost`,`Source`,`Description`,`Wireless`,`DataProcessing`,`Firewall`,`Vector`,`Speed`,`Penetration`,`Power`,`Effects`,`Max`) values ('Demolition','Explosives','Liquid R24','',24,'16F','3600¥ per KG','R&amp;G','','',0,0,'','',0,0,'',0);</v>
      </c>
    </row>
    <row r="558" spans="1:19">
      <c r="A558" t="s">
        <v>867</v>
      </c>
      <c r="B558" t="s">
        <v>700</v>
      </c>
      <c r="C558" t="s">
        <v>841</v>
      </c>
      <c r="E558" s="2">
        <v>25</v>
      </c>
      <c r="F558" t="s">
        <v>113</v>
      </c>
      <c r="G558" t="str">
        <f t="shared" si="59"/>
        <v>3750¥ per KG</v>
      </c>
      <c r="H558" t="s">
        <v>703</v>
      </c>
      <c r="K558">
        <v>0</v>
      </c>
      <c r="L558">
        <v>0</v>
      </c>
      <c r="O558">
        <v>0</v>
      </c>
      <c r="P558">
        <v>0</v>
      </c>
      <c r="R558">
        <v>0</v>
      </c>
      <c r="S558" t="str">
        <f t="shared" si="58"/>
        <v>insert into tgear(`Type`,`SubType`,`Name`,`Capacity`,`Rating`,`Availability`,`Cost`,`Source`,`Description`,`Wireless`,`DataProcessing`,`Firewall`,`Vector`,`Speed`,`Penetration`,`Power`,`Effects`,`Max`) values ('Demolition','Explosives','Liquid R25','',25,'16F','3750¥ per KG','R&amp;G','','',0,0,'','',0,0,'',0);</v>
      </c>
    </row>
    <row r="559" spans="1:19">
      <c r="A559" t="s">
        <v>867</v>
      </c>
      <c r="B559" t="s">
        <v>700</v>
      </c>
      <c r="C559" t="s">
        <v>713</v>
      </c>
      <c r="E559" s="2">
        <v>6</v>
      </c>
      <c r="F559" t="s">
        <v>714</v>
      </c>
      <c r="G559" t="s">
        <v>712</v>
      </c>
      <c r="H559" t="s">
        <v>703</v>
      </c>
      <c r="K559">
        <v>0</v>
      </c>
      <c r="L559">
        <v>0</v>
      </c>
      <c r="O559">
        <v>0</v>
      </c>
      <c r="P559">
        <v>0</v>
      </c>
      <c r="R559">
        <v>0</v>
      </c>
      <c r="S559" t="str">
        <f t="shared" si="58"/>
        <v>insert into tgear(`Type`,`SubType`,`Name`,`Capacity`,`Rating`,`Availability`,`Cost`,`Source`,`Description`,`Wireless`,`DataProcessing`,`Firewall`,`Vector`,`Speed`,`Penetration`,`Power`,`Effects`,`Max`) values ('Demolition','Explosives','Nitroglycerin','',6,'11R','350¥ per KG','R&amp;G','','',0,0,'','',0,0,'',0);</v>
      </c>
    </row>
    <row r="560" spans="1:19">
      <c r="A560" t="s">
        <v>867</v>
      </c>
      <c r="B560" t="s">
        <v>700</v>
      </c>
      <c r="C560" t="s">
        <v>777</v>
      </c>
      <c r="E560" s="2">
        <v>6</v>
      </c>
      <c r="F560" t="s">
        <v>113</v>
      </c>
      <c r="G560" t="str">
        <f>E560* 100&amp;"¥ per KG"</f>
        <v>600¥ per KG</v>
      </c>
      <c r="H560" t="s">
        <v>5</v>
      </c>
      <c r="K560">
        <v>0</v>
      </c>
      <c r="L560">
        <v>0</v>
      </c>
      <c r="O560">
        <v>0</v>
      </c>
      <c r="P560">
        <v>0</v>
      </c>
      <c r="R560">
        <v>0</v>
      </c>
      <c r="S560" t="str">
        <f t="shared" si="58"/>
        <v>insert into tgear(`Type`,`SubType`,`Name`,`Capacity`,`Rating`,`Availability`,`Cost`,`Source`,`Description`,`Wireless`,`DataProcessing`,`Firewall`,`Vector`,`Speed`,`Penetration`,`Power`,`Effects`,`Max`) values ('Demolition','Explosives','Plastic R6','',6,'16F','600¥ per KG','Core','','',0,0,'','',0,0,'',0);</v>
      </c>
    </row>
    <row r="561" spans="1:19">
      <c r="A561" t="s">
        <v>867</v>
      </c>
      <c r="B561" t="s">
        <v>700</v>
      </c>
      <c r="C561" t="s">
        <v>778</v>
      </c>
      <c r="E561" s="2">
        <v>7</v>
      </c>
      <c r="F561" t="s">
        <v>113</v>
      </c>
      <c r="G561" t="str">
        <f t="shared" ref="G561:G579" si="60">E561* 100&amp;"¥ per KG"</f>
        <v>700¥ per KG</v>
      </c>
      <c r="H561" t="s">
        <v>5</v>
      </c>
      <c r="K561">
        <v>0</v>
      </c>
      <c r="L561">
        <v>0</v>
      </c>
      <c r="O561">
        <v>0</v>
      </c>
      <c r="P561">
        <v>0</v>
      </c>
      <c r="R561">
        <v>0</v>
      </c>
      <c r="S561" t="str">
        <f t="shared" si="58"/>
        <v>insert into tgear(`Type`,`SubType`,`Name`,`Capacity`,`Rating`,`Availability`,`Cost`,`Source`,`Description`,`Wireless`,`DataProcessing`,`Firewall`,`Vector`,`Speed`,`Penetration`,`Power`,`Effects`,`Max`) values ('Demolition','Explosives','Plastic R7','',7,'16F','700¥ per KG','Core','','',0,0,'','',0,0,'',0);</v>
      </c>
    </row>
    <row r="562" spans="1:19">
      <c r="A562" t="s">
        <v>867</v>
      </c>
      <c r="B562" t="s">
        <v>700</v>
      </c>
      <c r="C562" t="s">
        <v>779</v>
      </c>
      <c r="E562" s="2">
        <v>8</v>
      </c>
      <c r="F562" t="s">
        <v>113</v>
      </c>
      <c r="G562" t="str">
        <f t="shared" si="60"/>
        <v>800¥ per KG</v>
      </c>
      <c r="H562" t="s">
        <v>5</v>
      </c>
      <c r="K562">
        <v>0</v>
      </c>
      <c r="L562">
        <v>0</v>
      </c>
      <c r="O562">
        <v>0</v>
      </c>
      <c r="P562">
        <v>0</v>
      </c>
      <c r="R562">
        <v>0</v>
      </c>
      <c r="S562" t="str">
        <f t="shared" si="58"/>
        <v>insert into tgear(`Type`,`SubType`,`Name`,`Capacity`,`Rating`,`Availability`,`Cost`,`Source`,`Description`,`Wireless`,`DataProcessing`,`Firewall`,`Vector`,`Speed`,`Penetration`,`Power`,`Effects`,`Max`) values ('Demolition','Explosives','Plastic R8','',8,'16F','800¥ per KG','Core','','',0,0,'','',0,0,'',0);</v>
      </c>
    </row>
    <row r="563" spans="1:19">
      <c r="A563" t="s">
        <v>867</v>
      </c>
      <c r="B563" t="s">
        <v>700</v>
      </c>
      <c r="C563" t="s">
        <v>780</v>
      </c>
      <c r="E563" s="2">
        <v>9</v>
      </c>
      <c r="F563" t="s">
        <v>113</v>
      </c>
      <c r="G563" t="str">
        <f t="shared" si="60"/>
        <v>900¥ per KG</v>
      </c>
      <c r="H563" t="s">
        <v>5</v>
      </c>
      <c r="K563">
        <v>0</v>
      </c>
      <c r="L563">
        <v>0</v>
      </c>
      <c r="O563">
        <v>0</v>
      </c>
      <c r="P563">
        <v>0</v>
      </c>
      <c r="R563">
        <v>0</v>
      </c>
      <c r="S563" t="str">
        <f t="shared" si="58"/>
        <v>insert into tgear(`Type`,`SubType`,`Name`,`Capacity`,`Rating`,`Availability`,`Cost`,`Source`,`Description`,`Wireless`,`DataProcessing`,`Firewall`,`Vector`,`Speed`,`Penetration`,`Power`,`Effects`,`Max`) values ('Demolition','Explosives','Plastic R9','',9,'16F','900¥ per KG','Core','','',0,0,'','',0,0,'',0);</v>
      </c>
    </row>
    <row r="564" spans="1:19">
      <c r="A564" t="s">
        <v>867</v>
      </c>
      <c r="B564" t="s">
        <v>700</v>
      </c>
      <c r="C564" t="s">
        <v>781</v>
      </c>
      <c r="E564" s="2">
        <v>10</v>
      </c>
      <c r="F564" t="s">
        <v>113</v>
      </c>
      <c r="G564" t="str">
        <f t="shared" si="60"/>
        <v>1000¥ per KG</v>
      </c>
      <c r="H564" t="s">
        <v>5</v>
      </c>
      <c r="K564">
        <v>0</v>
      </c>
      <c r="L564">
        <v>0</v>
      </c>
      <c r="O564">
        <v>0</v>
      </c>
      <c r="P564">
        <v>0</v>
      </c>
      <c r="R564">
        <v>0</v>
      </c>
      <c r="S564" t="str">
        <f t="shared" si="58"/>
        <v>insert into tgear(`Type`,`SubType`,`Name`,`Capacity`,`Rating`,`Availability`,`Cost`,`Source`,`Description`,`Wireless`,`DataProcessing`,`Firewall`,`Vector`,`Speed`,`Penetration`,`Power`,`Effects`,`Max`) values ('Demolition','Explosives','Plastic R10','',10,'16F','1000¥ per KG','Core','','',0,0,'','',0,0,'',0);</v>
      </c>
    </row>
    <row r="565" spans="1:19">
      <c r="A565" t="s">
        <v>867</v>
      </c>
      <c r="B565" t="s">
        <v>700</v>
      </c>
      <c r="C565" t="s">
        <v>782</v>
      </c>
      <c r="E565" s="2">
        <v>11</v>
      </c>
      <c r="F565" t="s">
        <v>113</v>
      </c>
      <c r="G565" t="str">
        <f t="shared" si="60"/>
        <v>1100¥ per KG</v>
      </c>
      <c r="H565" t="s">
        <v>5</v>
      </c>
      <c r="K565">
        <v>0</v>
      </c>
      <c r="L565">
        <v>0</v>
      </c>
      <c r="O565">
        <v>0</v>
      </c>
      <c r="P565">
        <v>0</v>
      </c>
      <c r="R565">
        <v>0</v>
      </c>
      <c r="S565" t="str">
        <f t="shared" si="58"/>
        <v>insert into tgear(`Type`,`SubType`,`Name`,`Capacity`,`Rating`,`Availability`,`Cost`,`Source`,`Description`,`Wireless`,`DataProcessing`,`Firewall`,`Vector`,`Speed`,`Penetration`,`Power`,`Effects`,`Max`) values ('Demolition','Explosives','Plastic R11','',11,'16F','1100¥ per KG','Core','','',0,0,'','',0,0,'',0);</v>
      </c>
    </row>
    <row r="566" spans="1:19">
      <c r="A566" t="s">
        <v>867</v>
      </c>
      <c r="B566" t="s">
        <v>700</v>
      </c>
      <c r="C566" t="s">
        <v>783</v>
      </c>
      <c r="E566" s="2">
        <v>12</v>
      </c>
      <c r="F566" t="s">
        <v>113</v>
      </c>
      <c r="G566" t="str">
        <f t="shared" si="60"/>
        <v>1200¥ per KG</v>
      </c>
      <c r="H566" t="s">
        <v>5</v>
      </c>
      <c r="K566">
        <v>0</v>
      </c>
      <c r="L566">
        <v>0</v>
      </c>
      <c r="O566">
        <v>0</v>
      </c>
      <c r="P566">
        <v>0</v>
      </c>
      <c r="R566">
        <v>0</v>
      </c>
      <c r="S566" t="str">
        <f t="shared" si="58"/>
        <v>insert into tgear(`Type`,`SubType`,`Name`,`Capacity`,`Rating`,`Availability`,`Cost`,`Source`,`Description`,`Wireless`,`DataProcessing`,`Firewall`,`Vector`,`Speed`,`Penetration`,`Power`,`Effects`,`Max`) values ('Demolition','Explosives','Plastic R12','',12,'16F','1200¥ per KG','Core','','',0,0,'','',0,0,'',0);</v>
      </c>
    </row>
    <row r="567" spans="1:19">
      <c r="A567" t="s">
        <v>867</v>
      </c>
      <c r="B567" t="s">
        <v>700</v>
      </c>
      <c r="C567" t="s">
        <v>784</v>
      </c>
      <c r="E567" s="2">
        <v>13</v>
      </c>
      <c r="F567" t="s">
        <v>113</v>
      </c>
      <c r="G567" t="str">
        <f t="shared" si="60"/>
        <v>1300¥ per KG</v>
      </c>
      <c r="H567" t="s">
        <v>5</v>
      </c>
      <c r="K567">
        <v>0</v>
      </c>
      <c r="L567">
        <v>0</v>
      </c>
      <c r="O567">
        <v>0</v>
      </c>
      <c r="P567">
        <v>0</v>
      </c>
      <c r="R567">
        <v>0</v>
      </c>
      <c r="S567" t="str">
        <f t="shared" si="58"/>
        <v>insert into tgear(`Type`,`SubType`,`Name`,`Capacity`,`Rating`,`Availability`,`Cost`,`Source`,`Description`,`Wireless`,`DataProcessing`,`Firewall`,`Vector`,`Speed`,`Penetration`,`Power`,`Effects`,`Max`) values ('Demolition','Explosives','Plastic R13','',13,'16F','1300¥ per KG','Core','','',0,0,'','',0,0,'',0);</v>
      </c>
    </row>
    <row r="568" spans="1:19">
      <c r="A568" t="s">
        <v>867</v>
      </c>
      <c r="B568" t="s">
        <v>700</v>
      </c>
      <c r="C568" t="s">
        <v>785</v>
      </c>
      <c r="E568" s="2">
        <v>14</v>
      </c>
      <c r="F568" t="s">
        <v>113</v>
      </c>
      <c r="G568" t="str">
        <f t="shared" si="60"/>
        <v>1400¥ per KG</v>
      </c>
      <c r="H568" t="s">
        <v>5</v>
      </c>
      <c r="K568">
        <v>0</v>
      </c>
      <c r="L568">
        <v>0</v>
      </c>
      <c r="O568">
        <v>0</v>
      </c>
      <c r="P568">
        <v>0</v>
      </c>
      <c r="R568">
        <v>0</v>
      </c>
      <c r="S568" t="str">
        <f t="shared" si="58"/>
        <v>insert into tgear(`Type`,`SubType`,`Name`,`Capacity`,`Rating`,`Availability`,`Cost`,`Source`,`Description`,`Wireless`,`DataProcessing`,`Firewall`,`Vector`,`Speed`,`Penetration`,`Power`,`Effects`,`Max`) values ('Demolition','Explosives','Plastic R14','',14,'16F','1400¥ per KG','Core','','',0,0,'','',0,0,'',0);</v>
      </c>
    </row>
    <row r="569" spans="1:19">
      <c r="A569" t="s">
        <v>867</v>
      </c>
      <c r="B569" t="s">
        <v>700</v>
      </c>
      <c r="C569" t="s">
        <v>786</v>
      </c>
      <c r="E569" s="2">
        <v>15</v>
      </c>
      <c r="F569" t="s">
        <v>113</v>
      </c>
      <c r="G569" t="str">
        <f t="shared" si="60"/>
        <v>1500¥ per KG</v>
      </c>
      <c r="H569" t="s">
        <v>5</v>
      </c>
      <c r="K569">
        <v>0</v>
      </c>
      <c r="L569">
        <v>0</v>
      </c>
      <c r="O569">
        <v>0</v>
      </c>
      <c r="P569">
        <v>0</v>
      </c>
      <c r="R569">
        <v>0</v>
      </c>
      <c r="S569" t="str">
        <f t="shared" si="58"/>
        <v>insert into tgear(`Type`,`SubType`,`Name`,`Capacity`,`Rating`,`Availability`,`Cost`,`Source`,`Description`,`Wireless`,`DataProcessing`,`Firewall`,`Vector`,`Speed`,`Penetration`,`Power`,`Effects`,`Max`) values ('Demolition','Explosives','Plastic R15','',15,'16F','1500¥ per KG','Core','','',0,0,'','',0,0,'',0);</v>
      </c>
    </row>
    <row r="570" spans="1:19">
      <c r="A570" t="s">
        <v>867</v>
      </c>
      <c r="B570" t="s">
        <v>700</v>
      </c>
      <c r="C570" t="s">
        <v>796</v>
      </c>
      <c r="E570" s="2">
        <v>16</v>
      </c>
      <c r="F570" t="s">
        <v>113</v>
      </c>
      <c r="G570" t="str">
        <f t="shared" si="60"/>
        <v>1600¥ per KG</v>
      </c>
      <c r="H570" t="s">
        <v>5</v>
      </c>
      <c r="K570">
        <v>0</v>
      </c>
      <c r="L570">
        <v>0</v>
      </c>
      <c r="O570">
        <v>0</v>
      </c>
      <c r="P570">
        <v>0</v>
      </c>
      <c r="R570">
        <v>0</v>
      </c>
      <c r="S570" t="str">
        <f t="shared" si="58"/>
        <v>insert into tgear(`Type`,`SubType`,`Name`,`Capacity`,`Rating`,`Availability`,`Cost`,`Source`,`Description`,`Wireless`,`DataProcessing`,`Firewall`,`Vector`,`Speed`,`Penetration`,`Power`,`Effects`,`Max`) values ('Demolition','Explosives','Plastic R16','',16,'16F','1600¥ per KG','Core','','',0,0,'','',0,0,'',0);</v>
      </c>
    </row>
    <row r="571" spans="1:19">
      <c r="A571" t="s">
        <v>867</v>
      </c>
      <c r="B571" t="s">
        <v>700</v>
      </c>
      <c r="C571" t="s">
        <v>795</v>
      </c>
      <c r="E571" s="2">
        <v>17</v>
      </c>
      <c r="F571" t="s">
        <v>113</v>
      </c>
      <c r="G571" t="str">
        <f t="shared" si="60"/>
        <v>1700¥ per KG</v>
      </c>
      <c r="H571" t="s">
        <v>5</v>
      </c>
      <c r="K571">
        <v>0</v>
      </c>
      <c r="L571">
        <v>0</v>
      </c>
      <c r="O571">
        <v>0</v>
      </c>
      <c r="P571">
        <v>0</v>
      </c>
      <c r="R571">
        <v>0</v>
      </c>
      <c r="S571" t="str">
        <f t="shared" si="58"/>
        <v>insert into tgear(`Type`,`SubType`,`Name`,`Capacity`,`Rating`,`Availability`,`Cost`,`Source`,`Description`,`Wireless`,`DataProcessing`,`Firewall`,`Vector`,`Speed`,`Penetration`,`Power`,`Effects`,`Max`) values ('Demolition','Explosives','Plastic R17','',17,'16F','1700¥ per KG','Core','','',0,0,'','',0,0,'',0);</v>
      </c>
    </row>
    <row r="572" spans="1:19">
      <c r="A572" t="s">
        <v>867</v>
      </c>
      <c r="B572" t="s">
        <v>700</v>
      </c>
      <c r="C572" t="s">
        <v>794</v>
      </c>
      <c r="E572" s="2">
        <v>18</v>
      </c>
      <c r="F572" t="s">
        <v>113</v>
      </c>
      <c r="G572" t="str">
        <f t="shared" si="60"/>
        <v>1800¥ per KG</v>
      </c>
      <c r="H572" t="s">
        <v>5</v>
      </c>
      <c r="K572">
        <v>0</v>
      </c>
      <c r="L572">
        <v>0</v>
      </c>
      <c r="O572">
        <v>0</v>
      </c>
      <c r="P572">
        <v>0</v>
      </c>
      <c r="R572">
        <v>0</v>
      </c>
      <c r="S572" t="str">
        <f t="shared" si="58"/>
        <v>insert into tgear(`Type`,`SubType`,`Name`,`Capacity`,`Rating`,`Availability`,`Cost`,`Source`,`Description`,`Wireless`,`DataProcessing`,`Firewall`,`Vector`,`Speed`,`Penetration`,`Power`,`Effects`,`Max`) values ('Demolition','Explosives','Plastic R18','',18,'16F','1800¥ per KG','Core','','',0,0,'','',0,0,'',0);</v>
      </c>
    </row>
    <row r="573" spans="1:19">
      <c r="A573" t="s">
        <v>867</v>
      </c>
      <c r="B573" t="s">
        <v>700</v>
      </c>
      <c r="C573" t="s">
        <v>793</v>
      </c>
      <c r="E573" s="2">
        <v>19</v>
      </c>
      <c r="F573" t="s">
        <v>113</v>
      </c>
      <c r="G573" t="str">
        <f t="shared" si="60"/>
        <v>1900¥ per KG</v>
      </c>
      <c r="H573" t="s">
        <v>5</v>
      </c>
      <c r="K573">
        <v>0</v>
      </c>
      <c r="L573">
        <v>0</v>
      </c>
      <c r="O573">
        <v>0</v>
      </c>
      <c r="P573">
        <v>0</v>
      </c>
      <c r="R573">
        <v>0</v>
      </c>
      <c r="S573" t="str">
        <f t="shared" si="58"/>
        <v>insert into tgear(`Type`,`SubType`,`Name`,`Capacity`,`Rating`,`Availability`,`Cost`,`Source`,`Description`,`Wireless`,`DataProcessing`,`Firewall`,`Vector`,`Speed`,`Penetration`,`Power`,`Effects`,`Max`) values ('Demolition','Explosives','Plastic R19','',19,'16F','1900¥ per KG','Core','','',0,0,'','',0,0,'',0);</v>
      </c>
    </row>
    <row r="574" spans="1:19">
      <c r="A574" t="s">
        <v>867</v>
      </c>
      <c r="B574" t="s">
        <v>700</v>
      </c>
      <c r="C574" t="s">
        <v>792</v>
      </c>
      <c r="E574" s="2">
        <v>20</v>
      </c>
      <c r="F574" t="s">
        <v>113</v>
      </c>
      <c r="G574" t="str">
        <f t="shared" si="60"/>
        <v>2000¥ per KG</v>
      </c>
      <c r="H574" t="s">
        <v>5</v>
      </c>
      <c r="K574">
        <v>0</v>
      </c>
      <c r="L574">
        <v>0</v>
      </c>
      <c r="O574">
        <v>0</v>
      </c>
      <c r="P574">
        <v>0</v>
      </c>
      <c r="R574">
        <v>0</v>
      </c>
      <c r="S574" t="str">
        <f t="shared" si="58"/>
        <v>insert into tgear(`Type`,`SubType`,`Name`,`Capacity`,`Rating`,`Availability`,`Cost`,`Source`,`Description`,`Wireless`,`DataProcessing`,`Firewall`,`Vector`,`Speed`,`Penetration`,`Power`,`Effects`,`Max`) values ('Demolition','Explosives','Plastic R20','',20,'16F','2000¥ per KG','Core','','',0,0,'','',0,0,'',0);</v>
      </c>
    </row>
    <row r="575" spans="1:19">
      <c r="A575" t="s">
        <v>867</v>
      </c>
      <c r="B575" t="s">
        <v>700</v>
      </c>
      <c r="C575" t="s">
        <v>791</v>
      </c>
      <c r="E575" s="2">
        <v>21</v>
      </c>
      <c r="F575" t="s">
        <v>113</v>
      </c>
      <c r="G575" t="str">
        <f t="shared" si="60"/>
        <v>2100¥ per KG</v>
      </c>
      <c r="H575" t="s">
        <v>5</v>
      </c>
      <c r="K575">
        <v>0</v>
      </c>
      <c r="L575">
        <v>0</v>
      </c>
      <c r="O575">
        <v>0</v>
      </c>
      <c r="P575">
        <v>0</v>
      </c>
      <c r="R575">
        <v>0</v>
      </c>
      <c r="S575" t="str">
        <f t="shared" si="58"/>
        <v>insert into tgear(`Type`,`SubType`,`Name`,`Capacity`,`Rating`,`Availability`,`Cost`,`Source`,`Description`,`Wireless`,`DataProcessing`,`Firewall`,`Vector`,`Speed`,`Penetration`,`Power`,`Effects`,`Max`) values ('Demolition','Explosives','Plastic R21','',21,'16F','2100¥ per KG','Core','','',0,0,'','',0,0,'',0);</v>
      </c>
    </row>
    <row r="576" spans="1:19">
      <c r="A576" t="s">
        <v>867</v>
      </c>
      <c r="B576" t="s">
        <v>700</v>
      </c>
      <c r="C576" t="s">
        <v>790</v>
      </c>
      <c r="E576" s="2">
        <v>22</v>
      </c>
      <c r="F576" t="s">
        <v>113</v>
      </c>
      <c r="G576" t="str">
        <f t="shared" si="60"/>
        <v>2200¥ per KG</v>
      </c>
      <c r="H576" t="s">
        <v>5</v>
      </c>
      <c r="K576">
        <v>0</v>
      </c>
      <c r="L576">
        <v>0</v>
      </c>
      <c r="O576">
        <v>0</v>
      </c>
      <c r="P576">
        <v>0</v>
      </c>
      <c r="R576">
        <v>0</v>
      </c>
      <c r="S576" t="str">
        <f t="shared" si="58"/>
        <v>insert into tgear(`Type`,`SubType`,`Name`,`Capacity`,`Rating`,`Availability`,`Cost`,`Source`,`Description`,`Wireless`,`DataProcessing`,`Firewall`,`Vector`,`Speed`,`Penetration`,`Power`,`Effects`,`Max`) values ('Demolition','Explosives','Plastic R22','',22,'16F','2200¥ per KG','Core','','',0,0,'','',0,0,'',0);</v>
      </c>
    </row>
    <row r="577" spans="1:19">
      <c r="A577" t="s">
        <v>867</v>
      </c>
      <c r="B577" t="s">
        <v>700</v>
      </c>
      <c r="C577" t="s">
        <v>789</v>
      </c>
      <c r="E577" s="2">
        <v>23</v>
      </c>
      <c r="F577" t="s">
        <v>113</v>
      </c>
      <c r="G577" t="str">
        <f t="shared" si="60"/>
        <v>2300¥ per KG</v>
      </c>
      <c r="H577" t="s">
        <v>5</v>
      </c>
      <c r="K577">
        <v>0</v>
      </c>
      <c r="L577">
        <v>0</v>
      </c>
      <c r="O577">
        <v>0</v>
      </c>
      <c r="P577">
        <v>0</v>
      </c>
      <c r="R577">
        <v>0</v>
      </c>
      <c r="S577" t="str">
        <f t="shared" si="58"/>
        <v>insert into tgear(`Type`,`SubType`,`Name`,`Capacity`,`Rating`,`Availability`,`Cost`,`Source`,`Description`,`Wireless`,`DataProcessing`,`Firewall`,`Vector`,`Speed`,`Penetration`,`Power`,`Effects`,`Max`) values ('Demolition','Explosives','Plastic R23','',23,'16F','2300¥ per KG','Core','','',0,0,'','',0,0,'',0);</v>
      </c>
    </row>
    <row r="578" spans="1:19">
      <c r="A578" t="s">
        <v>867</v>
      </c>
      <c r="B578" t="s">
        <v>700</v>
      </c>
      <c r="C578" t="s">
        <v>788</v>
      </c>
      <c r="E578" s="2">
        <v>24</v>
      </c>
      <c r="F578" t="s">
        <v>113</v>
      </c>
      <c r="G578" t="str">
        <f t="shared" si="60"/>
        <v>2400¥ per KG</v>
      </c>
      <c r="H578" t="s">
        <v>5</v>
      </c>
      <c r="K578">
        <v>0</v>
      </c>
      <c r="L578">
        <v>0</v>
      </c>
      <c r="O578">
        <v>0</v>
      </c>
      <c r="P578">
        <v>0</v>
      </c>
      <c r="R578">
        <v>0</v>
      </c>
      <c r="S578" t="str">
        <f t="shared" si="58"/>
        <v>insert into tgear(`Type`,`SubType`,`Name`,`Capacity`,`Rating`,`Availability`,`Cost`,`Source`,`Description`,`Wireless`,`DataProcessing`,`Firewall`,`Vector`,`Speed`,`Penetration`,`Power`,`Effects`,`Max`) values ('Demolition','Explosives','Plastic R24','',24,'16F','2400¥ per KG','Core','','',0,0,'','',0,0,'',0);</v>
      </c>
    </row>
    <row r="579" spans="1:19">
      <c r="A579" t="s">
        <v>867</v>
      </c>
      <c r="B579" t="s">
        <v>700</v>
      </c>
      <c r="C579" t="s">
        <v>787</v>
      </c>
      <c r="E579" s="2">
        <v>25</v>
      </c>
      <c r="F579" t="s">
        <v>113</v>
      </c>
      <c r="G579" t="str">
        <f t="shared" si="60"/>
        <v>2500¥ per KG</v>
      </c>
      <c r="H579" t="s">
        <v>5</v>
      </c>
      <c r="K579">
        <v>0</v>
      </c>
      <c r="L579">
        <v>0</v>
      </c>
      <c r="O579">
        <v>0</v>
      </c>
      <c r="P579">
        <v>0</v>
      </c>
      <c r="R579">
        <v>0</v>
      </c>
      <c r="S579" t="str">
        <f t="shared" ref="S579:S618" si="61">"insert into tgear(`Type`,`SubType`,`Name`,`Capacity`,`Rating`,`Availability`,`Cost`,`Source`,`Description`,`Wireless`,`DataProcessing`,`Firewall`,`Vector`,`Speed`,`Penetration`,`Power`,`Effects`,`Max`) values ('"&amp;A579&amp;"','"&amp;B579&amp;"','"&amp;C579&amp;"','"&amp;D579&amp;"',"&amp;E579&amp;",'"&amp;F579&amp;"','"&amp;G579&amp;"','"&amp;H579&amp;"','"&amp;I579&amp;"','"&amp;J579&amp;"',"&amp;K579&amp;","&amp;L579&amp;",'"&amp;M579&amp;"','"&amp;N579&amp;"',"&amp;O579&amp;","&amp;P579&amp;",'"&amp;Q579&amp;"',"&amp;R579&amp;");"</f>
        <v>insert into tgear(`Type`,`SubType`,`Name`,`Capacity`,`Rating`,`Availability`,`Cost`,`Source`,`Description`,`Wireless`,`DataProcessing`,`Firewall`,`Vector`,`Speed`,`Penetration`,`Power`,`Effects`,`Max`) values ('Demolition','Explosives','Plastic R25','',25,'16F','2500¥ per KG','Core','','',0,0,'','',0,0,'',0);</v>
      </c>
    </row>
    <row r="580" spans="1:19">
      <c r="A580" t="s">
        <v>867</v>
      </c>
      <c r="B580" t="s">
        <v>700</v>
      </c>
      <c r="C580" t="s">
        <v>715</v>
      </c>
      <c r="E580" s="2">
        <v>5</v>
      </c>
      <c r="F580" t="s">
        <v>34</v>
      </c>
      <c r="G580" t="s">
        <v>716</v>
      </c>
      <c r="H580" t="s">
        <v>703</v>
      </c>
      <c r="K580">
        <v>0</v>
      </c>
      <c r="L580">
        <v>0</v>
      </c>
      <c r="O580">
        <v>0</v>
      </c>
      <c r="P580">
        <v>0</v>
      </c>
      <c r="R580">
        <v>0</v>
      </c>
      <c r="S580" t="str">
        <f t="shared" si="61"/>
        <v>insert into tgear(`Type`,`SubType`,`Name`,`Capacity`,`Rating`,`Availability`,`Cost`,`Source`,`Description`,`Wireless`,`DataProcessing`,`Firewall`,`Vector`,`Speed`,`Penetration`,`Power`,`Effects`,`Max`) values ('Demolition','Explosives','TNT','',5,'12R','200¥ per KG','R&amp;G','','',0,0,'','',0,0,'',0);</v>
      </c>
    </row>
    <row r="581" spans="1:19" ht="23.25" customHeight="1">
      <c r="A581" t="s">
        <v>867</v>
      </c>
      <c r="B581" t="s">
        <v>717</v>
      </c>
      <c r="C581" t="s">
        <v>767</v>
      </c>
      <c r="E581" s="2">
        <v>1</v>
      </c>
      <c r="F581" t="str">
        <f>E581*2&amp;"R"</f>
        <v>2R</v>
      </c>
      <c r="G581" t="str">
        <f>E581* 300&amp;"¥"</f>
        <v>300¥</v>
      </c>
      <c r="H581" t="s">
        <v>703</v>
      </c>
      <c r="K581">
        <v>0</v>
      </c>
      <c r="L581">
        <v>0</v>
      </c>
      <c r="O581">
        <v>0</v>
      </c>
      <c r="P581">
        <v>0</v>
      </c>
      <c r="R581">
        <v>0</v>
      </c>
      <c r="S581" t="str">
        <f t="shared" si="61"/>
        <v>insert into tgear(`Type`,`SubType`,`Name`,`Capacity`,`Rating`,`Availability`,`Cost`,`Source`,`Description`,`Wireless`,`DataProcessing`,`Firewall`,`Vector`,`Speed`,`Penetration`,`Power`,`Effects`,`Max`) values ('Demolition','Explosives Accessories','Atomizer R1','',1,'2R','300¥','R&amp;G','','',0,0,'','',0,0,'',0);</v>
      </c>
    </row>
    <row r="582" spans="1:19" ht="23.25" customHeight="1">
      <c r="A582" t="s">
        <v>867</v>
      </c>
      <c r="B582" t="s">
        <v>717</v>
      </c>
      <c r="C582" t="s">
        <v>768</v>
      </c>
      <c r="E582" s="2">
        <v>2</v>
      </c>
      <c r="F582" t="str">
        <f t="shared" ref="F582:F590" si="62">E582*2&amp;"R"</f>
        <v>4R</v>
      </c>
      <c r="G582" t="str">
        <f t="shared" ref="G582:G590" si="63">E582* 300&amp;"¥"</f>
        <v>600¥</v>
      </c>
      <c r="H582" t="s">
        <v>703</v>
      </c>
      <c r="K582">
        <v>0</v>
      </c>
      <c r="L582">
        <v>0</v>
      </c>
      <c r="O582">
        <v>0</v>
      </c>
      <c r="P582">
        <v>0</v>
      </c>
      <c r="R582">
        <v>0</v>
      </c>
      <c r="S582" t="str">
        <f t="shared" si="61"/>
        <v>insert into tgear(`Type`,`SubType`,`Name`,`Capacity`,`Rating`,`Availability`,`Cost`,`Source`,`Description`,`Wireless`,`DataProcessing`,`Firewall`,`Vector`,`Speed`,`Penetration`,`Power`,`Effects`,`Max`) values ('Demolition','Explosives Accessories','Atomizer R2','',2,'4R','600¥','R&amp;G','','',0,0,'','',0,0,'',0);</v>
      </c>
    </row>
    <row r="583" spans="1:19" ht="23.25" customHeight="1">
      <c r="A583" t="s">
        <v>867</v>
      </c>
      <c r="B583" t="s">
        <v>717</v>
      </c>
      <c r="C583" t="s">
        <v>769</v>
      </c>
      <c r="E583" s="2">
        <v>3</v>
      </c>
      <c r="F583" t="str">
        <f t="shared" si="62"/>
        <v>6R</v>
      </c>
      <c r="G583" t="str">
        <f t="shared" si="63"/>
        <v>900¥</v>
      </c>
      <c r="H583" t="s">
        <v>703</v>
      </c>
      <c r="K583">
        <v>0</v>
      </c>
      <c r="L583">
        <v>0</v>
      </c>
      <c r="O583">
        <v>0</v>
      </c>
      <c r="P583">
        <v>0</v>
      </c>
      <c r="R583">
        <v>0</v>
      </c>
      <c r="S583" t="str">
        <f t="shared" si="61"/>
        <v>insert into tgear(`Type`,`SubType`,`Name`,`Capacity`,`Rating`,`Availability`,`Cost`,`Source`,`Description`,`Wireless`,`DataProcessing`,`Firewall`,`Vector`,`Speed`,`Penetration`,`Power`,`Effects`,`Max`) values ('Demolition','Explosives Accessories','Atomizer R3','',3,'6R','900¥','R&amp;G','','',0,0,'','',0,0,'',0);</v>
      </c>
    </row>
    <row r="584" spans="1:19" ht="23.25" customHeight="1">
      <c r="A584" t="s">
        <v>867</v>
      </c>
      <c r="B584" t="s">
        <v>717</v>
      </c>
      <c r="C584" t="s">
        <v>770</v>
      </c>
      <c r="E584" s="2">
        <v>4</v>
      </c>
      <c r="F584" t="str">
        <f t="shared" si="62"/>
        <v>8R</v>
      </c>
      <c r="G584" t="str">
        <f t="shared" si="63"/>
        <v>1200¥</v>
      </c>
      <c r="H584" t="s">
        <v>703</v>
      </c>
      <c r="K584">
        <v>0</v>
      </c>
      <c r="L584">
        <v>0</v>
      </c>
      <c r="O584">
        <v>0</v>
      </c>
      <c r="P584">
        <v>0</v>
      </c>
      <c r="R584">
        <v>0</v>
      </c>
      <c r="S584" t="str">
        <f t="shared" si="61"/>
        <v>insert into tgear(`Type`,`SubType`,`Name`,`Capacity`,`Rating`,`Availability`,`Cost`,`Source`,`Description`,`Wireless`,`DataProcessing`,`Firewall`,`Vector`,`Speed`,`Penetration`,`Power`,`Effects`,`Max`) values ('Demolition','Explosives Accessories','Atomizer R4','',4,'8R','1200¥','R&amp;G','','',0,0,'','',0,0,'',0);</v>
      </c>
    </row>
    <row r="585" spans="1:19" ht="23.25" customHeight="1">
      <c r="A585" t="s">
        <v>867</v>
      </c>
      <c r="B585" t="s">
        <v>717</v>
      </c>
      <c r="C585" t="s">
        <v>771</v>
      </c>
      <c r="E585" s="2">
        <v>5</v>
      </c>
      <c r="F585" t="str">
        <f t="shared" si="62"/>
        <v>10R</v>
      </c>
      <c r="G585" t="str">
        <f t="shared" si="63"/>
        <v>1500¥</v>
      </c>
      <c r="H585" t="s">
        <v>703</v>
      </c>
      <c r="K585">
        <v>0</v>
      </c>
      <c r="L585">
        <v>0</v>
      </c>
      <c r="O585">
        <v>0</v>
      </c>
      <c r="P585">
        <v>0</v>
      </c>
      <c r="R585">
        <v>0</v>
      </c>
      <c r="S585" t="str">
        <f t="shared" si="61"/>
        <v>insert into tgear(`Type`,`SubType`,`Name`,`Capacity`,`Rating`,`Availability`,`Cost`,`Source`,`Description`,`Wireless`,`DataProcessing`,`Firewall`,`Vector`,`Speed`,`Penetration`,`Power`,`Effects`,`Max`) values ('Demolition','Explosives Accessories','Atomizer R5','',5,'10R','1500¥','R&amp;G','','',0,0,'','',0,0,'',0);</v>
      </c>
    </row>
    <row r="586" spans="1:19" ht="23.25" customHeight="1">
      <c r="A586" t="s">
        <v>867</v>
      </c>
      <c r="B586" t="s">
        <v>717</v>
      </c>
      <c r="C586" t="s">
        <v>772</v>
      </c>
      <c r="E586" s="2">
        <v>6</v>
      </c>
      <c r="F586" t="str">
        <f t="shared" si="62"/>
        <v>12R</v>
      </c>
      <c r="G586" t="str">
        <f t="shared" si="63"/>
        <v>1800¥</v>
      </c>
      <c r="H586" t="s">
        <v>703</v>
      </c>
      <c r="K586">
        <v>0</v>
      </c>
      <c r="L586">
        <v>0</v>
      </c>
      <c r="O586">
        <v>0</v>
      </c>
      <c r="P586">
        <v>0</v>
      </c>
      <c r="R586">
        <v>0</v>
      </c>
      <c r="S586" t="str">
        <f t="shared" si="61"/>
        <v>insert into tgear(`Type`,`SubType`,`Name`,`Capacity`,`Rating`,`Availability`,`Cost`,`Source`,`Description`,`Wireless`,`DataProcessing`,`Firewall`,`Vector`,`Speed`,`Penetration`,`Power`,`Effects`,`Max`) values ('Demolition','Explosives Accessories','Atomizer R6','',6,'12R','1800¥','R&amp;G','','',0,0,'','',0,0,'',0);</v>
      </c>
    </row>
    <row r="587" spans="1:19">
      <c r="A587" t="s">
        <v>867</v>
      </c>
      <c r="B587" t="s">
        <v>717</v>
      </c>
      <c r="C587" t="s">
        <v>773</v>
      </c>
      <c r="E587" s="2">
        <v>7</v>
      </c>
      <c r="F587" t="str">
        <f t="shared" si="62"/>
        <v>14R</v>
      </c>
      <c r="G587" t="str">
        <f t="shared" si="63"/>
        <v>2100¥</v>
      </c>
      <c r="H587" t="s">
        <v>703</v>
      </c>
      <c r="K587">
        <v>0</v>
      </c>
      <c r="L587">
        <v>0</v>
      </c>
      <c r="O587">
        <v>0</v>
      </c>
      <c r="P587">
        <v>0</v>
      </c>
      <c r="R587">
        <v>0</v>
      </c>
      <c r="S587" t="str">
        <f t="shared" si="61"/>
        <v>insert into tgear(`Type`,`SubType`,`Name`,`Capacity`,`Rating`,`Availability`,`Cost`,`Source`,`Description`,`Wireless`,`DataProcessing`,`Firewall`,`Vector`,`Speed`,`Penetration`,`Power`,`Effects`,`Max`) values ('Demolition','Explosives Accessories','Atomizer R7','',7,'14R','2100¥','R&amp;G','','',0,0,'','',0,0,'',0);</v>
      </c>
    </row>
    <row r="588" spans="1:19">
      <c r="A588" t="s">
        <v>867</v>
      </c>
      <c r="B588" t="s">
        <v>717</v>
      </c>
      <c r="C588" t="s">
        <v>774</v>
      </c>
      <c r="E588" s="2">
        <v>8</v>
      </c>
      <c r="F588" t="str">
        <f t="shared" si="62"/>
        <v>16R</v>
      </c>
      <c r="G588" t="str">
        <f t="shared" si="63"/>
        <v>2400¥</v>
      </c>
      <c r="H588" t="s">
        <v>703</v>
      </c>
      <c r="K588">
        <v>0</v>
      </c>
      <c r="L588">
        <v>0</v>
      </c>
      <c r="O588">
        <v>0</v>
      </c>
      <c r="P588">
        <v>0</v>
      </c>
      <c r="R588">
        <v>0</v>
      </c>
      <c r="S588" t="str">
        <f t="shared" si="61"/>
        <v>insert into tgear(`Type`,`SubType`,`Name`,`Capacity`,`Rating`,`Availability`,`Cost`,`Source`,`Description`,`Wireless`,`DataProcessing`,`Firewall`,`Vector`,`Speed`,`Penetration`,`Power`,`Effects`,`Max`) values ('Demolition','Explosives Accessories','Atomizer R8','',8,'16R','2400¥','R&amp;G','','',0,0,'','',0,0,'',0);</v>
      </c>
    </row>
    <row r="589" spans="1:19">
      <c r="A589" t="s">
        <v>867</v>
      </c>
      <c r="B589" t="s">
        <v>717</v>
      </c>
      <c r="C589" t="s">
        <v>775</v>
      </c>
      <c r="E589" s="2">
        <v>9</v>
      </c>
      <c r="F589" t="str">
        <f t="shared" si="62"/>
        <v>18R</v>
      </c>
      <c r="G589" t="str">
        <f t="shared" si="63"/>
        <v>2700¥</v>
      </c>
      <c r="H589" t="s">
        <v>703</v>
      </c>
      <c r="K589">
        <v>0</v>
      </c>
      <c r="L589">
        <v>0</v>
      </c>
      <c r="O589">
        <v>0</v>
      </c>
      <c r="P589">
        <v>0</v>
      </c>
      <c r="R589">
        <v>0</v>
      </c>
      <c r="S589" t="str">
        <f t="shared" si="61"/>
        <v>insert into tgear(`Type`,`SubType`,`Name`,`Capacity`,`Rating`,`Availability`,`Cost`,`Source`,`Description`,`Wireless`,`DataProcessing`,`Firewall`,`Vector`,`Speed`,`Penetration`,`Power`,`Effects`,`Max`) values ('Demolition','Explosives Accessories','Atomizer R9','',9,'18R','2700¥','R&amp;G','','',0,0,'','',0,0,'',0);</v>
      </c>
    </row>
    <row r="590" spans="1:19">
      <c r="A590" t="s">
        <v>867</v>
      </c>
      <c r="B590" t="s">
        <v>717</v>
      </c>
      <c r="C590" t="s">
        <v>776</v>
      </c>
      <c r="E590" s="2">
        <v>10</v>
      </c>
      <c r="F590" t="str">
        <f t="shared" si="62"/>
        <v>20R</v>
      </c>
      <c r="G590" t="str">
        <f t="shared" si="63"/>
        <v>3000¥</v>
      </c>
      <c r="H590" t="s">
        <v>703</v>
      </c>
      <c r="K590">
        <v>0</v>
      </c>
      <c r="L590">
        <v>0</v>
      </c>
      <c r="O590">
        <v>0</v>
      </c>
      <c r="P590">
        <v>0</v>
      </c>
      <c r="R590">
        <v>0</v>
      </c>
      <c r="S590" t="str">
        <f t="shared" si="61"/>
        <v>insert into tgear(`Type`,`SubType`,`Name`,`Capacity`,`Rating`,`Availability`,`Cost`,`Source`,`Description`,`Wireless`,`DataProcessing`,`Firewall`,`Vector`,`Speed`,`Penetration`,`Power`,`Effects`,`Max`) values ('Demolition','Explosives Accessories','Atomizer R10','',10,'20R','3000¥','R&amp;G','','',0,0,'','',0,0,'',0);</v>
      </c>
    </row>
    <row r="591" spans="1:19">
      <c r="A591" t="s">
        <v>867</v>
      </c>
      <c r="B591" t="s">
        <v>717</v>
      </c>
      <c r="C591" t="s">
        <v>755</v>
      </c>
      <c r="E591" s="2">
        <v>1</v>
      </c>
      <c r="F591" t="s">
        <v>84</v>
      </c>
      <c r="G591" t="str">
        <f>E591* 100&amp;"¥"</f>
        <v>100¥</v>
      </c>
      <c r="H591" t="s">
        <v>703</v>
      </c>
      <c r="K591">
        <v>0</v>
      </c>
      <c r="L591">
        <v>0</v>
      </c>
      <c r="O591">
        <v>0</v>
      </c>
      <c r="P591">
        <v>0</v>
      </c>
      <c r="R591">
        <v>0</v>
      </c>
      <c r="S591" t="str">
        <f t="shared" si="61"/>
        <v>insert into tgear(`Type`,`SubType`,`Name`,`Capacity`,`Rating`,`Availability`,`Cost`,`Source`,`Description`,`Wireless`,`DataProcessing`,`Firewall`,`Vector`,`Speed`,`Penetration`,`Power`,`Effects`,`Max`) values ('Demolition','Explosives Accessories','Hard-Shell Briefcase R1','',1,'10R','100¥','R&amp;G','','',0,0,'','',0,0,'',0);</v>
      </c>
    </row>
    <row r="592" spans="1:19">
      <c r="A592" t="s">
        <v>867</v>
      </c>
      <c r="B592" t="s">
        <v>717</v>
      </c>
      <c r="C592" t="s">
        <v>756</v>
      </c>
      <c r="E592" s="2">
        <v>2</v>
      </c>
      <c r="F592" t="s">
        <v>84</v>
      </c>
      <c r="G592" t="str">
        <f t="shared" ref="G592:G602" si="64">E592* 100&amp;"¥"</f>
        <v>200¥</v>
      </c>
      <c r="H592" t="s">
        <v>703</v>
      </c>
      <c r="K592">
        <v>0</v>
      </c>
      <c r="L592">
        <v>0</v>
      </c>
      <c r="O592">
        <v>0</v>
      </c>
      <c r="P592">
        <v>0</v>
      </c>
      <c r="R592">
        <v>0</v>
      </c>
      <c r="S592" t="str">
        <f t="shared" si="61"/>
        <v>insert into tgear(`Type`,`SubType`,`Name`,`Capacity`,`Rating`,`Availability`,`Cost`,`Source`,`Description`,`Wireless`,`DataProcessing`,`Firewall`,`Vector`,`Speed`,`Penetration`,`Power`,`Effects`,`Max`) values ('Demolition','Explosives Accessories','Hard-Shell Briefcase R2','',2,'10R','200¥','R&amp;G','','',0,0,'','',0,0,'',0);</v>
      </c>
    </row>
    <row r="593" spans="1:19">
      <c r="A593" t="s">
        <v>867</v>
      </c>
      <c r="B593" t="s">
        <v>717</v>
      </c>
      <c r="C593" t="s">
        <v>757</v>
      </c>
      <c r="E593" s="2">
        <v>3</v>
      </c>
      <c r="F593" t="s">
        <v>84</v>
      </c>
      <c r="G593" t="str">
        <f t="shared" si="64"/>
        <v>300¥</v>
      </c>
      <c r="H593" t="s">
        <v>703</v>
      </c>
      <c r="K593">
        <v>0</v>
      </c>
      <c r="L593">
        <v>0</v>
      </c>
      <c r="O593">
        <v>0</v>
      </c>
      <c r="P593">
        <v>0</v>
      </c>
      <c r="R593">
        <v>0</v>
      </c>
      <c r="S593" t="str">
        <f t="shared" si="61"/>
        <v>insert into tgear(`Type`,`SubType`,`Name`,`Capacity`,`Rating`,`Availability`,`Cost`,`Source`,`Description`,`Wireless`,`DataProcessing`,`Firewall`,`Vector`,`Speed`,`Penetration`,`Power`,`Effects`,`Max`) values ('Demolition','Explosives Accessories','Hard-Shell Briefcase R3','',3,'10R','300¥','R&amp;G','','',0,0,'','',0,0,'',0);</v>
      </c>
    </row>
    <row r="594" spans="1:19">
      <c r="A594" t="s">
        <v>867</v>
      </c>
      <c r="B594" t="s">
        <v>717</v>
      </c>
      <c r="C594" t="s">
        <v>758</v>
      </c>
      <c r="E594" s="2">
        <v>4</v>
      </c>
      <c r="F594" t="s">
        <v>84</v>
      </c>
      <c r="G594" t="str">
        <f t="shared" si="64"/>
        <v>400¥</v>
      </c>
      <c r="H594" t="s">
        <v>703</v>
      </c>
      <c r="K594">
        <v>0</v>
      </c>
      <c r="L594">
        <v>0</v>
      </c>
      <c r="O594">
        <v>0</v>
      </c>
      <c r="P594">
        <v>0</v>
      </c>
      <c r="R594">
        <v>0</v>
      </c>
      <c r="S594" t="str">
        <f t="shared" si="61"/>
        <v>insert into tgear(`Type`,`SubType`,`Name`,`Capacity`,`Rating`,`Availability`,`Cost`,`Source`,`Description`,`Wireless`,`DataProcessing`,`Firewall`,`Vector`,`Speed`,`Penetration`,`Power`,`Effects`,`Max`) values ('Demolition','Explosives Accessories','Hard-Shell Briefcase R4','',4,'10R','400¥','R&amp;G','','',0,0,'','',0,0,'',0);</v>
      </c>
    </row>
    <row r="595" spans="1:19">
      <c r="A595" t="s">
        <v>867</v>
      </c>
      <c r="B595" t="s">
        <v>717</v>
      </c>
      <c r="C595" t="s">
        <v>759</v>
      </c>
      <c r="E595" s="2">
        <v>5</v>
      </c>
      <c r="F595" t="s">
        <v>84</v>
      </c>
      <c r="G595" t="str">
        <f t="shared" si="64"/>
        <v>500¥</v>
      </c>
      <c r="H595" t="s">
        <v>703</v>
      </c>
      <c r="K595">
        <v>0</v>
      </c>
      <c r="L595">
        <v>0</v>
      </c>
      <c r="O595">
        <v>0</v>
      </c>
      <c r="P595">
        <v>0</v>
      </c>
      <c r="R595">
        <v>0</v>
      </c>
      <c r="S595" t="str">
        <f t="shared" si="61"/>
        <v>insert into tgear(`Type`,`SubType`,`Name`,`Capacity`,`Rating`,`Availability`,`Cost`,`Source`,`Description`,`Wireless`,`DataProcessing`,`Firewall`,`Vector`,`Speed`,`Penetration`,`Power`,`Effects`,`Max`) values ('Demolition','Explosives Accessories','Hard-Shell Briefcase R5','',5,'10R','500¥','R&amp;G','','',0,0,'','',0,0,'',0);</v>
      </c>
    </row>
    <row r="596" spans="1:19">
      <c r="A596" t="s">
        <v>867</v>
      </c>
      <c r="B596" t="s">
        <v>717</v>
      </c>
      <c r="C596" t="s">
        <v>760</v>
      </c>
      <c r="E596" s="2">
        <v>6</v>
      </c>
      <c r="F596" t="s">
        <v>84</v>
      </c>
      <c r="G596" t="str">
        <f t="shared" si="64"/>
        <v>600¥</v>
      </c>
      <c r="H596" t="s">
        <v>703</v>
      </c>
      <c r="K596">
        <v>0</v>
      </c>
      <c r="L596">
        <v>0</v>
      </c>
      <c r="O596">
        <v>0</v>
      </c>
      <c r="P596">
        <v>0</v>
      </c>
      <c r="R596">
        <v>0</v>
      </c>
      <c r="S596" t="str">
        <f t="shared" si="61"/>
        <v>insert into tgear(`Type`,`SubType`,`Name`,`Capacity`,`Rating`,`Availability`,`Cost`,`Source`,`Description`,`Wireless`,`DataProcessing`,`Firewall`,`Vector`,`Speed`,`Penetration`,`Power`,`Effects`,`Max`) values ('Demolition','Explosives Accessories','Hard-Shell Briefcase R6','',6,'10R','600¥','R&amp;G','','',0,0,'','',0,0,'',0);</v>
      </c>
    </row>
    <row r="597" spans="1:19">
      <c r="A597" t="s">
        <v>867</v>
      </c>
      <c r="B597" t="s">
        <v>717</v>
      </c>
      <c r="C597" t="s">
        <v>761</v>
      </c>
      <c r="E597" s="2">
        <v>7</v>
      </c>
      <c r="F597" t="s">
        <v>84</v>
      </c>
      <c r="G597" t="str">
        <f t="shared" si="64"/>
        <v>700¥</v>
      </c>
      <c r="H597" t="s">
        <v>703</v>
      </c>
      <c r="K597">
        <v>0</v>
      </c>
      <c r="L597">
        <v>0</v>
      </c>
      <c r="O597">
        <v>0</v>
      </c>
      <c r="P597">
        <v>0</v>
      </c>
      <c r="R597">
        <v>0</v>
      </c>
      <c r="S597" t="str">
        <f t="shared" si="61"/>
        <v>insert into tgear(`Type`,`SubType`,`Name`,`Capacity`,`Rating`,`Availability`,`Cost`,`Source`,`Description`,`Wireless`,`DataProcessing`,`Firewall`,`Vector`,`Speed`,`Penetration`,`Power`,`Effects`,`Max`) values ('Demolition','Explosives Accessories','Hard-Shell Briefcase R7','',7,'10R','700¥','R&amp;G','','',0,0,'','',0,0,'',0);</v>
      </c>
    </row>
    <row r="598" spans="1:19">
      <c r="A598" t="s">
        <v>867</v>
      </c>
      <c r="B598" t="s">
        <v>717</v>
      </c>
      <c r="C598" t="s">
        <v>762</v>
      </c>
      <c r="E598" s="2">
        <v>8</v>
      </c>
      <c r="F598" t="s">
        <v>84</v>
      </c>
      <c r="G598" t="str">
        <f t="shared" si="64"/>
        <v>800¥</v>
      </c>
      <c r="H598" t="s">
        <v>703</v>
      </c>
      <c r="K598">
        <v>0</v>
      </c>
      <c r="L598">
        <v>0</v>
      </c>
      <c r="O598">
        <v>0</v>
      </c>
      <c r="P598">
        <v>0</v>
      </c>
      <c r="R598">
        <v>0</v>
      </c>
      <c r="S598" t="str">
        <f t="shared" si="61"/>
        <v>insert into tgear(`Type`,`SubType`,`Name`,`Capacity`,`Rating`,`Availability`,`Cost`,`Source`,`Description`,`Wireless`,`DataProcessing`,`Firewall`,`Vector`,`Speed`,`Penetration`,`Power`,`Effects`,`Max`) values ('Demolition','Explosives Accessories','Hard-Shell Briefcase R8','',8,'10R','800¥','R&amp;G','','',0,0,'','',0,0,'',0);</v>
      </c>
    </row>
    <row r="599" spans="1:19">
      <c r="A599" t="s">
        <v>867</v>
      </c>
      <c r="B599" t="s">
        <v>717</v>
      </c>
      <c r="C599" t="s">
        <v>763</v>
      </c>
      <c r="E599" s="2">
        <v>9</v>
      </c>
      <c r="F599" t="s">
        <v>84</v>
      </c>
      <c r="G599" t="str">
        <f t="shared" si="64"/>
        <v>900¥</v>
      </c>
      <c r="H599" t="s">
        <v>703</v>
      </c>
      <c r="K599">
        <v>0</v>
      </c>
      <c r="L599">
        <v>0</v>
      </c>
      <c r="O599">
        <v>0</v>
      </c>
      <c r="P599">
        <v>0</v>
      </c>
      <c r="R599">
        <v>0</v>
      </c>
      <c r="S599" t="str">
        <f t="shared" si="61"/>
        <v>insert into tgear(`Type`,`SubType`,`Name`,`Capacity`,`Rating`,`Availability`,`Cost`,`Source`,`Description`,`Wireless`,`DataProcessing`,`Firewall`,`Vector`,`Speed`,`Penetration`,`Power`,`Effects`,`Max`) values ('Demolition','Explosives Accessories','Hard-Shell Briefcase R9','',9,'10R','900¥','R&amp;G','','',0,0,'','',0,0,'',0);</v>
      </c>
    </row>
    <row r="600" spans="1:19">
      <c r="A600" t="s">
        <v>867</v>
      </c>
      <c r="B600" t="s">
        <v>717</v>
      </c>
      <c r="C600" t="s">
        <v>764</v>
      </c>
      <c r="E600" s="2">
        <v>10</v>
      </c>
      <c r="F600" t="s">
        <v>84</v>
      </c>
      <c r="G600" t="str">
        <f t="shared" si="64"/>
        <v>1000¥</v>
      </c>
      <c r="H600" t="s">
        <v>703</v>
      </c>
      <c r="K600">
        <v>0</v>
      </c>
      <c r="L600">
        <v>0</v>
      </c>
      <c r="O600">
        <v>0</v>
      </c>
      <c r="P600">
        <v>0</v>
      </c>
      <c r="R600">
        <v>0</v>
      </c>
      <c r="S600" t="str">
        <f t="shared" si="61"/>
        <v>insert into tgear(`Type`,`SubType`,`Name`,`Capacity`,`Rating`,`Availability`,`Cost`,`Source`,`Description`,`Wireless`,`DataProcessing`,`Firewall`,`Vector`,`Speed`,`Penetration`,`Power`,`Effects`,`Max`) values ('Demolition','Explosives Accessories','Hard-Shell Briefcase R10','',10,'10R','1000¥','R&amp;G','','',0,0,'','',0,0,'',0);</v>
      </c>
    </row>
    <row r="601" spans="1:19">
      <c r="A601" t="s">
        <v>867</v>
      </c>
      <c r="B601" t="s">
        <v>717</v>
      </c>
      <c r="C601" t="s">
        <v>765</v>
      </c>
      <c r="E601" s="2">
        <v>11</v>
      </c>
      <c r="F601" t="s">
        <v>84</v>
      </c>
      <c r="G601" t="str">
        <f t="shared" si="64"/>
        <v>1100¥</v>
      </c>
      <c r="H601" t="s">
        <v>703</v>
      </c>
      <c r="K601">
        <v>0</v>
      </c>
      <c r="L601">
        <v>0</v>
      </c>
      <c r="O601">
        <v>0</v>
      </c>
      <c r="P601">
        <v>0</v>
      </c>
      <c r="R601">
        <v>0</v>
      </c>
      <c r="S601" t="str">
        <f t="shared" si="61"/>
        <v>insert into tgear(`Type`,`SubType`,`Name`,`Capacity`,`Rating`,`Availability`,`Cost`,`Source`,`Description`,`Wireless`,`DataProcessing`,`Firewall`,`Vector`,`Speed`,`Penetration`,`Power`,`Effects`,`Max`) values ('Demolition','Explosives Accessories','Hard-Shell Briefcase R11','',11,'10R','1100¥','R&amp;G','','',0,0,'','',0,0,'',0);</v>
      </c>
    </row>
    <row r="602" spans="1:19">
      <c r="A602" t="s">
        <v>867</v>
      </c>
      <c r="B602" t="s">
        <v>717</v>
      </c>
      <c r="C602" t="s">
        <v>766</v>
      </c>
      <c r="E602" s="2">
        <v>12</v>
      </c>
      <c r="F602" t="s">
        <v>84</v>
      </c>
      <c r="G602" t="str">
        <f t="shared" si="64"/>
        <v>1200¥</v>
      </c>
      <c r="H602" t="s">
        <v>703</v>
      </c>
      <c r="K602">
        <v>0</v>
      </c>
      <c r="L602">
        <v>0</v>
      </c>
      <c r="O602">
        <v>0</v>
      </c>
      <c r="P602">
        <v>0</v>
      </c>
      <c r="R602">
        <v>0</v>
      </c>
      <c r="S602" t="str">
        <f t="shared" si="61"/>
        <v>insert into tgear(`Type`,`SubType`,`Name`,`Capacity`,`Rating`,`Availability`,`Cost`,`Source`,`Description`,`Wireless`,`DataProcessing`,`Firewall`,`Vector`,`Speed`,`Penetration`,`Power`,`Effects`,`Max`) values ('Demolition','Explosives Accessories','Hard-Shell Briefcase R12','',12,'10R','1200¥','R&amp;G','','',0,0,'','',0,0,'',0);</v>
      </c>
    </row>
    <row r="603" spans="1:19">
      <c r="A603" t="s">
        <v>867</v>
      </c>
      <c r="B603" t="s">
        <v>717</v>
      </c>
      <c r="C603" t="s">
        <v>718</v>
      </c>
      <c r="E603" s="2">
        <v>0</v>
      </c>
      <c r="F603" t="s">
        <v>47</v>
      </c>
      <c r="G603" t="s">
        <v>719</v>
      </c>
      <c r="H603" t="s">
        <v>703</v>
      </c>
      <c r="K603">
        <v>0</v>
      </c>
      <c r="L603">
        <v>0</v>
      </c>
      <c r="O603">
        <v>0</v>
      </c>
      <c r="P603">
        <v>0</v>
      </c>
      <c r="R603">
        <v>0</v>
      </c>
      <c r="S603" t="str">
        <f t="shared" si="61"/>
        <v>insert into tgear(`Type`,`SubType`,`Name`,`Capacity`,`Rating`,`Availability`,`Cost`,`Source`,`Description`,`Wireless`,`DataProcessing`,`Firewall`,`Vector`,`Speed`,`Penetration`,`Power`,`Effects`,`Max`) values ('Demolition','Explosives Accessories','Safety Fuse','',0,'6R','5¥ per meter','R&amp;G','','',0,0,'','',0,0,'',0);</v>
      </c>
    </row>
    <row r="604" spans="1:19">
      <c r="A604" t="s">
        <v>867</v>
      </c>
      <c r="B604" t="s">
        <v>720</v>
      </c>
      <c r="C604" t="s">
        <v>721</v>
      </c>
      <c r="E604" s="2">
        <v>0</v>
      </c>
      <c r="F604" t="s">
        <v>19</v>
      </c>
      <c r="G604" t="s">
        <v>381</v>
      </c>
      <c r="H604" t="s">
        <v>5</v>
      </c>
      <c r="K604">
        <v>0</v>
      </c>
      <c r="L604">
        <v>0</v>
      </c>
      <c r="O604">
        <v>0</v>
      </c>
      <c r="P604">
        <v>0</v>
      </c>
      <c r="R604">
        <v>0</v>
      </c>
      <c r="S604" t="str">
        <f t="shared" si="61"/>
        <v>insert into tgear(`Type`,`SubType`,`Name`,`Capacity`,`Rating`,`Availability`,`Cost`,`Source`,`Description`,`Wireless`,`DataProcessing`,`Firewall`,`Vector`,`Speed`,`Penetration`,`Power`,`Effects`,`Max`) values ('Demolition','Detonators','Detonator Cap','',0,'8R','75¥','Core','','',0,0,'','',0,0,'',0);</v>
      </c>
    </row>
    <row r="605" spans="1:19">
      <c r="A605" t="s">
        <v>867</v>
      </c>
      <c r="B605" t="s">
        <v>720</v>
      </c>
      <c r="C605" t="s">
        <v>743</v>
      </c>
      <c r="E605" s="2">
        <v>1</v>
      </c>
      <c r="F605" t="str">
        <f>E605*7&amp;"F"</f>
        <v>7F</v>
      </c>
      <c r="G605" t="str">
        <f>E605* 200&amp;"¥"</f>
        <v>200¥</v>
      </c>
      <c r="H605" t="s">
        <v>703</v>
      </c>
      <c r="K605">
        <v>0</v>
      </c>
      <c r="L605">
        <v>0</v>
      </c>
      <c r="O605">
        <v>0</v>
      </c>
      <c r="P605">
        <v>0</v>
      </c>
      <c r="R605">
        <v>0</v>
      </c>
      <c r="S605" t="str">
        <f t="shared" si="61"/>
        <v>insert into tgear(`Type`,`SubType`,`Name`,`Capacity`,`Rating`,`Availability`,`Cost`,`Source`,`Description`,`Wireless`,`DataProcessing`,`Firewall`,`Vector`,`Speed`,`Penetration`,`Power`,`Effects`,`Max`) values ('Demolition','Detonators','Optical R1','',1,'7F','200¥','R&amp;G','','',0,0,'','',0,0,'',0);</v>
      </c>
    </row>
    <row r="606" spans="1:19">
      <c r="A606" t="s">
        <v>867</v>
      </c>
      <c r="B606" t="s">
        <v>720</v>
      </c>
      <c r="C606" t="s">
        <v>744</v>
      </c>
      <c r="E606" s="2">
        <v>2</v>
      </c>
      <c r="F606" t="str">
        <f t="shared" ref="F606:F610" si="65">E606*7&amp;"F"</f>
        <v>14F</v>
      </c>
      <c r="G606" t="str">
        <f t="shared" ref="G606:G610" si="66">E606* 200&amp;"¥"</f>
        <v>400¥</v>
      </c>
      <c r="H606" t="s">
        <v>703</v>
      </c>
      <c r="K606">
        <v>0</v>
      </c>
      <c r="L606">
        <v>0</v>
      </c>
      <c r="O606">
        <v>0</v>
      </c>
      <c r="P606">
        <v>0</v>
      </c>
      <c r="R606">
        <v>0</v>
      </c>
      <c r="S606" t="str">
        <f t="shared" si="61"/>
        <v>insert into tgear(`Type`,`SubType`,`Name`,`Capacity`,`Rating`,`Availability`,`Cost`,`Source`,`Description`,`Wireless`,`DataProcessing`,`Firewall`,`Vector`,`Speed`,`Penetration`,`Power`,`Effects`,`Max`) values ('Demolition','Detonators','Optical R2','',2,'14F','400¥','R&amp;G','','',0,0,'','',0,0,'',0);</v>
      </c>
    </row>
    <row r="607" spans="1:19">
      <c r="A607" t="s">
        <v>867</v>
      </c>
      <c r="B607" t="s">
        <v>720</v>
      </c>
      <c r="C607" t="s">
        <v>745</v>
      </c>
      <c r="E607" s="2">
        <v>3</v>
      </c>
      <c r="F607" t="str">
        <f t="shared" si="65"/>
        <v>21F</v>
      </c>
      <c r="G607" t="str">
        <f t="shared" si="66"/>
        <v>600¥</v>
      </c>
      <c r="H607" t="s">
        <v>703</v>
      </c>
      <c r="K607">
        <v>0</v>
      </c>
      <c r="L607">
        <v>0</v>
      </c>
      <c r="O607">
        <v>0</v>
      </c>
      <c r="P607">
        <v>0</v>
      </c>
      <c r="R607">
        <v>0</v>
      </c>
      <c r="S607" t="str">
        <f t="shared" si="61"/>
        <v>insert into tgear(`Type`,`SubType`,`Name`,`Capacity`,`Rating`,`Availability`,`Cost`,`Source`,`Description`,`Wireless`,`DataProcessing`,`Firewall`,`Vector`,`Speed`,`Penetration`,`Power`,`Effects`,`Max`) values ('Demolition','Detonators','Optical R3','',3,'21F','600¥','R&amp;G','','',0,0,'','',0,0,'',0);</v>
      </c>
    </row>
    <row r="608" spans="1:19">
      <c r="A608" t="s">
        <v>867</v>
      </c>
      <c r="B608" t="s">
        <v>720</v>
      </c>
      <c r="C608" t="s">
        <v>746</v>
      </c>
      <c r="E608" s="2">
        <v>4</v>
      </c>
      <c r="F608" t="str">
        <f t="shared" si="65"/>
        <v>28F</v>
      </c>
      <c r="G608" t="str">
        <f t="shared" si="66"/>
        <v>800¥</v>
      </c>
      <c r="H608" t="s">
        <v>703</v>
      </c>
      <c r="K608">
        <v>0</v>
      </c>
      <c r="L608">
        <v>0</v>
      </c>
      <c r="O608">
        <v>0</v>
      </c>
      <c r="P608">
        <v>0</v>
      </c>
      <c r="R608">
        <v>0</v>
      </c>
      <c r="S608" t="str">
        <f t="shared" si="61"/>
        <v>insert into tgear(`Type`,`SubType`,`Name`,`Capacity`,`Rating`,`Availability`,`Cost`,`Source`,`Description`,`Wireless`,`DataProcessing`,`Firewall`,`Vector`,`Speed`,`Penetration`,`Power`,`Effects`,`Max`) values ('Demolition','Detonators','Optical R4','',4,'28F','800¥','R&amp;G','','',0,0,'','',0,0,'',0);</v>
      </c>
    </row>
    <row r="609" spans="1:19">
      <c r="A609" t="s">
        <v>867</v>
      </c>
      <c r="B609" t="s">
        <v>720</v>
      </c>
      <c r="C609" t="s">
        <v>747</v>
      </c>
      <c r="E609" s="2">
        <v>5</v>
      </c>
      <c r="F609" t="str">
        <f t="shared" si="65"/>
        <v>35F</v>
      </c>
      <c r="G609" t="str">
        <f t="shared" si="66"/>
        <v>1000¥</v>
      </c>
      <c r="H609" t="s">
        <v>703</v>
      </c>
      <c r="K609">
        <v>0</v>
      </c>
      <c r="L609">
        <v>0</v>
      </c>
      <c r="O609">
        <v>0</v>
      </c>
      <c r="P609">
        <v>0</v>
      </c>
      <c r="R609">
        <v>0</v>
      </c>
      <c r="S609" t="str">
        <f t="shared" si="61"/>
        <v>insert into tgear(`Type`,`SubType`,`Name`,`Capacity`,`Rating`,`Availability`,`Cost`,`Source`,`Description`,`Wireless`,`DataProcessing`,`Firewall`,`Vector`,`Speed`,`Penetration`,`Power`,`Effects`,`Max`) values ('Demolition','Detonators','Optical R5','',5,'35F','1000¥','R&amp;G','','',0,0,'','',0,0,'',0);</v>
      </c>
    </row>
    <row r="610" spans="1:19">
      <c r="A610" t="s">
        <v>867</v>
      </c>
      <c r="B610" t="s">
        <v>720</v>
      </c>
      <c r="C610" t="s">
        <v>748</v>
      </c>
      <c r="E610" s="2">
        <v>6</v>
      </c>
      <c r="F610" t="str">
        <f t="shared" si="65"/>
        <v>42F</v>
      </c>
      <c r="G610" t="str">
        <f t="shared" si="66"/>
        <v>1200¥</v>
      </c>
      <c r="H610" t="s">
        <v>703</v>
      </c>
      <c r="K610">
        <v>0</v>
      </c>
      <c r="L610">
        <v>0</v>
      </c>
      <c r="O610">
        <v>0</v>
      </c>
      <c r="P610">
        <v>0</v>
      </c>
      <c r="R610">
        <v>0</v>
      </c>
      <c r="S610" t="str">
        <f t="shared" si="61"/>
        <v>insert into tgear(`Type`,`SubType`,`Name`,`Capacity`,`Rating`,`Availability`,`Cost`,`Source`,`Description`,`Wireless`,`DataProcessing`,`Firewall`,`Vector`,`Speed`,`Penetration`,`Power`,`Effects`,`Max`) values ('Demolition','Detonators','Optical R6','',6,'42F','1200¥','R&amp;G','','',0,0,'','',0,0,'',0);</v>
      </c>
    </row>
    <row r="611" spans="1:19">
      <c r="A611" t="s">
        <v>867</v>
      </c>
      <c r="B611" t="s">
        <v>720</v>
      </c>
      <c r="C611" t="s">
        <v>722</v>
      </c>
      <c r="E611" s="2">
        <v>0</v>
      </c>
      <c r="F611" t="s">
        <v>94</v>
      </c>
      <c r="G611" t="s">
        <v>103</v>
      </c>
      <c r="H611" t="s">
        <v>703</v>
      </c>
      <c r="K611">
        <v>0</v>
      </c>
      <c r="L611">
        <v>0</v>
      </c>
      <c r="O611">
        <v>0</v>
      </c>
      <c r="P611">
        <v>0</v>
      </c>
      <c r="R611">
        <v>0</v>
      </c>
      <c r="S611" t="str">
        <f t="shared" si="61"/>
        <v>insert into tgear(`Type`,`SubType`,`Name`,`Capacity`,`Rating`,`Availability`,`Cost`,`Source`,`Description`,`Wireless`,`DataProcessing`,`Firewall`,`Vector`,`Speed`,`Penetration`,`Power`,`Effects`,`Max`) values ('Demolition','Detonators','Pull','',0,'9F','80¥','R&amp;G','','',0,0,'','',0,0,'',0);</v>
      </c>
    </row>
    <row r="612" spans="1:19">
      <c r="A612" t="s">
        <v>867</v>
      </c>
      <c r="B612" t="s">
        <v>720</v>
      </c>
      <c r="C612" t="s">
        <v>426</v>
      </c>
      <c r="E612" s="2">
        <v>0</v>
      </c>
      <c r="F612" t="s">
        <v>94</v>
      </c>
      <c r="G612" t="s">
        <v>103</v>
      </c>
      <c r="H612" t="s">
        <v>703</v>
      </c>
      <c r="K612">
        <v>0</v>
      </c>
      <c r="L612">
        <v>0</v>
      </c>
      <c r="O612">
        <v>0</v>
      </c>
      <c r="P612">
        <v>0</v>
      </c>
      <c r="R612">
        <v>0</v>
      </c>
      <c r="S612" t="str">
        <f t="shared" si="61"/>
        <v>insert into tgear(`Type`,`SubType`,`Name`,`Capacity`,`Rating`,`Availability`,`Cost`,`Source`,`Description`,`Wireless`,`DataProcessing`,`Firewall`,`Vector`,`Speed`,`Penetration`,`Power`,`Effects`,`Max`) values ('Demolition','Detonators','Push','',0,'9F','80¥','R&amp;G','','',0,0,'','',0,0,'',0);</v>
      </c>
    </row>
    <row r="613" spans="1:19">
      <c r="A613" t="s">
        <v>867</v>
      </c>
      <c r="B613" t="s">
        <v>720</v>
      </c>
      <c r="C613" t="s">
        <v>749</v>
      </c>
      <c r="E613" s="2">
        <v>1</v>
      </c>
      <c r="F613" t="s">
        <v>84</v>
      </c>
      <c r="G613" t="str">
        <f>E613* 75&amp;"¥"</f>
        <v>75¥</v>
      </c>
      <c r="H613" t="s">
        <v>703</v>
      </c>
      <c r="K613">
        <v>0</v>
      </c>
      <c r="L613">
        <v>0</v>
      </c>
      <c r="O613">
        <v>0</v>
      </c>
      <c r="P613">
        <v>0</v>
      </c>
      <c r="R613">
        <v>0</v>
      </c>
      <c r="S613" t="str">
        <f t="shared" si="61"/>
        <v>insert into tgear(`Type`,`SubType`,`Name`,`Capacity`,`Rating`,`Availability`,`Cost`,`Source`,`Description`,`Wireless`,`DataProcessing`,`Firewall`,`Vector`,`Speed`,`Penetration`,`Power`,`Effects`,`Max`) values ('Demolition','Detonators','Radio R1','',1,'10R','75¥','R&amp;G','','',0,0,'','',0,0,'',0);</v>
      </c>
    </row>
    <row r="614" spans="1:19">
      <c r="A614" t="s">
        <v>867</v>
      </c>
      <c r="B614" t="s">
        <v>720</v>
      </c>
      <c r="C614" t="s">
        <v>750</v>
      </c>
      <c r="E614" s="2">
        <v>2</v>
      </c>
      <c r="F614" t="s">
        <v>84</v>
      </c>
      <c r="G614" t="str">
        <f t="shared" ref="G614:G615" si="67">E614* 75&amp;"¥"</f>
        <v>150¥</v>
      </c>
      <c r="H614" t="s">
        <v>703</v>
      </c>
      <c r="K614">
        <v>0</v>
      </c>
      <c r="L614">
        <v>0</v>
      </c>
      <c r="O614">
        <v>0</v>
      </c>
      <c r="P614">
        <v>0</v>
      </c>
      <c r="R614">
        <v>0</v>
      </c>
      <c r="S614" t="str">
        <f t="shared" si="61"/>
        <v>insert into tgear(`Type`,`SubType`,`Name`,`Capacity`,`Rating`,`Availability`,`Cost`,`Source`,`Description`,`Wireless`,`DataProcessing`,`Firewall`,`Vector`,`Speed`,`Penetration`,`Power`,`Effects`,`Max`) values ('Demolition','Detonators','Radio R2','',2,'10R','150¥','R&amp;G','','',0,0,'','',0,0,'',0);</v>
      </c>
    </row>
    <row r="615" spans="1:19">
      <c r="A615" t="s">
        <v>867</v>
      </c>
      <c r="B615" t="s">
        <v>720</v>
      </c>
      <c r="C615" t="s">
        <v>751</v>
      </c>
      <c r="E615" s="2">
        <v>3</v>
      </c>
      <c r="F615" t="s">
        <v>84</v>
      </c>
      <c r="G615" t="str">
        <f t="shared" si="67"/>
        <v>225¥</v>
      </c>
      <c r="H615" t="s">
        <v>703</v>
      </c>
      <c r="K615">
        <v>0</v>
      </c>
      <c r="L615">
        <v>0</v>
      </c>
      <c r="O615">
        <v>0</v>
      </c>
      <c r="P615">
        <v>0</v>
      </c>
      <c r="R615">
        <v>0</v>
      </c>
      <c r="S615" t="str">
        <f t="shared" si="61"/>
        <v>insert into tgear(`Type`,`SubType`,`Name`,`Capacity`,`Rating`,`Availability`,`Cost`,`Source`,`Description`,`Wireless`,`DataProcessing`,`Firewall`,`Vector`,`Speed`,`Penetration`,`Power`,`Effects`,`Max`) values ('Demolition','Detonators','Radio R3','',3,'10R','225¥','R&amp;G','','',0,0,'','',0,0,'',0);</v>
      </c>
    </row>
    <row r="616" spans="1:19">
      <c r="A616" t="s">
        <v>867</v>
      </c>
      <c r="B616" t="s">
        <v>720</v>
      </c>
      <c r="C616" t="s">
        <v>752</v>
      </c>
      <c r="E616" s="2">
        <v>1</v>
      </c>
      <c r="F616" t="str">
        <f>E616*6&amp;"F"</f>
        <v>6F</v>
      </c>
      <c r="G616" t="str">
        <f>E616* 50&amp;"¥"</f>
        <v>50¥</v>
      </c>
      <c r="H616" t="s">
        <v>703</v>
      </c>
      <c r="K616">
        <v>0</v>
      </c>
      <c r="L616">
        <v>0</v>
      </c>
      <c r="O616">
        <v>0</v>
      </c>
      <c r="P616">
        <v>0</v>
      </c>
      <c r="R616">
        <v>0</v>
      </c>
      <c r="S616" t="str">
        <f t="shared" si="61"/>
        <v>insert into tgear(`Type`,`SubType`,`Name`,`Capacity`,`Rating`,`Availability`,`Cost`,`Source`,`Description`,`Wireless`,`DataProcessing`,`Firewall`,`Vector`,`Speed`,`Penetration`,`Power`,`Effects`,`Max`) values ('Demolition','Detonators','Timer R1','',1,'6F','50¥','R&amp;G','','',0,0,'','',0,0,'',0);</v>
      </c>
    </row>
    <row r="617" spans="1:19">
      <c r="A617" t="s">
        <v>867</v>
      </c>
      <c r="B617" t="s">
        <v>720</v>
      </c>
      <c r="C617" t="s">
        <v>753</v>
      </c>
      <c r="E617" s="2">
        <v>2</v>
      </c>
      <c r="F617" t="str">
        <f t="shared" ref="F617:F618" si="68">E617*6&amp;"F"</f>
        <v>12F</v>
      </c>
      <c r="G617" t="str">
        <f t="shared" ref="G617:G618" si="69">E617* 50&amp;"¥"</f>
        <v>100¥</v>
      </c>
      <c r="H617" t="s">
        <v>703</v>
      </c>
      <c r="K617">
        <v>0</v>
      </c>
      <c r="L617">
        <v>0</v>
      </c>
      <c r="O617">
        <v>0</v>
      </c>
      <c r="P617">
        <v>0</v>
      </c>
      <c r="R617">
        <v>0</v>
      </c>
      <c r="S617" t="str">
        <f t="shared" si="61"/>
        <v>insert into tgear(`Type`,`SubType`,`Name`,`Capacity`,`Rating`,`Availability`,`Cost`,`Source`,`Description`,`Wireless`,`DataProcessing`,`Firewall`,`Vector`,`Speed`,`Penetration`,`Power`,`Effects`,`Max`) values ('Demolition','Detonators','Timer R2','',2,'12F','100¥','R&amp;G','','',0,0,'','',0,0,'',0);</v>
      </c>
    </row>
    <row r="618" spans="1:19">
      <c r="A618" t="s">
        <v>867</v>
      </c>
      <c r="B618" t="s">
        <v>720</v>
      </c>
      <c r="C618" t="s">
        <v>754</v>
      </c>
      <c r="E618" s="2">
        <v>3</v>
      </c>
      <c r="F618" t="str">
        <f t="shared" si="68"/>
        <v>18F</v>
      </c>
      <c r="G618" t="str">
        <f t="shared" si="69"/>
        <v>150¥</v>
      </c>
      <c r="H618" t="s">
        <v>703</v>
      </c>
      <c r="K618">
        <v>0</v>
      </c>
      <c r="L618">
        <v>0</v>
      </c>
      <c r="O618">
        <v>0</v>
      </c>
      <c r="P618">
        <v>0</v>
      </c>
      <c r="R618">
        <v>0</v>
      </c>
      <c r="S618" t="str">
        <f t="shared" si="61"/>
        <v>insert into tgear(`Type`,`SubType`,`Name`,`Capacity`,`Rating`,`Availability`,`Cost`,`Source`,`Description`,`Wireless`,`DataProcessing`,`Firewall`,`Vector`,`Speed`,`Penetration`,`Power`,`Effects`,`Max`) values ('Demolition','Detonators','Timer R3','',3,'18F','150¥','R&amp;G','','',0,0,'','',0,0,'',0);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2018-09-20T14:24:32Z</dcterms:created>
  <dcterms:modified xsi:type="dcterms:W3CDTF">2018-09-21T18:24:05Z</dcterms:modified>
</cp:coreProperties>
</file>